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Camila\Downloads\"/>
    </mc:Choice>
  </mc:AlternateContent>
  <xr:revisionPtr revIDLastSave="0" documentId="13_ncr:1_{F42D1FAD-36D5-4BE2-91ED-6FA347568DF3}" xr6:coauthVersionLast="47" xr6:coauthVersionMax="47" xr10:uidLastSave="{00000000-0000-0000-0000-000000000000}"/>
  <bookViews>
    <workbookView xWindow="-120" yWindow="-120" windowWidth="29040" windowHeight="15840" tabRatio="865" activeTab="9" xr2:uid="{00000000-000D-0000-FFFF-FFFF00000000}"/>
  </bookViews>
  <sheets>
    <sheet name="1. IDENTIFICACIÓN" sheetId="36" r:id="rId1"/>
    <sheet name="2. PRESUPUESTO" sheetId="5" r:id="rId2"/>
    <sheet name="3. OTROS APORTES" sheetId="32" r:id="rId3"/>
    <sheet name="4. RRHH" sheetId="37" r:id="rId4"/>
    <sheet name="5. COMPROMISOS" sheetId="28" r:id="rId5"/>
    <sheet name="6. ACTIVIDADES" sheetId="33" r:id="rId6"/>
    <sheet name="7. ESTABLECIMIENTOS" sheetId="22" r:id="rId7"/>
    <sheet name="8. TRANSPARENCIA" sheetId="38" r:id="rId8"/>
    <sheet name="9. INDICADORES" sheetId="30" r:id="rId9"/>
    <sheet name="10. LOGROS, HITOS Y DESAFÍOS" sheetId="39" r:id="rId10"/>
  </sheets>
  <externalReferences>
    <externalReference r:id="rId11"/>
    <externalReference r:id="rId12"/>
    <externalReference r:id="rId13"/>
    <externalReference r:id="rId14"/>
    <externalReference r:id="rId15"/>
    <externalReference r:id="rId16"/>
  </externalReferences>
  <definedNames>
    <definedName name="_xlnm._FilterDatabase" localSheetId="2" hidden="1">'3. OTROS APORTES'!$A$5:$I$80</definedName>
    <definedName name="_xlnm._FilterDatabase" localSheetId="3" hidden="1">'4. RRHH'!$B$4:$G$4</definedName>
    <definedName name="_xlnm._FilterDatabase" localSheetId="4" hidden="1">'5. COMPROMISOS'!$C$6:$X$6</definedName>
    <definedName name="_xlnm._FilterDatabase" localSheetId="5" hidden="1">'6. ACTIVIDADES'!$B$6:$X$10</definedName>
    <definedName name="_xlnm._FilterDatabase" localSheetId="6" hidden="1">'7. ESTABLECIMIENTOS'!$I$4:$J$4</definedName>
    <definedName name="_xlnm._FilterDatabase" localSheetId="7" hidden="1">'8. TRANSPARENCIA'!$B$7:$H$7</definedName>
    <definedName name="Extranjero" localSheetId="0">[1]Listas!$C$12:$C$225</definedName>
    <definedName name="Extranjero" localSheetId="9">[2]Listas!$C$12:$C$225</definedName>
    <definedName name="Extranjero" localSheetId="3">[1]Listas!$C$12:$C$225</definedName>
    <definedName name="Extranjero" localSheetId="5">[3]Listas!$C$12:$C$225</definedName>
    <definedName name="Extranjero" localSheetId="6">[4]Listas!$C$12:$C$225</definedName>
    <definedName name="Extranjero">[4]Listas!$C$12:$C$225</definedName>
    <definedName name="Función" localSheetId="0">#REF!</definedName>
    <definedName name="Función" localSheetId="9">#REF!</definedName>
    <definedName name="Función" localSheetId="3">#REF!</definedName>
    <definedName name="Función" localSheetId="4">#REF!</definedName>
    <definedName name="Función" localSheetId="5">'6. ACTIVIDADES'!#REF!</definedName>
    <definedName name="Función" localSheetId="6">'[5]5. ACTIVIDADES'!#REF!</definedName>
    <definedName name="Función" localSheetId="8">'[6]3. ACTIVIDADES'!#REF!</definedName>
    <definedName name="Función">#REF!</definedName>
    <definedName name="PRIVADO" localSheetId="6">'7. ESTABLECIMIENTOS'!#REF!</definedName>
    <definedName name="PÚBLICO" localSheetId="6">'7. ESTABLECIMIENTOS'!#REF!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30" l="1"/>
  <c r="F11" i="30"/>
  <c r="E7" i="30"/>
  <c r="E6" i="30"/>
  <c r="O30" i="5"/>
  <c r="O25" i="5"/>
  <c r="O15" i="5"/>
  <c r="F17" i="30"/>
  <c r="I80" i="32"/>
  <c r="N15" i="22"/>
  <c r="N16" i="22"/>
  <c r="N17" i="22"/>
  <c r="N18" i="22"/>
  <c r="N19" i="22"/>
  <c r="N20" i="22"/>
  <c r="N14" i="22"/>
  <c r="Q21" i="28"/>
  <c r="Q13" i="28"/>
  <c r="Q8" i="28"/>
  <c r="N13" i="22"/>
  <c r="N12" i="22"/>
  <c r="N11" i="22"/>
  <c r="N7" i="22"/>
  <c r="N8" i="22"/>
  <c r="N9" i="22"/>
  <c r="N10" i="22"/>
  <c r="N6" i="22"/>
  <c r="N5" i="22"/>
  <c r="O24" i="5"/>
  <c r="O22" i="5"/>
  <c r="O23" i="5"/>
  <c r="O21" i="5"/>
  <c r="O20" i="5"/>
  <c r="O14" i="5"/>
  <c r="O7" i="5"/>
  <c r="O8" i="5"/>
  <c r="O9" i="5"/>
  <c r="O10" i="5"/>
  <c r="O11" i="5"/>
  <c r="O12" i="5"/>
  <c r="O13" i="5"/>
  <c r="O6" i="5"/>
  <c r="O5" i="5"/>
  <c r="Q9" i="28"/>
  <c r="Q16" i="28"/>
  <c r="Q10" i="28"/>
  <c r="Q26" i="28" l="1"/>
  <c r="N21" i="22"/>
  <c r="Q19" i="28"/>
  <c r="Q23" i="28"/>
  <c r="Q15" i="28"/>
  <c r="H15" i="37"/>
  <c r="I30" i="5" l="1"/>
  <c r="I15" i="5"/>
  <c r="I25" i="5"/>
  <c r="Q7" i="28"/>
  <c r="Q25" i="28"/>
  <c r="I26" i="28"/>
  <c r="Q22" i="28"/>
  <c r="D15" i="5" l="1"/>
  <c r="D5" i="38" l="1"/>
  <c r="D25" i="5" l="1"/>
  <c r="D30" i="5" s="1"/>
  <c r="E15" i="5"/>
  <c r="E25" i="5"/>
  <c r="F15" i="5"/>
  <c r="F25" i="5"/>
  <c r="G15" i="5"/>
  <c r="G25" i="5"/>
  <c r="H15" i="5"/>
  <c r="H25" i="5"/>
  <c r="J15" i="5"/>
  <c r="J25" i="5"/>
  <c r="K15" i="5"/>
  <c r="K25" i="5"/>
  <c r="K30" i="5" s="1"/>
  <c r="L15" i="5"/>
  <c r="L25" i="5"/>
  <c r="M15" i="5"/>
  <c r="M25" i="5"/>
  <c r="N15" i="5"/>
  <c r="N25" i="5"/>
  <c r="C25" i="5"/>
  <c r="C15" i="5"/>
  <c r="N30" i="5" l="1"/>
  <c r="M30" i="5"/>
  <c r="L30" i="5"/>
  <c r="J30" i="5"/>
  <c r="H30" i="5"/>
  <c r="G30" i="5"/>
  <c r="F30" i="5"/>
  <c r="E30" i="5"/>
  <c r="C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alvarado</author>
    <author>Cote</author>
  </authors>
  <commentList>
    <comment ref="O3" authorId="0" shapeId="0" xr:uid="{FC650A7E-97DB-49D5-BA7C-F955D8C0710A}">
      <text>
        <r>
          <rPr>
            <sz val="9"/>
            <color indexed="81"/>
            <rFont val="Tahoma"/>
            <family val="2"/>
          </rPr>
          <t>Para el caso de las actividades virtuales / remotas, deben ingresar los datos que arrojen las respectivas plataformas hasta la fecha de corte del informe (último día del mes).</t>
        </r>
      </text>
    </comment>
    <comment ref="F4" authorId="1" shapeId="0" xr:uid="{00000000-0006-0000-0600-000001000000}">
      <text>
        <r>
          <rPr>
            <sz val="9"/>
            <color indexed="81"/>
            <rFont val="Tahoma"/>
            <family val="2"/>
          </rPr>
          <t>A diferencia de años anteriores, este año sólo hay dos opciones de modalidad de ejecución: presencial o virtual. En caso de que la organización realice una actividad en ambas modalidades (presencial y transmisión vía streaming, por ejemplo), deberá ingresar los datos en dos filas distintas, una para los datos de los beneficiarios presenciales y otra para los datos de beneficiarios virtuales / remotos. Para mayor información, ver documento de ejemplos adjunto.</t>
        </r>
      </text>
    </comment>
  </commentList>
</comments>
</file>

<file path=xl/sharedStrings.xml><?xml version="1.0" encoding="utf-8"?>
<sst xmlns="http://schemas.openxmlformats.org/spreadsheetml/2006/main" count="6641" uniqueCount="1626">
  <si>
    <t>1. IDENTIFICACIÓN DE LA ORGANIZACIÓN</t>
  </si>
  <si>
    <r>
      <rPr>
        <u/>
        <sz val="9"/>
        <color theme="1"/>
        <rFont val="Verdana"/>
        <family val="2"/>
      </rPr>
      <t>Instrucción</t>
    </r>
    <r>
      <rPr>
        <sz val="9"/>
        <color theme="1"/>
        <rFont val="Verdana"/>
        <family val="2"/>
      </rPr>
      <t>: completar con la información que se solicita en cada recuadro</t>
    </r>
  </si>
  <si>
    <t>Tipo de Convenio</t>
  </si>
  <si>
    <t>Ley de Presupuesto 2024</t>
  </si>
  <si>
    <t>Resolución - Fecha</t>
  </si>
  <si>
    <t>REX N° 277 del 14-02-2024</t>
  </si>
  <si>
    <t>Razón Social</t>
  </si>
  <si>
    <t>Fundación Festival Internacional Teatro a Mil</t>
  </si>
  <si>
    <t>Rol Único Trinutario</t>
  </si>
  <si>
    <t>65.409.160-9</t>
  </si>
  <si>
    <t>Domicilio Legal</t>
  </si>
  <si>
    <t>Marchant Pereira 201, Oficina 201, Providencia</t>
  </si>
  <si>
    <t>Representante Legal</t>
  </si>
  <si>
    <t>Carmen Angélica Romero Quero</t>
  </si>
  <si>
    <t>Teléfono</t>
  </si>
  <si>
    <t>Correo Electrónico</t>
  </si>
  <si>
    <t>Sitio Web Institucional</t>
  </si>
  <si>
    <t>www.teatroamil.cl</t>
  </si>
  <si>
    <t>Programa Orquestas Regionales Profesionales 2024</t>
  </si>
  <si>
    <t>Programa Apoyo a Organizaciones Culturales Colaboradoras - Modalidad Continuidad 2023</t>
  </si>
  <si>
    <t>2. PRESUPUESTO</t>
  </si>
  <si>
    <r>
      <rPr>
        <u/>
        <sz val="9"/>
        <color rgb="FF000000"/>
        <rFont val="Verdana"/>
        <family val="2"/>
      </rPr>
      <t>Instrucción:</t>
    </r>
    <r>
      <rPr>
        <sz val="9"/>
        <color rgb="FF000000"/>
        <rFont val="Verdana"/>
        <family val="2"/>
      </rPr>
      <t xml:space="preserve"> completar los datos solicitados</t>
    </r>
  </si>
  <si>
    <t>INGRESOS MONETARIOS</t>
  </si>
  <si>
    <t>ITEM</t>
  </si>
  <si>
    <t>Enero</t>
  </si>
  <si>
    <t>Febrero</t>
  </si>
  <si>
    <t>Marzo</t>
  </si>
  <si>
    <t>Abril</t>
  </si>
  <si>
    <t>Mayo</t>
  </si>
  <si>
    <t>Junio</t>
  </si>
  <si>
    <t>Julio</t>
  </si>
  <si>
    <t>Agosto</t>
  </si>
  <si>
    <t>Septiembre</t>
  </si>
  <si>
    <t>Octubre</t>
  </si>
  <si>
    <t>Noviembre</t>
  </si>
  <si>
    <t>Diciembre</t>
  </si>
  <si>
    <t>Monto Transferido
Anual</t>
  </si>
  <si>
    <t>Observaciones</t>
  </si>
  <si>
    <r>
      <t>INGRESOS POR CONVENIO LEY DE PRESUPUESTOS 2024 MINISTERIO DE LAS CULTURAS, LAS ARTES Y EL PATRIMONIO</t>
    </r>
    <r>
      <rPr>
        <sz val="9"/>
        <rFont val="Verdana"/>
        <family val="2"/>
      </rPr>
      <t xml:space="preserve"> (LEY N°21.516)</t>
    </r>
  </si>
  <si>
    <t>OTROS INGRESOS MINISTERIO DE LAS CULTURAS, LAS ARTES Y EL PATRIMONIO (Fondart, Ventanilla Abierta, Programa Infraestructura, Red Cultura, Fondo del Patrimonio, etc.)</t>
  </si>
  <si>
    <t>OTROS INGRESOS PÚBLICOS LOCALES: MUNICIPIOS / GOBIERNOS REGIONALES</t>
  </si>
  <si>
    <t xml:space="preserve"> </t>
  </si>
  <si>
    <t>OTROS INGRESOS NIVEL CENTRAL : MINISTERIOS, SERVICIOS</t>
  </si>
  <si>
    <r>
      <t>INGRESOS POR LEY DE DONACIONES CULTURALES LEY N° 20.675</t>
    </r>
    <r>
      <rPr>
        <sz val="9"/>
        <rFont val="Verdana"/>
        <family val="2"/>
      </rPr>
      <t xml:space="preserve"> (MODIFICA LEY CONTENIDA EN ART. 8º DE LA LEY N° 18.985).</t>
    </r>
  </si>
  <si>
    <t>INGRESOS PROVENIENTES DE PRIVADOS</t>
  </si>
  <si>
    <t>INGRESOS POR VENTA DE TICKETS</t>
  </si>
  <si>
    <t>INGRESOS POR VENTA DE SERVICIOS</t>
  </si>
  <si>
    <t>INGRESOS POR ARRIENDOS DE ESPACIOS</t>
  </si>
  <si>
    <r>
      <t xml:space="preserve">OTROS INGRESOS </t>
    </r>
    <r>
      <rPr>
        <b/>
        <sz val="9"/>
        <color rgb="FFFF0000"/>
        <rFont val="Verdana"/>
        <family val="2"/>
      </rPr>
      <t>(ESPECIFICAR)</t>
    </r>
  </si>
  <si>
    <t>Funciones de obras en el extranjero. / Intereses y reajustes</t>
  </si>
  <si>
    <t>TOTAL</t>
  </si>
  <si>
    <t>EGRESOS</t>
  </si>
  <si>
    <t>Monto Total Ejecutado 2024</t>
  </si>
  <si>
    <t>GASTOS DE OPERACIÓN</t>
  </si>
  <si>
    <t>GASTOS DE DIFUSIÓN</t>
  </si>
  <si>
    <t>GASTOS DE INVERSIÓN</t>
  </si>
  <si>
    <t>GASTOS DE PERSONAL</t>
  </si>
  <si>
    <t>OTROS GASTOS</t>
  </si>
  <si>
    <t xml:space="preserve">Gastos de administración, funcionamiento de oficina, comunicaciones, arriendos, entre otros. </t>
  </si>
  <si>
    <t>RESUMEN PRESUPUESTARIO</t>
  </si>
  <si>
    <t>UTILIDAD O PÉRDIDA DEL PERÍODO</t>
  </si>
  <si>
    <t>Total 2024</t>
  </si>
  <si>
    <t>Cabe señalar que a la fecha del informe, los meses informados aún no están cerrados contablemente. Pero las diferencias son marginales en cuanto al valor total final.</t>
  </si>
  <si>
    <t>3. OTROS APORTES ADICIONALES A TRANSFERENCIA CORRIENTE</t>
  </si>
  <si>
    <r>
      <rPr>
        <u/>
        <sz val="9"/>
        <color rgb="FF000000"/>
        <rFont val="Verdana"/>
        <family val="2"/>
      </rPr>
      <t>Instrucción</t>
    </r>
    <r>
      <rPr>
        <sz val="9"/>
        <color rgb="FF000000"/>
        <rFont val="Verdana"/>
        <family val="2"/>
      </rPr>
      <t xml:space="preserve">: deberá llenar esta pestaña de forma </t>
    </r>
    <r>
      <rPr>
        <u/>
        <sz val="9"/>
        <color rgb="FF000000"/>
        <rFont val="Verdana"/>
        <family val="2"/>
      </rPr>
      <t>mensual</t>
    </r>
    <r>
      <rPr>
        <sz val="9"/>
        <color rgb="FF000000"/>
        <rFont val="Verdana"/>
        <family val="2"/>
      </rPr>
      <t xml:space="preserve"> y publicarla en su sitio web institucional a más tardar el día 15 del mes siguiente. Si en algún mes no recibió aportes, se deberá llenar la casilla de monto adjudicado o aportado con "$0" o "Sin aportes", no publicar el documento en blanco.
1° publicación: Otros Aportes mes de enero. Fecha de publicación: 15 de febrero de 2024
2° publicación: Otros Aportes mes de febrero. Fecha de publicación:  15 de marzo de 2024
3° publicación: Otros Aportes mes de marzo. Fecha de publicación: 15 de abril de 2024
4° publicación: Otros Aportes mes de abril. Fecha de publicación: 15 de mayo de 2024
5° publicación: Otros Aportes mes de mayo. Fecha de publicación: 17 de junio de 2024
6° publicación: Otros Aportes mes de junio. Fecha de publicación: 15 de julio de 2024
7° publicación: Otros Aportes mes de julio. Fecha de publicación: 16 de agosto de 2024
8° publicación: Otros Aportes mes de agosto. Fecha de publicación: 16 de septiembre de 2024
9° publicación: Otros Aportes mes de septiembre. Fecha de publicación: 15 de octubre de 2024
10° publicación: Otros Aportes mes de octubre. Fecha de publicación: 15 de noviembre de 2024
11° publicación: Otros Aportes mes de noviembre. Fecha de publicación: 16 de diciembre de 2024
12° publicación: Otros Aportes mes de diciembre. Fecha de publicación: 15 de enero de 2025</t>
    </r>
  </si>
  <si>
    <t>PROYECTOS ADJUDICADOS / APORTES DIRECTOS</t>
  </si>
  <si>
    <t>LLENAR SÓLO EN CASO DE PROYECTOS ADJUDICADOS</t>
  </si>
  <si>
    <t>MES</t>
  </si>
  <si>
    <t>NOMBRE DE LA INSTITUCIÓN QUE REALIZA EL APORTE</t>
  </si>
  <si>
    <t>TIPO DE INSTITUCIÓN</t>
  </si>
  <si>
    <t>TIPO DE APORTE</t>
  </si>
  <si>
    <t>NOMBRE DEL PROYECTO</t>
  </si>
  <si>
    <t>LÍNEA DE FINANCIAMIENTO</t>
  </si>
  <si>
    <t>DURACIÓN DEL PROYECTO</t>
  </si>
  <si>
    <t>MONTO ADJUDICADO / APORTADO</t>
  </si>
  <si>
    <t>ENERO</t>
  </si>
  <si>
    <t>FUNDACIÓN TIEMPOS NUEVOS</t>
  </si>
  <si>
    <t>Empresa Privada</t>
  </si>
  <si>
    <t>Monetario</t>
  </si>
  <si>
    <t>FESTIVAL INTERNACIONAL TEATRO A MIL 2024</t>
  </si>
  <si>
    <t>FINANCIAMIENTO DE PROYECTO</t>
  </si>
  <si>
    <t>28 DÍAS</t>
  </si>
  <si>
    <t>I. MUNICIPALIDAD DE MAIPU</t>
  </si>
  <si>
    <t>Municipio</t>
  </si>
  <si>
    <t>I. MUNICIPALIDAD DE LO ESPEJO</t>
  </si>
  <si>
    <t>CORP. CULT. DE LO BARNECHEA</t>
  </si>
  <si>
    <t>CORP. CULT. DE VITACURA</t>
  </si>
  <si>
    <t>CORP. EMPRES. PARA EL DESARR. DE TIL TIL</t>
  </si>
  <si>
    <t>CORP. CULT. MUNICIPAL DE LA COMUNA DE CHILLAN</t>
  </si>
  <si>
    <t>I. MUNICIPALIDAD DE QUINTA NORMAL</t>
  </si>
  <si>
    <t>EMBAJADA DE AUSTRIA</t>
  </si>
  <si>
    <t>SOUTHBRIDGE CIA. DE SEGUROS GENERALES</t>
  </si>
  <si>
    <t>FEBRERO</t>
  </si>
  <si>
    <t>I. MUNICIPALIDAD DE RENCA</t>
  </si>
  <si>
    <t>CORP. CULT. DE LA GRANJA</t>
  </si>
  <si>
    <t>I. MUNICIPALIDAD DE BUIN</t>
  </si>
  <si>
    <t>I. MUNICIPALIDAD DE CASABLANCA</t>
  </si>
  <si>
    <t>I. MUNICIPALIDAD DE MACHALÍ</t>
  </si>
  <si>
    <t>I. MUNICIPALIDAD DE MELIPILLA</t>
  </si>
  <si>
    <t>CORP. CULT. DE SAN JOAQUÍN</t>
  </si>
  <si>
    <t>I. MUNICIPALIDAD DE LAMPA</t>
  </si>
  <si>
    <t>CORP. CULT. DE PUENTE ALTO</t>
  </si>
  <si>
    <t>I. MUNICIPALIDAD DE CERRILLOS</t>
  </si>
  <si>
    <t>I. MUNICIPALIDAD DE COQUIMBO</t>
  </si>
  <si>
    <t>I. MUNICIPALIDAD DE TEMUCO</t>
  </si>
  <si>
    <t>CORP. MUNICIPAL DE CULTURA DE PAINE</t>
  </si>
  <si>
    <t>CORP. MUNICIPAL DE SAN MIGUEL</t>
  </si>
  <si>
    <t>I. MUNICIPALIDAD DE ISLA DE MAIPO</t>
  </si>
  <si>
    <t>I. MUNICIPALIDAD DE SAN BERNARDO</t>
  </si>
  <si>
    <t>CORP. MUNICIAPL DEL ARTE Y LA CULTURA DE TALAGANTE</t>
  </si>
  <si>
    <t>I. MUNICIPALIDAD DE PEDRO AGUIRRE CERDA</t>
  </si>
  <si>
    <t>CORP. CULTURAL DE ÑUÑOA</t>
  </si>
  <si>
    <t>CORP. DE CULTURA Y PATRIMONIO DE INDEPENDENCIA</t>
  </si>
  <si>
    <t>CORP. CULTURAL DE LA PINTANA</t>
  </si>
  <si>
    <t>CAMARA CHILENA CANADIENSE DE COMERCIO</t>
  </si>
  <si>
    <t>EMBAJADA DE AUSTRALIA</t>
  </si>
  <si>
    <t>MARZO</t>
  </si>
  <si>
    <t>ILUSTRE MUNICIPALIDAD DE EL BOSQUE</t>
  </si>
  <si>
    <t>ILUSTRE MUNICIPALIDAD DE CONCEPCIÓN</t>
  </si>
  <si>
    <t>CORPORACIÓN TEATRO REGIONAL DEL BIOBIO</t>
  </si>
  <si>
    <t>Empresa Pública</t>
  </si>
  <si>
    <t>ILUSTRE MUNICIPALIDAD DE CERRO NAVIA</t>
  </si>
  <si>
    <t>ILUSTRE MUNICIPALIDAD DE PEÑAFLOR</t>
  </si>
  <si>
    <t>BANCO ESTADO</t>
  </si>
  <si>
    <t>ABRIL</t>
  </si>
  <si>
    <t>ILUSTRE MUNICIPALIDAD DE PUDAHUEL</t>
  </si>
  <si>
    <t>ILUSTRE MUNICIPALIDAD DE QUILICURA</t>
  </si>
  <si>
    <t xml:space="preserve">CORPORACIÓN CENTRO CULTURAL GABRIELA MISTRAL </t>
  </si>
  <si>
    <t>ASOCIACIÓN PATRIMONIAL CULTURAL DE LA REGIÓN DE LOS RÍOS</t>
  </si>
  <si>
    <t>CIRCULACIÓN NACIONAL - OBRA MOLLY BLOOM</t>
  </si>
  <si>
    <t>1 DÍA</t>
  </si>
  <si>
    <t>INSTITUTO CHILENO FRANCÉS</t>
  </si>
  <si>
    <t>MAYO</t>
  </si>
  <si>
    <t>ILUSTRE MUNICIPALIDAD DE SAN FELIPE</t>
  </si>
  <si>
    <t>CIRCULACIÓN NACIONAL - ELLA LO AMA</t>
  </si>
  <si>
    <t>CIRCULACIÓN NACIONAL - ENCUENTROS BREVES CON HOMBRES REPULSIVOS Y MAÑANA ES OTRO PAÍS</t>
  </si>
  <si>
    <t>2 DÍAS</t>
  </si>
  <si>
    <t>SERVICIO LOCAL DE EDUCACIÓN PÚBLICA GABRIELA MISTRAL</t>
  </si>
  <si>
    <t>TEATRO EN LA EDUCACIÓN 2024</t>
  </si>
  <si>
    <t>9 MESES</t>
  </si>
  <si>
    <t>JUNIO</t>
  </si>
  <si>
    <t>PROCHILE</t>
  </si>
  <si>
    <t>PLATEA24: SEMANA DE PROGRAMADORES</t>
  </si>
  <si>
    <t>7 DÍAS</t>
  </si>
  <si>
    <t>JULIO</t>
  </si>
  <si>
    <t>Servicio Público</t>
  </si>
  <si>
    <t xml:space="preserve">BHP </t>
  </si>
  <si>
    <t>FESTIVAL INTERNACIONAL TEATRO A MIL 2025</t>
  </si>
  <si>
    <t>30 DÍAS</t>
  </si>
  <si>
    <t>MINERA ESCONDIDA</t>
  </si>
  <si>
    <t>SOCIEDAD DE MARKETING</t>
  </si>
  <si>
    <t>CORPORACIÓN MUNICIPAL DE DESARROLLO DE LAMPA</t>
  </si>
  <si>
    <t>SUBSECRETARÍA MINISTERIO DE LAS CULTURAS, LAS ARTES Y EL PATRIMONIO</t>
  </si>
  <si>
    <t>CIRCULACIÓN NACIONAL - MES DEL TEATRO - NI TAN CLÁSICOS</t>
  </si>
  <si>
    <t>5 DÍAS</t>
  </si>
  <si>
    <t>CIRCULACIÓN NACIONAL - MES DEL TEATRO - MOLLY BLOOM</t>
  </si>
  <si>
    <t>AGOSTO</t>
  </si>
  <si>
    <t>CORPORACIÓN MUNICIPAL DE LAS CULTURAS Y LAS ARTES DE SAN ANTONIO</t>
  </si>
  <si>
    <t>CIRCULACIÓN NACIONAL - MOLLY BLOOM</t>
  </si>
  <si>
    <t>INVERSIÓN Y PRODUCCIÓN SAN GINÉS</t>
  </si>
  <si>
    <t>SEPTIEMBRE</t>
  </si>
  <si>
    <t>OCTUBRE</t>
  </si>
  <si>
    <t>FUNDACIÓN NACIONAL PARA LA SUPERACIÓN DE LA POBREZA</t>
  </si>
  <si>
    <t>CIRCULACIÓN NACIONAL - YORICK, LA HISTORIA DE HAMLET</t>
  </si>
  <si>
    <t>CIRCULACIÓN NACIONAL - LA PICHINTÚN</t>
  </si>
  <si>
    <t>ILUSTRE MUNICIPALIDAD DE ARICA</t>
  </si>
  <si>
    <t>FUNDACIÓN REIMAGINA</t>
  </si>
  <si>
    <t>TEATRO EN LA EDUCACIÓN - EFECTO COLECTIVO</t>
  </si>
  <si>
    <t>4 AÑOS</t>
  </si>
  <si>
    <t>NOVIEMBRE</t>
  </si>
  <si>
    <t>TECK RESOURCES CHILE LIMITADA</t>
  </si>
  <si>
    <t>FESTIVAL TEATRO A MIL 2025</t>
  </si>
  <si>
    <t>RODRIGO MATIAS BAN VALENZUELA BANQUETERÍA Y PRODUCCIÓN DE EVENTOS INTE</t>
  </si>
  <si>
    <t>CIRCULACIÓN NACIONAL - ESTADO VEGETAL</t>
  </si>
  <si>
    <t>4 DÍAS</t>
  </si>
  <si>
    <t>DICIEMBRE</t>
  </si>
  <si>
    <t>23 DÍAS</t>
  </si>
  <si>
    <t>ILUSTRE MUNICIPALIDAD DE SANTIAGO</t>
  </si>
  <si>
    <t>SERVICIO LOCAL DE EDUCACIÓN PÚBLICA DE LAMPA</t>
  </si>
  <si>
    <t>ILUSTRE MUNICIPALIDAD DE LO BARNECHEA</t>
  </si>
  <si>
    <t>Persona natural</t>
  </si>
  <si>
    <t xml:space="preserve">4. RECURSOS HUMANOS  </t>
  </si>
  <si>
    <r>
      <rPr>
        <u/>
        <sz val="9"/>
        <rFont val="Verdana"/>
        <family val="2"/>
      </rPr>
      <t>Instrucción:</t>
    </r>
    <r>
      <rPr>
        <sz val="9"/>
        <rFont val="Verdana"/>
        <family val="2"/>
      </rPr>
      <t xml:space="preserve"> Llenar información del equipo de trabajo que actualmente forma parte de la organización e informar remuneraciones </t>
    </r>
    <r>
      <rPr>
        <u/>
        <sz val="9"/>
        <rFont val="Verdana"/>
        <family val="2"/>
      </rPr>
      <t>en caso de que las mismas sean pagadas con recursos otorgados por esta transferencia</t>
    </r>
    <r>
      <rPr>
        <sz val="9"/>
        <rFont val="Verdana"/>
        <family val="2"/>
      </rPr>
      <t xml:space="preserve">.
</t>
    </r>
    <r>
      <rPr>
        <b/>
        <sz val="9"/>
        <color rgb="FFFF0000"/>
        <rFont val="Verdana"/>
        <family val="2"/>
      </rPr>
      <t>Esta información deberá ser publicada en el sitio web institucional, según lo estipulado en el convenio de transferencia de recursos y ejecución de actividades.</t>
    </r>
  </si>
  <si>
    <t>PERSONAL DE LA ORGANIZACIÓN</t>
  </si>
  <si>
    <t>Nombre y apellido</t>
  </si>
  <si>
    <t>Género con el que se identifica</t>
  </si>
  <si>
    <t>Cargo / Rol</t>
  </si>
  <si>
    <t>Área o Departamento al que pertenece</t>
  </si>
  <si>
    <t>Modalidad de Contrato</t>
  </si>
  <si>
    <t>Marcar con una X si la remuneración se paga con recursos otorgados por esta transferencia</t>
  </si>
  <si>
    <t>Remuneración Bruta</t>
  </si>
  <si>
    <t xml:space="preserve">Femenino </t>
  </si>
  <si>
    <t>ASISTENCIA ÁREA ADMINISTRATIVA</t>
  </si>
  <si>
    <t>ADMINISTRACIÓN Y FINANZAS</t>
  </si>
  <si>
    <t>Contrato Plazo Indefinido</t>
  </si>
  <si>
    <t>X</t>
  </si>
  <si>
    <t>ASISTENTE DE DIRECCIÓN</t>
  </si>
  <si>
    <t>PROGRAMACIÓN</t>
  </si>
  <si>
    <t>Masculino</t>
  </si>
  <si>
    <t>JEFE DE CONTABILIDAD Y TESORERÍA</t>
  </si>
  <si>
    <t>COORDINADORA DE PROGRAMACIÓN NACIONAL</t>
  </si>
  <si>
    <t>JEFA DE CONTENIDOS</t>
  </si>
  <si>
    <t>COMUNICACIONES</t>
  </si>
  <si>
    <t>COORDINADORA DE ADMINISTRACIÓN</t>
  </si>
  <si>
    <t>JEFE DE PRODUCCIÓN</t>
  </si>
  <si>
    <t>PRODUCCIÓN</t>
  </si>
  <si>
    <t>COORDINADORA DE GESTIÓN COMERCIAL</t>
  </si>
  <si>
    <t>GESTIÓN COMERCIAL</t>
  </si>
  <si>
    <t>COMMUNITY MANAGER</t>
  </si>
  <si>
    <t>DISEÑADOR GRÁFICO</t>
  </si>
  <si>
    <t xml:space="preserve">Total Remuneraciones </t>
  </si>
  <si>
    <t>07 Femenino</t>
  </si>
  <si>
    <t>03 Masculino</t>
  </si>
  <si>
    <t>Género</t>
  </si>
  <si>
    <t>Contrato Plazo Fijo</t>
  </si>
  <si>
    <t>Trans Femenino</t>
  </si>
  <si>
    <t>Contrato por Obra</t>
  </si>
  <si>
    <t>Trans Masculino</t>
  </si>
  <si>
    <t>Contrato a Honorarios</t>
  </si>
  <si>
    <t>No Binario</t>
  </si>
  <si>
    <t>Outsourcing - Subcontratación</t>
  </si>
  <si>
    <t>Practicantes o Voluntarios</t>
  </si>
  <si>
    <t>5. ESTADO DE LOS COMPROMISOS ESTABLECIDOS POR CONVENIO</t>
  </si>
  <si>
    <r>
      <rPr>
        <u/>
        <sz val="9"/>
        <rFont val="Verdana"/>
        <family val="2"/>
      </rPr>
      <t>Instrucción</t>
    </r>
    <r>
      <rPr>
        <sz val="9"/>
        <rFont val="Verdana"/>
        <family val="2"/>
      </rPr>
      <t>: deberá llenar esta pestaña con la información de la acciones comprometidas por convenio.</t>
    </r>
  </si>
  <si>
    <t>I. PROGRAMAS PROPIOS</t>
  </si>
  <si>
    <t>LÍNEAS ESTRATÉGICAS</t>
  </si>
  <si>
    <t>OBJETIVOS</t>
  </si>
  <si>
    <t>ACCIONES / ACTIVIDADES</t>
  </si>
  <si>
    <t>COMPONENTE AL QUE SE ASOCIA</t>
  </si>
  <si>
    <t>INDICAR TIPO DE COLABORACIÓN MINISTERIAL</t>
  </si>
  <si>
    <t>TIPO DE ACTIVIDAD</t>
  </si>
  <si>
    <t>META 2024</t>
  </si>
  <si>
    <t>UNIDAD DE MEDIDA</t>
  </si>
  <si>
    <t>VERIFICADORES</t>
  </si>
  <si>
    <t>CRONOGRAMA DE EJECUCIÓN</t>
  </si>
  <si>
    <t>Numeral de compromiso</t>
  </si>
  <si>
    <t>UNIDAD DE MEDIDA EJECUTADA</t>
  </si>
  <si>
    <t>INFORMACIÓN DE LAS ACCIONES A DESARROLLAR</t>
  </si>
  <si>
    <t>Descripción de las actividades y/o acciones desarrolladas</t>
  </si>
  <si>
    <t>Medios de verificación de la actividad adjuntos</t>
  </si>
  <si>
    <t>Fecha o período de realización</t>
  </si>
  <si>
    <t>Estado de ejecución</t>
  </si>
  <si>
    <t>LLENAR SÓLO EN CASO DE MODIFICACIÓN</t>
  </si>
  <si>
    <t>1°T</t>
  </si>
  <si>
    <t>2°T</t>
  </si>
  <si>
    <t>3°T</t>
  </si>
  <si>
    <t>4°T</t>
  </si>
  <si>
    <t>N° de Rex. o Carta que autoriza modificación</t>
  </si>
  <si>
    <t>Detalle de la modificación</t>
  </si>
  <si>
    <t>Estado de la acción modificada</t>
  </si>
  <si>
    <t> </t>
  </si>
  <si>
    <t>I.1. Acceso</t>
  </si>
  <si>
    <t>Acortar las brechas de acceso de participación cultural</t>
  </si>
  <si>
    <t>I.1.1. Funciones y exhibición de artes escénicas gratuitas</t>
  </si>
  <si>
    <t>C1: Acceso: Festival Internacional Santiago a Mil /  Realización Proyectos Ciclo Teatro hoy y Danza Hoy</t>
  </si>
  <si>
    <t>Enfoques y Beneficiarios Preferentes - Territorio- Descentralización</t>
  </si>
  <si>
    <t>Artístico-Cultural</t>
  </si>
  <si>
    <t>Número de funciones</t>
  </si>
  <si>
    <t>Reportes de funciones realizadas/ Fotos/ Prensa</t>
  </si>
  <si>
    <t>I.1.1</t>
  </si>
  <si>
    <r>
      <rPr>
        <b/>
        <sz val="9"/>
        <color rgb="FF000000"/>
        <rFont val="Verdana"/>
        <family val="2"/>
      </rPr>
      <t xml:space="preserve">ENERO: </t>
    </r>
    <r>
      <rPr>
        <sz val="9"/>
        <color rgb="FF000000"/>
        <rFont val="Verdana"/>
        <family val="2"/>
      </rPr>
      <t xml:space="preserve">Se realizan 153 funciones presenciales con acceso gratuito llegando a 228.247. y 02 funciones en Televisión abierta llegando a 896.000 personas.
</t>
    </r>
    <r>
      <rPr>
        <b/>
        <sz val="9"/>
        <color rgb="FF000000"/>
        <rFont val="Verdana"/>
        <family val="2"/>
      </rPr>
      <t xml:space="preserve">MARZO: </t>
    </r>
    <r>
      <rPr>
        <sz val="9"/>
        <color rgb="FF000000"/>
        <rFont val="Verdana"/>
        <family val="2"/>
      </rPr>
      <t xml:space="preserve">Se realizan 1 función con acceso gratuito obra "Volantín"
</t>
    </r>
    <r>
      <rPr>
        <i/>
        <sz val="9"/>
        <color rgb="FF000000"/>
        <rFont val="Verdana"/>
        <family val="2"/>
      </rPr>
      <t xml:space="preserve">(Los siguientes meses se realizan funciones gratuitas pero las cargamos a otros compromisos)
</t>
    </r>
  </si>
  <si>
    <t>Fotografías, Prensa</t>
  </si>
  <si>
    <t>ENERO-MARZO 2024</t>
  </si>
  <si>
    <t>EN EJECUCIÓN</t>
  </si>
  <si>
    <t>I.1.2. Funciones y exhibiciones de artes escénicas pagadas</t>
  </si>
  <si>
    <t>Ejes transversales - Circuitos creativos</t>
  </si>
  <si>
    <t>Reportes de funciones realizadas/ fotos/ Prensa</t>
  </si>
  <si>
    <t>I.1.2</t>
  </si>
  <si>
    <r>
      <rPr>
        <b/>
        <sz val="9"/>
        <color rgb="FF000000"/>
        <rFont val="Verdana"/>
        <family val="2"/>
      </rPr>
      <t>ENERO:</t>
    </r>
    <r>
      <rPr>
        <sz val="9"/>
        <color rgb="FF000000"/>
        <rFont val="Verdana"/>
        <family val="2"/>
      </rPr>
      <t xml:space="preserve"> Se realizan 358 funciones presenciales con acceso pagado en las cuales asistió 58.667 personas con entrada pagada y 17.666 con entrada gratuita.
</t>
    </r>
    <r>
      <rPr>
        <b/>
        <sz val="9"/>
        <color rgb="FF000000"/>
        <rFont val="Verdana"/>
        <family val="2"/>
      </rPr>
      <t>FEBRERO</t>
    </r>
    <r>
      <rPr>
        <sz val="9"/>
        <color rgb="FF000000"/>
        <rFont val="Verdana"/>
        <family val="2"/>
      </rPr>
      <t xml:space="preserve">: Se realizan 263 jornadas/funciones con publico de acceso pagado 31.942 y acceso gratuito 19.461
</t>
    </r>
    <r>
      <rPr>
        <b/>
        <sz val="9"/>
        <color rgb="FF000000"/>
        <rFont val="Verdana"/>
        <family val="2"/>
      </rPr>
      <t xml:space="preserve">MARZO: </t>
    </r>
    <r>
      <rPr>
        <sz val="9"/>
        <color rgb="FF000000"/>
        <rFont val="Verdana"/>
        <family val="2"/>
      </rPr>
      <t xml:space="preserve">Se realizan 27 jornadas/funciones de la exposición de Museo 31.
</t>
    </r>
    <r>
      <rPr>
        <b/>
        <sz val="9"/>
        <color rgb="FF000000"/>
        <rFont val="Verdana"/>
        <family val="2"/>
      </rPr>
      <t>MAYO:</t>
    </r>
    <r>
      <rPr>
        <sz val="9"/>
        <color rgb="FF000000"/>
        <rFont val="Verdana"/>
        <family val="2"/>
      </rPr>
      <t xml:space="preserve"> Se realizan 08 funciones de la coproducción "La Tempestad" en el Teatro Finis Terrae.
</t>
    </r>
    <r>
      <rPr>
        <b/>
        <sz val="9"/>
        <color rgb="FF000000"/>
        <rFont val="Verdana"/>
        <family val="2"/>
      </rPr>
      <t>SEPTIEMBRE:</t>
    </r>
    <r>
      <rPr>
        <sz val="9"/>
        <color rgb="FF000000"/>
        <rFont val="Verdana"/>
        <family val="2"/>
      </rPr>
      <t xml:space="preserve"> Se realiza 01 función de "Ella lo ama" en Teatro Municipal de Viña del Mar. </t>
    </r>
    <r>
      <rPr>
        <sz val="9"/>
        <color rgb="FF000000"/>
        <rFont val="Verdana"/>
        <family val="2"/>
      </rPr>
      <t xml:space="preserve">
</t>
    </r>
    <r>
      <rPr>
        <b/>
        <sz val="9"/>
        <color rgb="FF000000"/>
        <rFont val="Verdana"/>
        <family val="2"/>
      </rPr>
      <t>OCTUBRE:</t>
    </r>
    <r>
      <rPr>
        <sz val="9"/>
        <color rgb="FF000000"/>
        <rFont val="Verdana"/>
        <family val="2"/>
      </rPr>
      <t xml:space="preserve"> Se realizan 05 funciones de "Navegar por el Neva" en el Teatro Nacional Chileno
</t>
    </r>
    <r>
      <rPr>
        <b/>
        <sz val="9"/>
        <color rgb="FF000000"/>
        <rFont val="Verdana"/>
        <family val="2"/>
      </rPr>
      <t xml:space="preserve">NOVIEMBRE: </t>
    </r>
    <r>
      <rPr>
        <sz val="9"/>
        <color rgb="FF000000"/>
        <rFont val="Verdana"/>
        <family val="2"/>
      </rPr>
      <t xml:space="preserve">Se realiza 01 función de "Encuentros breves con hombres repulsivos" en el Teatro Municipal de Viña del Mar. </t>
    </r>
  </si>
  <si>
    <t>ENERO - FEBRERO - MARZO - MAYO - SEPTIEMBRE - OCTUBRE 2024</t>
  </si>
  <si>
    <t>I.1.3. Obras virtuales en Teatroamil.TV</t>
  </si>
  <si>
    <t>No aplica</t>
  </si>
  <si>
    <t>Número de obras</t>
  </si>
  <si>
    <t>Reporte te visualizaciones en Teatroamil.TV</t>
  </si>
  <si>
    <t>I.1.3</t>
  </si>
  <si>
    <r>
      <rPr>
        <b/>
        <sz val="9"/>
        <color rgb="FF000000"/>
        <rFont val="Verdana"/>
        <family val="2"/>
      </rPr>
      <t>ENERO:</t>
    </r>
    <r>
      <rPr>
        <sz val="9"/>
        <color rgb="FF000000"/>
        <rFont val="Verdana"/>
        <family val="2"/>
      </rPr>
      <t xml:space="preserve"> Se disponibilizan 05 obras digitales en Teatroamil.tv del 03 al 31 de enero 2024 en el marco del Festival Teatro a Mil 2024
</t>
    </r>
    <r>
      <rPr>
        <b/>
        <sz val="9"/>
        <color rgb="FF000000"/>
        <rFont val="Verdana"/>
        <family val="2"/>
      </rPr>
      <t>MAYO:</t>
    </r>
    <r>
      <rPr>
        <sz val="9"/>
        <color rgb="FF000000"/>
        <rFont val="Verdana"/>
        <family val="2"/>
      </rPr>
      <t xml:space="preserve"> Se disponibilizan 10 entrevistas digitales en Teatroamil.tv el 25 y 26 de mayo en el contexto del Día del Patrimonio.
</t>
    </r>
    <r>
      <rPr>
        <b/>
        <sz val="9"/>
        <color rgb="FF000000"/>
        <rFont val="Verdana"/>
        <family val="2"/>
      </rPr>
      <t xml:space="preserve">OCTUBRE: </t>
    </r>
    <r>
      <rPr>
        <sz val="9"/>
        <color rgb="FF000000"/>
        <rFont val="Verdana"/>
        <family val="2"/>
      </rPr>
      <t xml:space="preserve">Se disponibiliza durante cinco días la obra "Estado Vegetal" en el marco del Festival de las Ciencias. 
</t>
    </r>
    <r>
      <rPr>
        <b/>
        <sz val="9"/>
        <color rgb="FF000000"/>
        <rFont val="Verdana"/>
        <family val="2"/>
      </rPr>
      <t xml:space="preserve">NOVIEMBRE: </t>
    </r>
    <r>
      <rPr>
        <sz val="9"/>
        <color rgb="FF000000"/>
        <rFont val="Verdana"/>
        <family val="2"/>
      </rPr>
      <t>Se disponibiliza durante el "Mes de los Públicos",  03 capítulos de "Poetas de Emergencia".</t>
    </r>
  </si>
  <si>
    <t>Publicaciones en Teatroamil.tv</t>
  </si>
  <si>
    <t>ENERO 2024 - MAYO 2024</t>
  </si>
  <si>
    <t>REGISTRO TEATROAMIL.TV</t>
  </si>
  <si>
    <t>I.2. Creación</t>
  </si>
  <si>
    <t>Apoyar la sostenibilidad del sistema artístico nacional</t>
  </si>
  <si>
    <t>I.2.1. Intercambio de conocimientos artísticos y/o profesionales entre artistas internacionales y nacionales y/o público</t>
  </si>
  <si>
    <t>C2: Creación: Co-Producciones</t>
  </si>
  <si>
    <t>Ejes transversales circuitos creativos</t>
  </si>
  <si>
    <t>Formación Capacitación</t>
  </si>
  <si>
    <t>Número de Actividades</t>
  </si>
  <si>
    <t>Reporte de asesorías artísticas y técnicas realizadas</t>
  </si>
  <si>
    <t>I.2.1</t>
  </si>
  <si>
    <r>
      <rPr>
        <b/>
        <sz val="9"/>
        <color rgb="FF000000"/>
        <rFont val="Verdana"/>
        <family val="2"/>
      </rPr>
      <t xml:space="preserve">ENERO: 
</t>
    </r>
    <r>
      <rPr>
        <sz val="9"/>
        <color rgb="FF000000"/>
        <rFont val="Verdana"/>
        <family val="2"/>
      </rPr>
      <t xml:space="preserve">1) Se realiza una colaboración entre el Colectivo Yuyachkani de Bolivia y el Colectivo Primates de Chile (Antofagasta) y se estrena la obra Desde Lejos he venido.El Teatro es un sueño en Antofagasta el 13 de enero 2024. Participaron 80 artistas locales en donde hubo ensayos e intercambio artistico entre los artistas bolivianos y artistas nacionales.
2) Se realiza una colaboración entre el Colectivo Yuyachkani de Bolivia y artistas nacionales y se estrena la obra El Teatro es un sueño en Santiago. Participaron 70 artistas locales en donde hubo una residencia artistica los días 15-16-17-18 de enero 2024 e intercambio artistico entre los artistas bolivianos y artistas nacionales.
3) Se realiza una residencia artística e intercambio artistico entre artistas de Francia y artistas locales, donde participaron más de 50 artistas nacionales en la obra Tres Elfantes Pasan de la compañía Opossito que se realizó los días 8-9-10-11 de enero 2024.
4) Se realiza intercamio artistico entre artistas de Francia y nacionales para realizar la obra Jerome Bell, en donde participaron artistas locales, 02 función en Antofagasta, 02 función en Santiago y 01 función en Concepción.
5) Se realiza intercambio artistico entre artistas de brasil y artistas nacionales para realizar la obra G.O.L.P, en donde participaron 05 artistas nacionales.
6) Se desarrollan 39 actividades de mediación y diálogos entre artistas y público en donde asisten 4.114 personas.
</t>
    </r>
    <r>
      <rPr>
        <b/>
        <sz val="9"/>
        <color rgb="FF000000"/>
        <rFont val="Verdana"/>
        <family val="2"/>
      </rPr>
      <t xml:space="preserve">JUNIO
</t>
    </r>
    <r>
      <rPr>
        <sz val="9"/>
        <color rgb="FF000000"/>
        <rFont val="Verdana"/>
        <family val="2"/>
      </rPr>
      <t xml:space="preserve">Realización de 04 conferencias en Museo Franz Mayer, México, con los creadores de Museo 31, y 01 clase magistral con el curador artístico de Museo 31 en México. 
</t>
    </r>
    <r>
      <rPr>
        <b/>
        <sz val="9"/>
        <color rgb="FF000000"/>
        <rFont val="Verdana"/>
        <family val="2"/>
      </rPr>
      <t xml:space="preserve">OCTUBRE: </t>
    </r>
    <r>
      <rPr>
        <sz val="9"/>
        <color rgb="FF000000"/>
        <rFont val="Verdana"/>
        <family val="2"/>
      </rPr>
      <t>Se realiza 01 charla magistral con Francisco Reyes, director y actor de "Yorick, la historia de Hamlet" y se realiza 01 taller de máscaras con el creador de marionetas Ismael Reyes en Puerto Natales</t>
    </r>
    <r>
      <rPr>
        <sz val="9"/>
        <color rgb="FF000000"/>
        <rFont val="Verdana"/>
        <family val="2"/>
      </rPr>
      <t xml:space="preserve">
</t>
    </r>
  </si>
  <si>
    <t>ENERO - JUNIO - OCTUBRE 2024</t>
  </si>
  <si>
    <t>I.2.2 Proyectos de coproducción estrenados</t>
  </si>
  <si>
    <t>Ejes transversales - Reactivación y Economía Creativa</t>
  </si>
  <si>
    <t>Número de coproducciones</t>
  </si>
  <si>
    <t>Propuestas apoyadas y estrenadas</t>
  </si>
  <si>
    <t>I.2.2</t>
  </si>
  <si>
    <r>
      <rPr>
        <b/>
        <sz val="9"/>
        <color rgb="FF000000"/>
        <rFont val="Verdana"/>
        <family val="2"/>
      </rPr>
      <t xml:space="preserve">ENERO:
</t>
    </r>
    <r>
      <rPr>
        <sz val="9"/>
        <color rgb="FF000000"/>
        <rFont val="Verdana"/>
        <family val="2"/>
      </rPr>
      <t xml:space="preserve">1) Se estrena el proyecto de Pachakuna el día 03 de enero 2024, y da inicio al Festival Teatro a Mil 2024 con este gran Pasacalle, que recorrió las calles en mas de 20 comunas del país en el mes de enero 2024
2) Se estrena el proyecto MA! el 04 de enero 2024 en Antofagasta, de Pamela Meneses, que luego realizó funciones en Santiago.
</t>
    </r>
    <r>
      <rPr>
        <b/>
        <sz val="9"/>
        <color rgb="FF000000"/>
        <rFont val="Verdana"/>
        <family val="2"/>
      </rPr>
      <t>ABRIL:</t>
    </r>
    <r>
      <rPr>
        <sz val="9"/>
        <color rgb="FF000000"/>
        <rFont val="Verdana"/>
        <family val="2"/>
      </rPr>
      <t xml:space="preserve"> Se estrena Coproducción "Limpia" el 03 de abril en Teatro Nacional Chileno.
</t>
    </r>
    <r>
      <rPr>
        <b/>
        <sz val="9"/>
        <color rgb="FF000000"/>
        <rFont val="Verdana"/>
        <family val="2"/>
      </rPr>
      <t>JUNIO:</t>
    </r>
    <r>
      <rPr>
        <sz val="9"/>
        <color rgb="FF000000"/>
        <rFont val="Verdana"/>
        <family val="2"/>
      </rPr>
      <t xml:space="preserve"> Se estrena coproducción "Voyager" con 10 funciones en Centro Cultural Gabriela Mistral.
</t>
    </r>
    <r>
      <rPr>
        <b/>
        <sz val="9"/>
        <color rgb="FF000000"/>
        <rFont val="Verdana"/>
        <family val="2"/>
      </rPr>
      <t>JULIO:</t>
    </r>
    <r>
      <rPr>
        <sz val="9"/>
        <color rgb="FF000000"/>
        <rFont val="Verdana"/>
        <family val="2"/>
      </rPr>
      <t xml:space="preserve"> Se terminan las funciones de la coproducción "Voyager" con un total de 18 funciones en el Centro Cultural Gabriela Mistral.
</t>
    </r>
    <r>
      <rPr>
        <b/>
        <sz val="9"/>
        <color rgb="FF000000"/>
        <rFont val="Verdana"/>
        <family val="2"/>
      </rPr>
      <t>AGOSTO:</t>
    </r>
    <r>
      <rPr>
        <sz val="9"/>
        <color rgb="FF000000"/>
        <rFont val="Verdana"/>
        <family val="2"/>
      </rPr>
      <t xml:space="preserve"> Se estrena la coproducción "VACA" de Guillermo Calderón en Kunestfest Weimar en Alemania.
</t>
    </r>
    <r>
      <rPr>
        <b/>
        <sz val="9"/>
        <color rgb="FF000000"/>
        <rFont val="Verdana"/>
        <family val="2"/>
      </rPr>
      <t>SEPTIEMBRE:</t>
    </r>
    <r>
      <rPr>
        <sz val="9"/>
        <color rgb="FF000000"/>
        <rFont val="Verdana"/>
        <family val="2"/>
      </rPr>
      <t xml:space="preserve"> Se realiza un pre estreno de "Te Mana Hakaara" de Alejandra Rojas en Rapa Nui. </t>
    </r>
  </si>
  <si>
    <t>ENERO - ABRIL - JUNIO - JULIO - AGOSTO - SEPTIEMBRE 2024</t>
  </si>
  <si>
    <t>I.2.3. Apoyo a la gestión y asignación de recursos de coproducciones</t>
  </si>
  <si>
    <t>Número coproducciones</t>
  </si>
  <si>
    <t>Propuestas seleccionadas con contrato</t>
  </si>
  <si>
    <t>I.2.3</t>
  </si>
  <si>
    <r>
      <rPr>
        <b/>
        <sz val="9"/>
        <color rgb="FF000000"/>
        <rFont val="Verdana"/>
        <family val="2"/>
      </rPr>
      <t xml:space="preserve">ABRIL: </t>
    </r>
    <r>
      <rPr>
        <sz val="9"/>
        <color rgb="FF000000"/>
        <rFont val="Verdana"/>
        <family val="2"/>
      </rPr>
      <t xml:space="preserve">Se apoya economicamente a la coproducción "Limpia" con la direcció de Alfredo Castro que se estrenó el 03 de abril en Teatro Nacional Chileno
</t>
    </r>
    <r>
      <rPr>
        <b/>
        <sz val="9"/>
        <color rgb="FF000000"/>
        <rFont val="Verdana"/>
        <family val="2"/>
      </rPr>
      <t xml:space="preserve">MAYO: </t>
    </r>
    <r>
      <rPr>
        <sz val="9"/>
        <color rgb="FF000000"/>
        <rFont val="Verdana"/>
        <family val="2"/>
      </rPr>
      <t xml:space="preserve">Se apoya económicamente a la coproducción "Voyager" con la dirección de Marcelo Leonart y basada en la novela homónina de Nona Fernández, con estreno en GAM el 15 de junio 2024.
</t>
    </r>
    <r>
      <rPr>
        <b/>
        <sz val="9"/>
        <color rgb="FF000000"/>
        <rFont val="Verdana"/>
        <family val="2"/>
      </rPr>
      <t xml:space="preserve">MAYO-JUNIO-JULIO: 
</t>
    </r>
    <r>
      <rPr>
        <sz val="9"/>
        <color rgb="FF000000"/>
        <rFont val="Verdana"/>
        <family val="2"/>
      </rPr>
      <t>Se gestiona residencia en Inteatro en Italia y se apoya económicamente a la coproducción "Estampida Humana" de la Compañía Bonobo.
Se apoya económicamente a la coproducción "Te Mana Hakaara" dirigida por Alejandra Rojas.</t>
    </r>
  </si>
  <si>
    <t>ABRIL-MAYO-JUNIO-JULIO 2024</t>
  </si>
  <si>
    <t>I.3. Circulación</t>
  </si>
  <si>
    <t>Promover, proteger y visibilizar la creación nacional</t>
  </si>
  <si>
    <t>I.3.1. Gestión de giras y presentaciones de obras nacionales e internacionales</t>
  </si>
  <si>
    <t>Funciones realizadas en Chile y el Extranjero</t>
  </si>
  <si>
    <t>I.3.1</t>
  </si>
  <si>
    <r>
      <rPr>
        <b/>
        <sz val="9"/>
        <color rgb="FF000000"/>
        <rFont val="Verdana"/>
        <family val="2"/>
      </rPr>
      <t xml:space="preserve">ENERO: </t>
    </r>
    <r>
      <rPr>
        <sz val="9"/>
        <color rgb="FF000000"/>
        <rFont val="Verdana"/>
        <family val="2"/>
      </rPr>
      <t xml:space="preserve">Se realizan 02 funciones de la obra "Pachakuna: Guardianes de Los Andes" (circulación nacional) y 04 funciones de la obra "Amor a la muerte" (circulación internacional). 
</t>
    </r>
    <r>
      <rPr>
        <b/>
        <sz val="9"/>
        <color rgb="FF000000"/>
        <rFont val="Verdana"/>
        <family val="2"/>
      </rPr>
      <t xml:space="preserve">MARZO: </t>
    </r>
    <r>
      <rPr>
        <sz val="9"/>
        <color rgb="FF000000"/>
        <rFont val="Verdana"/>
        <family val="2"/>
      </rPr>
      <t xml:space="preserve">Se realiza 01 función de la obra "Encuentros breves con hombres repulsivos" en San Felipe (circulación nacional) y 01 función de la obra "Pachakuna: Guardianes de Los Andes" en Concepción (circulación nacional).
</t>
    </r>
    <r>
      <rPr>
        <b/>
        <sz val="9"/>
        <color rgb="FF000000"/>
        <rFont val="Verdana"/>
        <family val="2"/>
      </rPr>
      <t xml:space="preserve">ABRIL: </t>
    </r>
    <r>
      <rPr>
        <sz val="9"/>
        <color rgb="FF000000"/>
        <rFont val="Verdana"/>
        <family val="2"/>
      </rPr>
      <t xml:space="preserve">Se realiza 01 función de la obra "Molly Bloom" en Valdivia (circulación nacional).
</t>
    </r>
    <r>
      <rPr>
        <b/>
        <sz val="9"/>
        <color rgb="FF000000"/>
        <rFont val="Verdana"/>
        <family val="2"/>
      </rPr>
      <t xml:space="preserve">MAYO: </t>
    </r>
    <r>
      <rPr>
        <sz val="9"/>
        <color rgb="FF000000"/>
        <rFont val="Verdana"/>
        <family val="2"/>
      </rPr>
      <t xml:space="preserve">Se realiza 01 función de la obra "Ella lo ama" en San Felipe (circulación nacional); 01 función de la obra "Mañana es otro país" en San Felipe (circulación nacional); 01 función de la obra "Molly Bloom" en Coquimbo (circulación nacional); y 01 función de "Villa" en el Francia (circulación internacional).
</t>
    </r>
    <r>
      <rPr>
        <b/>
        <sz val="9"/>
        <color rgb="FF000000"/>
        <rFont val="Verdana"/>
        <family val="2"/>
      </rPr>
      <t xml:space="preserve">JUNIO: </t>
    </r>
    <r>
      <rPr>
        <sz val="9"/>
        <color rgb="FF000000"/>
        <rFont val="Verdana"/>
        <family val="2"/>
      </rPr>
      <t xml:space="preserve">Se realiza 01 función de "Villa" en Francia (circulación internacional); se realiza 02 funciones de "Sea of Silence" en Uruguay (circulación internacional); y 9 jornadas de funciones de "Museo 31" en México (circulación internacional). 
</t>
    </r>
    <r>
      <rPr>
        <b/>
        <sz val="9"/>
        <color rgb="FF000000"/>
        <rFont val="Verdana"/>
        <family val="2"/>
      </rPr>
      <t xml:space="preserve">JULIO: </t>
    </r>
    <r>
      <rPr>
        <sz val="9"/>
        <color rgb="FF000000"/>
        <rFont val="Verdana"/>
        <family val="2"/>
      </rPr>
      <t xml:space="preserve">Se realiza 01 ensayo abierto y 05 funciones de "Sea of Silence" en Francia (circulación internacional); se realiza gira en España de la obra "Villa" en las ciudades de Barcelona, Galicia y Pamplona con un total de 05 funciones (circulación internacional); se realiza 01 función de "Ella lo ama" en Osorno (circulación nacional); y se realizan 26 jornadas de funciones de "Museo 31" en México (circulación internacional). 
</t>
    </r>
    <r>
      <rPr>
        <b/>
        <sz val="9"/>
        <color rgb="FF000000"/>
        <rFont val="Verdana"/>
        <family val="2"/>
      </rPr>
      <t xml:space="preserve">AGOSTO: </t>
    </r>
    <r>
      <rPr>
        <sz val="9"/>
        <color rgb="FF000000"/>
        <rFont val="Verdana"/>
        <family val="2"/>
      </rPr>
      <t xml:space="preserve">Se realiza 02 funciones de "Sea of Silence" en Alemania (circulación internacional); se realiza 01 función de "Molly Bloom" en San Antonio (circulación nacional); se realizan 02 funciones de "La Pichintún" en Atacama (circulación nacional); se realizan 02 funciones de "VACA" en Alemania y 02 funciones en Holanda (circulación internacional); y se realizan 27 jornadas de "Museo 31" en México (circulación internacional). 
</t>
    </r>
    <r>
      <rPr>
        <b/>
        <sz val="9"/>
        <color rgb="FF000000"/>
        <rFont val="Verdana"/>
        <family val="2"/>
      </rPr>
      <t xml:space="preserve">SEPTIEMBRE: </t>
    </r>
    <r>
      <rPr>
        <sz val="9"/>
        <color rgb="FF000000"/>
        <rFont val="Verdana"/>
        <family val="2"/>
      </rPr>
      <t xml:space="preserve">Se realiza 01 función de "Vaca" en Alemania (circulación internacional); se realiza 02 funciones de "Te Mana Hakara" en Rapa Nui (circulación nacional); se realizan 03 funciones de "Mañana es otro país" en México; se realizan 03 funciones de "Gemelos" en España (circulación internacional); se realizan 24 funciones de "Museo 31" en México; se realizan 01 función de "Molly Bloom" en Arica (circulación nacional); se realiza 01 función de "Pachakuna. Guardianes de Los Andes" en Copiapó (circulación nacional); se realiza 01 función de "Pachakuna. Guardianes de Los Andes" en Chañaral (circulación nacional). 
</t>
    </r>
    <r>
      <rPr>
        <b/>
        <sz val="9"/>
        <color rgb="FF000000"/>
        <rFont val="Verdana"/>
        <family val="2"/>
      </rPr>
      <t xml:space="preserve">OCTUBRE: </t>
    </r>
    <r>
      <rPr>
        <sz val="9"/>
        <color rgb="FF000000"/>
        <rFont val="Verdana"/>
        <family val="2"/>
      </rPr>
      <t xml:space="preserve">Se realiza 01 proyección de "Yorick, la historia de Hamlet" en Puerto Natales (circulación nacional); se realiza 01 función de "La Pichintún" en San Felipe (circulación nacional); se realiza 01 función de "Temis" en Festival Iberoamericano de Cádiz en España (circulación internacional); y se realiza 01 función de "Temis" en Festival Temporada Alta de Girona en España (circulación internacional). </t>
    </r>
    <r>
      <rPr>
        <sz val="9"/>
        <color rgb="FF000000"/>
        <rFont val="Verdana"/>
        <family val="2"/>
      </rPr>
      <t xml:space="preserve">
</t>
    </r>
    <r>
      <rPr>
        <b/>
        <sz val="9"/>
        <color rgb="FF000000"/>
        <rFont val="Verdana"/>
        <family val="2"/>
      </rPr>
      <t xml:space="preserve">NOVIEMBRE: </t>
    </r>
    <r>
      <rPr>
        <sz val="9"/>
        <color rgb="FF000000"/>
        <rFont val="Verdana"/>
        <family val="2"/>
      </rPr>
      <t>Se realizan 04 funciones de "Temis" en la Sala Verde de Teatros del Canal en España (circulación internacional).</t>
    </r>
  </si>
  <si>
    <t>ENERO - MARZO - ABRIL - MAYO - JUNIO - JULIO - AGOSTO - SEPTIEMBRE - OCTUBRE 2024</t>
  </si>
  <si>
    <t>I.3.2. Realización de platea 2024</t>
  </si>
  <si>
    <t>N de actividades en la semana de programadores</t>
  </si>
  <si>
    <t>Reportes de preparación Platea 2024</t>
  </si>
  <si>
    <t>I.3.2</t>
  </si>
  <si>
    <t>Se realizaron 15 actividades en el Marco de Platea 24</t>
  </si>
  <si>
    <t xml:space="preserve"> Catálogo de Platea 24 Impreso</t>
  </si>
  <si>
    <t>ENERO 2024</t>
  </si>
  <si>
    <t>FINALIZADA</t>
  </si>
  <si>
    <t>Platea 2024</t>
  </si>
  <si>
    <t>I.4. Formación y Educación</t>
  </si>
  <si>
    <t>Colocar a las artes como motor de transformación personal y social</t>
  </si>
  <si>
    <t>I.4.1. Incorporación de la Asignatura de artes escénicas en diferentes cursos y colegios a través del programa Teatro en la educación.</t>
  </si>
  <si>
    <t>C3: Formación</t>
  </si>
  <si>
    <t>Compromisos Intersectoriales - Plan de Niñez y Adolescencia</t>
  </si>
  <si>
    <t>Número de escuelas en el programa</t>
  </si>
  <si>
    <t>Comuna donde se realiza el programa</t>
  </si>
  <si>
    <t>I.4.1</t>
  </si>
  <si>
    <r>
      <rPr>
        <sz val="9"/>
        <rFont val="Verdana"/>
        <family val="2"/>
      </rPr>
      <t xml:space="preserve">En </t>
    </r>
    <r>
      <rPr>
        <b/>
        <sz val="9"/>
        <rFont val="Verdana"/>
        <family val="2"/>
      </rPr>
      <t>Abril</t>
    </r>
    <r>
      <rPr>
        <sz val="9"/>
        <rFont val="Verdana"/>
        <family val="2"/>
      </rPr>
      <t xml:space="preserve"> comienza el programa Teatro en la educación en 14 cursos y 07 escuelas:
1) ESCUELA SANTA BÁRBARA
2) ESCUELA REPÚBLICA DE POLONIA
3) LICEO MANUEL ROJAS
4) ESCUELA POETA VICTOR DOMINGO SILVA
5) ESCUELA POETA OSCAR CASTRO
6) ESCUELA SANITAS 
7) ESCUELA BÉLGICA
</t>
    </r>
    <r>
      <rPr>
        <sz val="9"/>
        <color theme="1"/>
        <rFont val="Verdana"/>
        <family val="2"/>
      </rPr>
      <t xml:space="preserve">
En </t>
    </r>
    <r>
      <rPr>
        <b/>
        <sz val="9"/>
        <color theme="1"/>
        <rFont val="Verdana"/>
        <family val="2"/>
      </rPr>
      <t>Julio</t>
    </r>
    <r>
      <rPr>
        <sz val="9"/>
        <color theme="1"/>
        <rFont val="Verdana"/>
        <family val="2"/>
      </rPr>
      <t xml:space="preserve"> se comienza a realizar un formato acotado de 03 meses del programa Teatro en la Educación en 02 cursos de 01 establecimiento. 
8) LICEO POLIVALENTE JOSÉ DOMINGO BALMACEDA</t>
    </r>
  </si>
  <si>
    <t>Informe Teatro en la Educación</t>
  </si>
  <si>
    <t>ABRIL-MAYO-JUNIO-JULIO-AGOSTO - SEPTIEMBRE 2024</t>
  </si>
  <si>
    <t>I.4.2. Asistencia de los alumnos/a del programa teatro en la educación a ver obras de teatro</t>
  </si>
  <si>
    <t>Número de Salidas pedagógicas</t>
  </si>
  <si>
    <t>Reporte de visualización obra de teatro</t>
  </si>
  <si>
    <t>I.4.2</t>
  </si>
  <si>
    <r>
      <rPr>
        <b/>
        <sz val="9"/>
        <color rgb="FF000000"/>
        <rFont val="Verdana"/>
        <family val="2"/>
      </rPr>
      <t xml:space="preserve">JUNIO: </t>
    </r>
    <r>
      <rPr>
        <sz val="9"/>
        <color rgb="FF000000"/>
        <rFont val="Verdana"/>
        <family val="2"/>
      </rPr>
      <t xml:space="preserve">Se realiza la primera salida pedagogica el 05 de junio a visualizar "Pareidolia" en M100, en donde participaron 104 estudiantes de los siguientes cursos y establecimientos: 
1) 6° básico - Escuela Sanitas
2) 7° básico - Escuela Sanitas
3) 8° básico - Escuela Sanitas
4) 7°A básico - Escuela Poeta Oscar Castro
5) 7°B básico - Escuela Poeta Oscar Castro
</t>
    </r>
    <r>
      <rPr>
        <b/>
        <sz val="9"/>
        <color rgb="FF000000"/>
        <rFont val="Verdana"/>
        <family val="2"/>
      </rPr>
      <t xml:space="preserve">JULIO: </t>
    </r>
    <r>
      <rPr>
        <sz val="9"/>
        <color rgb="FF000000"/>
        <rFont val="Verdana"/>
        <family val="2"/>
      </rPr>
      <t xml:space="preserve">Se realiza la segunda salida pedagogica el 31 de julio a visualizar "Pareidolia" en TEUC, en donde participaron 168 estudiante de los siguientes cursos y establecimientos: 
1) 5° básico - Escuela Poeta Víctor Domingo Silva
2) 5° y 4° básico - Escuela Manuel Rojas
3) 5° básico - Escuela Sanitas
4) 7° básico - Escuela República de Polonia
5) 6° básico - Escuela Santa Bárbara
</t>
    </r>
    <r>
      <rPr>
        <b/>
        <sz val="9"/>
        <color rgb="FF000000"/>
        <rFont val="Verdana"/>
        <family val="2"/>
      </rPr>
      <t xml:space="preserve">OCTUBRE: </t>
    </r>
    <r>
      <rPr>
        <sz val="9"/>
        <color rgb="FF000000"/>
        <rFont val="Verdana"/>
        <family val="2"/>
      </rPr>
      <t xml:space="preserve">Se realiza la tercera salida pedagógica el 4 de octubre a visualizar "Los peces no vuelan" en TEUC, en donde participaron 82 estudiantes de 1° a 4° básico de la Escuela Bélgica. </t>
    </r>
  </si>
  <si>
    <t>JUNIO-JULIO - OCTUBRE 2024</t>
  </si>
  <si>
    <t>I.4.3. Realización de muestras finales ante comunidad escolar</t>
  </si>
  <si>
    <t>Número de Muestras finales</t>
  </si>
  <si>
    <t>Reporte de realización de muestras finales</t>
  </si>
  <si>
    <t>I.4.3</t>
  </si>
  <si>
    <r>
      <rPr>
        <b/>
        <sz val="9"/>
        <color rgb="FF000000"/>
        <rFont val="Verdana"/>
        <family val="2"/>
      </rPr>
      <t xml:space="preserve">SEPTIEMBRE: </t>
    </r>
    <r>
      <rPr>
        <sz val="9"/>
        <color rgb="FF000000"/>
        <rFont val="Verdana"/>
        <family val="2"/>
      </rPr>
      <t xml:space="preserve">Realización de 01 muestra final en Liceo Presidente José Manuel Balmaceda por proyecto Travesía UC.
</t>
    </r>
    <r>
      <rPr>
        <b/>
        <sz val="9"/>
        <color rgb="FF000000"/>
        <rFont val="Verdana"/>
        <family val="2"/>
      </rPr>
      <t xml:space="preserve">NOVIEMBRE: </t>
    </r>
    <r>
      <rPr>
        <sz val="9"/>
        <color rgb="FF000000"/>
        <rFont val="Verdana"/>
        <family val="2"/>
      </rPr>
      <t xml:space="preserve">Realización de 02 muestral final en la Escuela Poeta Víctor Domingo Silva, titulada "Juntos Somos Más" en el exterior de la escuela. Además, se realizó una clase abierta a modo de muestra final en la Escuela Poeta Oscar Castro en donde participaron ambos cursos juntos y como público la Escuela. 
</t>
    </r>
    <r>
      <rPr>
        <b/>
        <sz val="9"/>
        <color rgb="FF000000"/>
        <rFont val="Verdana"/>
        <family val="2"/>
      </rPr>
      <t>DICIEMBRE:</t>
    </r>
    <r>
      <rPr>
        <sz val="9"/>
        <color rgb="FF000000"/>
        <rFont val="Verdana"/>
        <family val="2"/>
      </rPr>
      <t xml:space="preserve"> Realización las muestras finales de las Escuela República de Polonia y Escuela Santa Bárbara en Centro Cultural de Lampa el día 03 de diciembre y las muestras finales de las Escuelas Sanitas, Escuela Manuel Rojas y Escuela Bélgica el 04 de diciembre en el Centro Cultural Espacio Matta. </t>
    </r>
  </si>
  <si>
    <t>Fotografías</t>
  </si>
  <si>
    <t>SEPTIEMBRE 2024</t>
  </si>
  <si>
    <t>I.4.4. Diseño de actividades de Lab Escénico 2025</t>
  </si>
  <si>
    <t>Actividad</t>
  </si>
  <si>
    <t>Programa de actividades en Festival 2025</t>
  </si>
  <si>
    <t>I.4.4</t>
  </si>
  <si>
    <r>
      <rPr>
        <b/>
        <sz val="9"/>
        <color rgb="FF000000"/>
        <rFont val="Verdana"/>
        <family val="2"/>
      </rPr>
      <t xml:space="preserve">NOVIEMBRE: </t>
    </r>
    <r>
      <rPr>
        <sz val="9"/>
        <color rgb="FF000000"/>
        <rFont val="Verdana"/>
        <family val="2"/>
      </rPr>
      <t>Se adjunta presentación de actividades, grilla y print de la web de LAB Escénico 2025.</t>
    </r>
  </si>
  <si>
    <t>Presentación</t>
  </si>
  <si>
    <t>NOVIEMBRE 2024</t>
  </si>
  <si>
    <t>I.4.5. Ejecución de actividades de Lab Escénico 2024</t>
  </si>
  <si>
    <t>Reporte de actividades Lab Escénico en festival 2024</t>
  </si>
  <si>
    <t>I.4.5</t>
  </si>
  <si>
    <r>
      <rPr>
        <b/>
        <sz val="9"/>
        <color rgb="FF000000"/>
        <rFont val="Verdana"/>
        <family val="2"/>
      </rPr>
      <t xml:space="preserve">ENERO: </t>
    </r>
    <r>
      <rPr>
        <sz val="9"/>
        <color rgb="FF000000"/>
        <rFont val="Verdana"/>
        <family val="2"/>
      </rPr>
      <t xml:space="preserve">Se realizaron 32 actividades en el Marco de Lab Escénico 2024
</t>
    </r>
    <r>
      <rPr>
        <b/>
        <sz val="9"/>
        <color rgb="FF000000"/>
        <rFont val="Verdana"/>
        <family val="2"/>
      </rPr>
      <t xml:space="preserve">FEBRERO: </t>
    </r>
    <r>
      <rPr>
        <sz val="9"/>
        <color rgb="FF000000"/>
        <rFont val="Verdana"/>
        <family val="2"/>
      </rPr>
      <t xml:space="preserve">Se realiza 01 actividad
</t>
    </r>
    <r>
      <rPr>
        <b/>
        <sz val="9"/>
        <color rgb="FF000000"/>
        <rFont val="Verdana"/>
        <family val="2"/>
      </rPr>
      <t>MARZO:</t>
    </r>
    <r>
      <rPr>
        <sz val="9"/>
        <color rgb="FF000000"/>
        <rFont val="Verdana"/>
        <family val="2"/>
      </rPr>
      <t xml:space="preserve"> Se realizan 03 talleres en el marco de Museo 31
</t>
    </r>
    <r>
      <rPr>
        <b/>
        <sz val="9"/>
        <color rgb="FF000000"/>
        <rFont val="Verdana"/>
        <family val="2"/>
      </rPr>
      <t xml:space="preserve">AGOSTO: </t>
    </r>
    <r>
      <rPr>
        <sz val="9"/>
        <color rgb="FF000000"/>
        <rFont val="Verdana"/>
        <family val="2"/>
      </rPr>
      <t xml:space="preserve">Se realizan 01 actividad de Pequeñas Audiencias en Vallenar y 01 Clase Magistral con Mariana Muñoz en Vallenar. 
</t>
    </r>
    <r>
      <rPr>
        <b/>
        <sz val="9"/>
        <color rgb="FF000000"/>
        <rFont val="Verdana"/>
        <family val="2"/>
      </rPr>
      <t xml:space="preserve">SEPTIEMBRE: </t>
    </r>
    <r>
      <rPr>
        <sz val="9"/>
        <color rgb="FF000000"/>
        <rFont val="Verdana"/>
        <family val="2"/>
      </rPr>
      <t xml:space="preserve">Se realiza 01 actividad de Pequeñas Audiencias en Copiapó y 01 Clase Magistral con Martín Erazo en Copiapó. </t>
    </r>
  </si>
  <si>
    <t>ENERO - FEBRERO - MARZO - AGOSTO - SEPTIEMBRE 2024</t>
  </si>
  <si>
    <t>II. EJES TRANSVERSALES</t>
  </si>
  <si>
    <t>II.1. Asociatividad</t>
  </si>
  <si>
    <t>II.1.1 Formalizar e incentivar trabajo colaborativo entre instituciones colaboradoras</t>
  </si>
  <si>
    <t>1. Participar en red de orgnanizaciones colaboradoras activamente en actividades/ iniciativas producidas, gestionadas por tres o más organizaciones</t>
  </si>
  <si>
    <t>Actividades</t>
  </si>
  <si>
    <t>Registro fotográfico, audiovisual, material de difusión.</t>
  </si>
  <si>
    <t>x</t>
  </si>
  <si>
    <t>II.1.1</t>
  </si>
  <si>
    <r>
      <rPr>
        <b/>
        <sz val="9"/>
        <color rgb="FF000000"/>
        <rFont val="Verdana"/>
        <family val="2"/>
      </rPr>
      <t xml:space="preserve">MAYO
</t>
    </r>
    <r>
      <rPr>
        <sz val="9"/>
        <color rgb="FF000000"/>
        <rFont val="Verdana"/>
        <family val="2"/>
      </rPr>
      <t xml:space="preserve">Participación de Dirección de Planificación y Proyectos en 02 jornadas lideradas por Ciudadanía Inteligente, que contó con la participación de diversas organizaciones colaboradoras del Estado con el propósito de avanzar en la caracterización de cada una de las instituciones, compartir estudios públicos, poner en común problemáticas y soluciones transversales, identificar acciones y proyectos conjuntos, articular un relato de nuestro rol como organizaciones sin fines de lucro que desde nuestro quehacer contribuye a la ejecución de las políticas públicas al desarrollo cultural del país. 
Se comienzan los ensayos y producción de la obra "Voyager", una coproducción de Fundación Teatro a Mil, Centro Cultural Gabriela Mistral y Centro Cultural de España. 
</t>
    </r>
    <r>
      <rPr>
        <sz val="9"/>
        <color rgb="FFFF0000"/>
        <rFont val="Verdana"/>
        <family val="2"/>
      </rPr>
      <t xml:space="preserve">
</t>
    </r>
  </si>
  <si>
    <t>MAYO 2024</t>
  </si>
  <si>
    <t>II.1.2 Incentivar el trabajo colaborativo entre instituciones del sector</t>
  </si>
  <si>
    <t>2. Participar de red de Festivales o similar en  mesas de trabajo y otras iniciativas con instituciones culturales de distinta naturaleza</t>
  </si>
  <si>
    <t>II.1.2</t>
  </si>
  <si>
    <r>
      <rPr>
        <b/>
        <sz val="9"/>
        <color rgb="FF000000"/>
        <rFont val="Verdana"/>
        <family val="2"/>
      </rPr>
      <t xml:space="preserve">MAYO: 
</t>
    </r>
    <r>
      <rPr>
        <u/>
        <sz val="9"/>
        <color rgb="FF000000"/>
        <rFont val="Verdana"/>
        <family val="2"/>
      </rPr>
      <t>Actividad 1:</t>
    </r>
    <r>
      <rPr>
        <sz val="9"/>
        <color rgb="FF000000"/>
        <rFont val="Verdana"/>
        <family val="2"/>
      </rPr>
      <t xml:space="preserve"> Participación por parte de Coordinador de Circulación Nacional en Seminario convocado por la Red de Festivales de Artes Escénicas de Chile el pasado 04 de mayo.
</t>
    </r>
    <r>
      <rPr>
        <u/>
        <sz val="9"/>
        <color rgb="FF000000"/>
        <rFont val="Verdana"/>
        <family val="2"/>
      </rPr>
      <t>Actividad 2:</t>
    </r>
    <r>
      <rPr>
        <sz val="9"/>
        <color rgb="FF000000"/>
        <rFont val="Verdana"/>
        <family val="2"/>
      </rPr>
      <t xml:space="preserve"> Participación por parte de Directora de Planificación y Proyectos en taller de dos jornadas (8 y 9 de mayo), liderada por Ciudadanía Inteligente, el que contó con la participación de diversas organizaciones colaboradoras del Estado. Este tuvo el proposito de avanzar en la caracterización de cada una de las instituciones, compartir estudios de público, poner en común problemáticas y soluciones transversales. 
</t>
    </r>
    <r>
      <rPr>
        <b/>
        <sz val="9"/>
        <color rgb="FF000000"/>
        <rFont val="Verdana"/>
        <family val="2"/>
      </rPr>
      <t xml:space="preserve">JUNIO:
</t>
    </r>
    <r>
      <rPr>
        <u/>
        <sz val="9"/>
        <color rgb="FF000000"/>
        <rFont val="Verdana"/>
        <family val="2"/>
      </rPr>
      <t>Actividad 3:</t>
    </r>
    <r>
      <rPr>
        <sz val="9"/>
        <color rgb="FF000000"/>
        <rFont val="Verdana"/>
        <family val="2"/>
      </rPr>
      <t xml:space="preserve"> Participación en mesa redonda titulada "Contar el mundo desde el sur", en donde fue parte la Dirección General de FITAM, Guillermo Calderón (Director de "Villa"), Guillermo Cacace (director y artista, Argentina) y Eric Bart (programador) en el Festival Du Printemps Des Comedientes en Montepellier, Francia. 
</t>
    </r>
    <r>
      <rPr>
        <b/>
        <sz val="9"/>
        <color rgb="FF000000"/>
        <rFont val="Verdana"/>
        <family val="2"/>
      </rPr>
      <t xml:space="preserve">AGOSTO:
</t>
    </r>
    <r>
      <rPr>
        <u/>
        <sz val="9"/>
        <color rgb="FF000000"/>
        <rFont val="Verdana"/>
        <family val="2"/>
      </rPr>
      <t>Actividad 4:</t>
    </r>
    <r>
      <rPr>
        <sz val="9"/>
        <color rgb="FF000000"/>
        <rFont val="Verdana"/>
        <family val="2"/>
      </rPr>
      <t xml:space="preserve"> Participación de diálogo post función del estreno de la coproducción de "VACA" en Alemania, en donde la Dirección General de FITAM, Guillermo Calderón (Director de "VACA") y Thomas Oberender (Presidente del Jurado que otorga la Medalla Goethe).
</t>
    </r>
    <r>
      <rPr>
        <b/>
        <sz val="9"/>
        <rFont val="Verdana"/>
        <family val="2"/>
      </rPr>
      <t xml:space="preserve">NOVIEMBRE:
</t>
    </r>
    <r>
      <rPr>
        <u/>
        <sz val="9"/>
        <rFont val="Verdana"/>
        <family val="2"/>
      </rPr>
      <t>Actividad 5:</t>
    </r>
    <r>
      <rPr>
        <sz val="9"/>
        <rFont val="Verdana"/>
        <family val="2"/>
      </rPr>
      <t xml:space="preserve"> Participación de Dirección General en el panel "Ecosistema de circulación: festivales, teatros, compañías, ideas y territorios" en el marco de la 17° Conferencia anual de Ópera Latinoamericana, que se realizó entre el 17 y 20 de noviembre en el Teatro Municipal de Santiago. 
</t>
    </r>
    <r>
      <rPr>
        <u/>
        <sz val="9"/>
        <rFont val="Verdana"/>
        <family val="2"/>
      </rPr>
      <t>Actividad 6:</t>
    </r>
    <r>
      <rPr>
        <sz val="9"/>
        <rFont val="Verdana"/>
        <family val="2"/>
      </rPr>
      <t xml:space="preserve"> Participación de Dirección General en el seminario "¿Cómo mejorar el concurso Fondo de Artes Escénicas?, Diagnóstico y Propuesta", donde se presentó el estudio "Propuestas para una renovación estatal para las artes escénicas en Chile". El cual se realizó el pasado 27 de noviembre y fue convocado por el Centro de Políticas Públicas de la Universidad Católica. </t>
    </r>
  </si>
  <si>
    <t>MAYO - JUNIO - AGOSTO - NOVIEMBRE 2024</t>
  </si>
  <si>
    <t>II.2. Trabajo territorial</t>
  </si>
  <si>
    <t>II.2.1 Apoyar la descentralización de oferta programática</t>
  </si>
  <si>
    <t>1. Desarrollar actividades en comunas distintas a la de origen de la organización</t>
  </si>
  <si>
    <t>II.2.1</t>
  </si>
  <si>
    <r>
      <rPr>
        <b/>
        <sz val="9"/>
        <color rgb="FF000000"/>
        <rFont val="Verdana"/>
        <family val="2"/>
      </rPr>
      <t>ENERO:</t>
    </r>
    <r>
      <rPr>
        <sz val="9"/>
        <color rgb="FF000000"/>
        <rFont val="Verdana"/>
        <family val="2"/>
      </rPr>
      <t xml:space="preserve"> Durante el mes de Enero, El Festival Teatro a mil estuvo en 34 comunas distintas a la de la organización (Providencia) Realizando 472 funciones abarcando 266.177 personas
</t>
    </r>
    <r>
      <rPr>
        <b/>
        <sz val="9"/>
        <color rgb="FF000000"/>
        <rFont val="Verdana"/>
        <family val="2"/>
      </rPr>
      <t>FEBRERO:</t>
    </r>
    <r>
      <rPr>
        <sz val="9"/>
        <color rgb="FF000000"/>
        <rFont val="Verdana"/>
        <family val="2"/>
      </rPr>
      <t xml:space="preserve"> Durante Febrero se realizan 264 funciones en comunas distintas a la de la organización.
</t>
    </r>
    <r>
      <rPr>
        <b/>
        <sz val="9"/>
        <color rgb="FF000000"/>
        <rFont val="Verdana"/>
        <family val="2"/>
      </rPr>
      <t>ABRIL:</t>
    </r>
    <r>
      <rPr>
        <sz val="9"/>
        <color rgb="FF000000"/>
        <rFont val="Verdana"/>
        <family val="2"/>
      </rPr>
      <t xml:space="preserve"> Se realizan 16 funciones en comuna distinta de la organización</t>
    </r>
  </si>
  <si>
    <t>ENERO A ABRIL 2024</t>
  </si>
  <si>
    <t>2. Desarrollar actividades en regiones distintas a la región de origen de la organización</t>
  </si>
  <si>
    <t>II.2.2</t>
  </si>
  <si>
    <r>
      <rPr>
        <b/>
        <sz val="9"/>
        <color rgb="FF000000"/>
        <rFont val="Verdana"/>
        <family val="2"/>
      </rPr>
      <t xml:space="preserve">ENERO: </t>
    </r>
    <r>
      <rPr>
        <sz val="9"/>
        <color rgb="FF000000"/>
        <rFont val="Verdana"/>
        <family val="2"/>
      </rPr>
      <t xml:space="preserve">Durante el mes de Enero, El Festival Teatro a mil estuvo en 07 regiones, distintas a la RM, con 40 funciones, llegando a 42.090 personas
</t>
    </r>
    <r>
      <rPr>
        <b/>
        <sz val="9"/>
        <color rgb="FF000000"/>
        <rFont val="Verdana"/>
        <family val="2"/>
      </rPr>
      <t>FEBRERO:</t>
    </r>
    <r>
      <rPr>
        <sz val="9"/>
        <color rgb="FF000000"/>
        <rFont val="Verdana"/>
        <family val="2"/>
      </rPr>
      <t xml:space="preserve"> Durante febrero se realizaron 02 funciones en regiones distintas a RM
</t>
    </r>
    <r>
      <rPr>
        <b/>
        <sz val="9"/>
        <color rgb="FF000000"/>
        <rFont val="Verdana"/>
        <family val="2"/>
      </rPr>
      <t xml:space="preserve">MARZO: </t>
    </r>
    <r>
      <rPr>
        <sz val="9"/>
        <color rgb="FF000000"/>
        <rFont val="Verdana"/>
        <family val="2"/>
      </rPr>
      <t xml:space="preserve">Se realiza 01 función fuera de la RM
</t>
    </r>
    <r>
      <rPr>
        <b/>
        <sz val="9"/>
        <color rgb="FF000000"/>
        <rFont val="Verdana"/>
        <family val="2"/>
      </rPr>
      <t>ABRIL:</t>
    </r>
    <r>
      <rPr>
        <sz val="9"/>
        <color rgb="FF000000"/>
        <rFont val="Verdana"/>
        <family val="2"/>
      </rPr>
      <t xml:space="preserve"> Se realiza 01 función fuera de la RM
</t>
    </r>
    <r>
      <rPr>
        <b/>
        <sz val="9"/>
        <color rgb="FF000000"/>
        <rFont val="Verdana"/>
        <family val="2"/>
      </rPr>
      <t>MAYO:</t>
    </r>
    <r>
      <rPr>
        <sz val="9"/>
        <color rgb="FF000000"/>
        <rFont val="Verdana"/>
        <family val="2"/>
      </rPr>
      <t xml:space="preserve"> Se realizan 03 funciones fuera de la RM
</t>
    </r>
    <r>
      <rPr>
        <b/>
        <sz val="9"/>
        <color rgb="FF000000"/>
        <rFont val="Verdana"/>
        <family val="2"/>
      </rPr>
      <t>JULIO:</t>
    </r>
    <r>
      <rPr>
        <sz val="9"/>
        <color rgb="FF000000"/>
        <rFont val="Verdana"/>
        <family val="2"/>
      </rPr>
      <t xml:space="preserve"> Se realizan 01 función fuera de la RM
</t>
    </r>
    <r>
      <rPr>
        <b/>
        <sz val="9"/>
        <color rgb="FF000000"/>
        <rFont val="Verdana"/>
        <family val="2"/>
      </rPr>
      <t>AGOSTO:</t>
    </r>
    <r>
      <rPr>
        <sz val="9"/>
        <color rgb="FF000000"/>
        <rFont val="Verdana"/>
        <family val="2"/>
      </rPr>
      <t xml:space="preserve"> Se realizan 03 funciones fuera de la RM</t>
    </r>
  </si>
  <si>
    <t>ENERO - FEBRERO - MARZO -ABRIL - MAYO - JULIO - AGOSTO 2024</t>
  </si>
  <si>
    <t>II.3. Medioambiente</t>
  </si>
  <si>
    <t>II.3.1 Contribuir al cuidado y protección del medioambiente</t>
  </si>
  <si>
    <t>1. Desarrollar actividades y/o acciones asociadas a esta área, profundizar la politica de sustentabilidad</t>
  </si>
  <si>
    <t>II.3.1</t>
  </si>
  <si>
    <r>
      <rPr>
        <b/>
        <sz val="9"/>
        <color rgb="FF000000"/>
        <rFont val="Verdana"/>
        <family val="2"/>
      </rPr>
      <t xml:space="preserve">JULIO: 
</t>
    </r>
    <r>
      <rPr>
        <u/>
        <sz val="9"/>
        <color rgb="FF000000"/>
        <rFont val="Verdana"/>
        <family val="2"/>
      </rPr>
      <t>Actividad 1:</t>
    </r>
    <r>
      <rPr>
        <sz val="9"/>
        <color rgb="FF000000"/>
        <rFont val="Verdana"/>
        <family val="2"/>
      </rPr>
      <t xml:space="preserve"> La Dirección de Planificación y Proyectos de FITAM participó en el "2do Foro Nacional Cultura y Empresa" que se desarrolló el pasado 18 de Julio en la Sala Claudio Arrau en el Teatro Municipalidad de Chillán. En la cual, fue parte del día 2 de paneles de conversación, en el panel 1 titulado "Evidencias para amplificar el impacto de la cultura" en conjunto con disintas entidades como Fundación Teatro La Matriz, Corporación Cultural de la Cámara Chilena de Construcción y Museo Baburizza. 
</t>
    </r>
    <r>
      <rPr>
        <b/>
        <sz val="9"/>
        <color rgb="FF000000"/>
        <rFont val="Verdana"/>
        <family val="2"/>
      </rPr>
      <t>NOVIEMBRE:</t>
    </r>
    <r>
      <rPr>
        <sz val="9"/>
        <color rgb="FF000000"/>
        <rFont val="Verdana"/>
        <family val="2"/>
      </rPr>
      <t xml:space="preserve">
</t>
    </r>
    <r>
      <rPr>
        <u/>
        <sz val="9"/>
        <color rgb="FF000000"/>
        <rFont val="Verdana"/>
        <family val="2"/>
      </rPr>
      <t>Actividad 2:</t>
    </r>
    <r>
      <rPr>
        <sz val="9"/>
        <color rgb="FF000000"/>
        <rFont val="Verdana"/>
        <family val="2"/>
      </rPr>
      <t xml:space="preserve"> Se adjunta Informe de Sustentabilidad con los principales objetivos y acciones de sostenibilidad de la Fundación. 
</t>
    </r>
  </si>
  <si>
    <t>JULIO - NOVIEMBRE 2024</t>
  </si>
  <si>
    <t>II.4. Accesibilidad universal</t>
  </si>
  <si>
    <t>II.4.1 Apoyar la descentralización de oferta programática</t>
  </si>
  <si>
    <t>1. Desarrollar actividades y/o acciones asociadas a esta área, programando y asistiendo a encuentros en otras regiones de nuestro pais</t>
  </si>
  <si>
    <t>II.4.1</t>
  </si>
  <si>
    <t xml:space="preserve">Se realiza el Festival Teatro a Mil a extensión a Antofagasta a Mil con 20 funciones, Concepción a Mil con 8 funciones y Valparaíso a Mil con 11 funciones. </t>
  </si>
  <si>
    <t>COLABORACIÓN CON PROGRAMAS EJECUTADOS POR EL MINISTERIO</t>
  </si>
  <si>
    <t>Estado de Ejecución</t>
  </si>
  <si>
    <t>1. Participar en la Semana de la Educación Artística (SEA), concretando al menos una  (01) reunión de coordinación con el Departamento de Educación y Formación en Artes y Cultura –o la dependencia que le suceda en sus funciones- del MINISTERIO para conocer los lineamientos de cada versión, registrar la institución en la web http://semanaeducacionartistica.cultura.gob.cl y realizar al menos una (01) actividad de visibilización o proyecto afín a la temática de celebración de cada año. Una vez finalizada la SEA, responder la encuesta de reporte disponible en el sitio web.</t>
  </si>
  <si>
    <t>OK</t>
  </si>
  <si>
    <r>
      <rPr>
        <b/>
        <sz val="9"/>
        <color rgb="FF000000"/>
        <rFont val="Verdana"/>
        <family val="2"/>
      </rPr>
      <t xml:space="preserve">MAYO
</t>
    </r>
    <r>
      <rPr>
        <sz val="9"/>
        <color rgb="FF000000"/>
        <rFont val="Verdana"/>
        <family val="2"/>
      </rPr>
      <t xml:space="preserve">Celebración de la Semana de la Educación Artística (SEA) con el lema </t>
    </r>
    <r>
      <rPr>
        <i/>
        <sz val="9"/>
        <color rgb="FF000000"/>
        <rFont val="Verdana"/>
        <family val="2"/>
      </rPr>
      <t>"Compartir la alegría de crear"</t>
    </r>
    <r>
      <rPr>
        <sz val="9"/>
        <color rgb="FF000000"/>
        <rFont val="Verdana"/>
        <family val="2"/>
      </rPr>
      <t>. En donde se realizaron 05 actividades entre el 14 y 22 de mayo en la Escuela Sanitas, República de Polonia, Manuel Rojas y Bélgica</t>
    </r>
  </si>
  <si>
    <t>Se adjunta carpeta con medios de verificación</t>
  </si>
  <si>
    <t>2. Remitir copia de las publicaciones físicas que haya llevado a cabo durante el año, las que serán derivadas por la Unidad o Sección a cargo de la coordinación de convenios institucionales, al Centro de Documentación (CEDOC) del MINISTERIO.</t>
  </si>
  <si>
    <r>
      <rPr>
        <b/>
        <sz val="9"/>
        <color rgb="FF000000"/>
        <rFont val="Verdana"/>
        <family val="2"/>
      </rPr>
      <t xml:space="preserve">ENERO: </t>
    </r>
    <r>
      <rPr>
        <sz val="9"/>
        <color rgb="FF000000"/>
        <rFont val="Verdana"/>
        <family val="2"/>
      </rPr>
      <t>Se entrega fisicamente la Guia del espectador y Catálogo de Platea 24</t>
    </r>
  </si>
  <si>
    <t>3. Incorporarse a la plataforma chilecultura.gob.cl, o aquella que la reemplace, manteniendo información actualizada de la oferta programática de la organización de manera mensual con el objetivo de favorecer la difusión de información cultural y el acceso por parte de la ciudadanía.</t>
  </si>
  <si>
    <t>Se publican las actividades de la organización en la plataforma de Chile Cultura</t>
  </si>
  <si>
    <t>ENERO - FEBRERO - MARZO -ABRIL - MAYO - JUNIO - JULIO - AGOSTO - SEPTIMEBRE - OCTUBRE - NOVIEMBRE 2024</t>
  </si>
  <si>
    <t>4. Participar del “Día de los patrimonios”, del “Día de los patrimonios para niñas, niños y adolescentes” y del “Mes de Públicos”, ofreciendo al menos una (01) actividad de acceso gratuito y orientada a público general en cada una de dichas instancias impulsadas por el MINISTERIO.</t>
  </si>
  <si>
    <r>
      <rPr>
        <b/>
        <sz val="9"/>
        <color rgb="FF000000"/>
        <rFont val="Verdana"/>
        <family val="2"/>
      </rPr>
      <t xml:space="preserve">
MAYO</t>
    </r>
    <r>
      <rPr>
        <sz val="9"/>
        <color rgb="FF000000"/>
        <rFont val="Verdana"/>
        <family val="2"/>
      </rPr>
      <t xml:space="preserve">:
En el contexto del Día del Patrimonio, se pone a disposición en Teatroamil.tv: "Voces para atesorar", 10 entrevistas a grandes figuras del teatro nacional, que busca profundizar en la vida y trayectorias de artistas fundamentales en la historia de las tablas locales. 
</t>
    </r>
    <r>
      <rPr>
        <b/>
        <sz val="9"/>
        <color rgb="FF000000"/>
        <rFont val="Verdana"/>
        <family val="2"/>
      </rPr>
      <t xml:space="preserve">NOVIEMBRE: </t>
    </r>
    <r>
      <rPr>
        <sz val="9"/>
        <color rgb="FF000000"/>
        <rFont val="Verdana"/>
        <family val="2"/>
      </rPr>
      <t xml:space="preserve">Se disponibiliza 03 capítulos de "Poetas de Emergencia" en Teatroamil.tv gratuitamente, en el marco del Mes de los Públicos 2024. 
En el marco del Día del Patrimonio de Niñas y Niños se realiza un taller el día sábado 09 de noviembre del 2024 en el Museo Interactivo Mirador (MIM) titulado "El mundo de los títeres, crea tu personaje".
</t>
    </r>
  </si>
  <si>
    <t>MAYO - NOVIEMBRE 2024</t>
  </si>
  <si>
    <t xml:space="preserve">5. Formar parte de las actividades conmemorativas del “Día D” –que incluirán narradores orales, títeres y marionetas, danza, teatro, circo, ópera– participando en, al menos, una (01) de ellas, realizando una actividad en coordinación con el Departamento de Fomento de la Cultura y las Artes, a través de la Secretaría Ejecutiva de Artes Escénicas de la Subsecretaría. </t>
  </si>
  <si>
    <r>
      <rPr>
        <b/>
        <sz val="9"/>
        <color rgb="FF000000"/>
        <rFont val="Verdana"/>
        <family val="2"/>
      </rPr>
      <t xml:space="preserve">MAYO
</t>
    </r>
    <r>
      <rPr>
        <sz val="9"/>
        <color rgb="FF000000"/>
        <rFont val="Verdana"/>
        <family val="2"/>
      </rPr>
      <t xml:space="preserve">Se realiza una alianza con MINCAP y ARCATEL para transmitir en canales regionales de televisión abierta las cuatro obras digitales de "Ni tan clásicos": La Viuda de Apablaza, Romeo y Julieta, Tártufo y Medea, entre el 28 de mayo y 02 de junio, con motivo del Mes del Teatro.
</t>
    </r>
    <r>
      <rPr>
        <b/>
        <sz val="9"/>
        <color rgb="FF000000"/>
        <rFont val="Verdana"/>
        <family val="2"/>
      </rPr>
      <t xml:space="preserve">JUNIO
</t>
    </r>
    <r>
      <rPr>
        <sz val="9"/>
        <color rgb="FF000000"/>
        <rFont val="Verdana"/>
        <family val="2"/>
      </rPr>
      <t xml:space="preserve">Se disponibiliza de forma gratuita entre el 20 y el 30 de junio en nuestra plataforma Teatroamil.tv la obra "Ñi pu tremen", con motivo del Mes de los Pueblos Originarios. 
</t>
    </r>
  </si>
  <si>
    <t>MAYO - JUNIO 2024</t>
  </si>
  <si>
    <t xml:space="preserve">6. Colaborar con el Departamento de Fomento de la Cultura y las Artes, a través de la Secretaría Ejecutiva de Artes Escénicas, en la realización de, al menos, una (01) actividad enmarcada en el desarrollo de sus siguientes programas nacionales, internacionales o estratégicos: Muestra Nacional de Dramaturgia, Encuentros Coreográficos Nacionales, Plan de Trabajo Regional de Artes Escénicas y/o Artes Escénicas Itinerantes. </t>
  </si>
  <si>
    <r>
      <rPr>
        <b/>
        <sz val="9"/>
        <color rgb="FF000000"/>
        <rFont val="Verdana"/>
        <family val="2"/>
      </rPr>
      <t xml:space="preserve">OCTUBRE: </t>
    </r>
    <r>
      <rPr>
        <sz val="9"/>
        <color rgb="FF000000"/>
        <rFont val="Verdana"/>
        <family val="2"/>
      </rPr>
      <t xml:space="preserve">En la Escuela Sanitas se comienza a trabajar con el texto "Recordar" de Yisell Vargas, una de las dramaturgas seleccionadas para la 21° Muestra Nacional de Dramaturgia, actividad enmarcada en el programa Diálogos en Movimiento. 
</t>
    </r>
    <r>
      <rPr>
        <b/>
        <sz val="9"/>
        <color rgb="FF000000"/>
        <rFont val="Verdana"/>
        <family val="2"/>
      </rPr>
      <t>NOVIEMBRE:</t>
    </r>
    <r>
      <rPr>
        <sz val="9"/>
        <color rgb="FF000000"/>
        <rFont val="Verdana"/>
        <family val="2"/>
      </rPr>
      <t xml:space="preserve"> Realización del cierre del programa "Diálogos en Movimientos" del Plan Nacional de Lectura, en el marco de la Muestra Nacional de Dramaturgia con el 8° básico de la Escuela Sanitas, donde se realizó una visita del director de la obra "Recordar", Rodrigo Pérez. </t>
    </r>
  </si>
  <si>
    <t>OCTUBRE - NOVIEMBRE 2024</t>
  </si>
  <si>
    <t>7. Realizar, al menos una actividad en coordinación con el Departamento de Educación y Formación en Artes y Cultura, dirigida a escolares que participan de sus programas ACCIONA o CECREA.</t>
  </si>
  <si>
    <r>
      <rPr>
        <b/>
        <sz val="9"/>
        <color rgb="FF000000"/>
        <rFont val="Verdana"/>
      </rPr>
      <t>OCTUBRE:</t>
    </r>
    <r>
      <rPr>
        <sz val="9"/>
        <color rgb="FF000000"/>
        <rFont val="Verdana"/>
      </rPr>
      <t xml:space="preserve"> Se toma contacto con el área del Ministerio de las Culturas para poder agendar reunión y coordinar actividades, finalmente no se concreta.</t>
    </r>
  </si>
  <si>
    <t>8. Otras instancias de colaboración.</t>
  </si>
  <si>
    <t>8.1. Participar de al menos dos (2) instancias de transferencia de conocimientos y colaboración entre instituciones beneficiarias de programas y/o fondos que sean convocadas por el MINISTERIO.</t>
  </si>
  <si>
    <r>
      <rPr>
        <b/>
        <sz val="9"/>
        <color rgb="FF000000"/>
        <rFont val="Verdana"/>
        <family val="2"/>
      </rPr>
      <t xml:space="preserve">NOVIEMBRE: </t>
    </r>
    <r>
      <rPr>
        <u/>
        <sz val="9"/>
        <color rgb="FF000000"/>
        <rFont val="Verdana"/>
        <family val="2"/>
      </rPr>
      <t>Actividad 1</t>
    </r>
    <r>
      <rPr>
        <sz val="9"/>
        <color rgb="FF000000"/>
        <rFont val="Verdana"/>
        <family val="2"/>
      </rPr>
      <t xml:space="preserve">: Inscripción en plataforma de ChileCuidados, en donde, se ofrece distintos descuentos en nuestras actividades a las personas que ejercen cuidados.
El día 18 de diciembre se realizó una actividad convocada por el Ministerio de Desarrollo Social y Familia en conjunto al Ministerio de la Mujer y Equidad de Género, en donde se anunció la incorporación de la Fundación Teatro a Mil a la Red de Empresas de Chile Cuida. 
</t>
    </r>
    <r>
      <rPr>
        <b/>
        <sz val="9"/>
        <color rgb="FF000000"/>
        <rFont val="Verdana"/>
        <family val="2"/>
      </rPr>
      <t>DICIEMBRE:</t>
    </r>
    <r>
      <rPr>
        <sz val="9"/>
        <color rgb="FF000000"/>
        <rFont val="Verdana"/>
        <family val="2"/>
      </rPr>
      <t xml:space="preserve"> </t>
    </r>
    <r>
      <rPr>
        <u/>
        <sz val="9"/>
        <color rgb="FF000000"/>
        <rFont val="Verdana"/>
        <family val="2"/>
      </rPr>
      <t>Actividad 2:</t>
    </r>
    <r>
      <rPr>
        <sz val="9"/>
        <color rgb="FF000000"/>
        <rFont val="Verdana"/>
        <family val="2"/>
      </rPr>
      <t xml:space="preserve"> Se participa en el evento "MATCH Cultural" organizado por el Ministerio de las Culturas, las Artes y el Patrimonio, el cual busca fomentar alianzas entre proyectos culturales aprobados por la Ley de Donaciones Culturales y donanes interesados en impulsar la cultura mediante incentivos tributarios. </t>
    </r>
  </si>
  <si>
    <t>NOVIEMBRE - DICIEMBRE 2024</t>
  </si>
  <si>
    <t>8.2. Participar de las instancias de capacitación en el uso y rendición de recursos públicos impartidas por el MINISTERIO u otros servicios públicos vinculados al tema.</t>
  </si>
  <si>
    <t>El 2023 se participó en las capacitaciones de uso SISREC, ya lo tenemos implementado. Se mantiene un diálogo constante con el Ministerio.</t>
  </si>
  <si>
    <t>ESTADO DE EJECUCIÓN</t>
  </si>
  <si>
    <t>MODIFICADA</t>
  </si>
  <si>
    <t>6. ACTIVIDADES REALIZADAS</t>
  </si>
  <si>
    <r>
      <rPr>
        <u/>
        <sz val="9"/>
        <rFont val="Verdana"/>
        <family val="2"/>
      </rPr>
      <t>Instrucción</t>
    </r>
    <r>
      <rPr>
        <sz val="9"/>
        <rFont val="Verdana"/>
        <family val="2"/>
      </rPr>
      <t>: En esta pestaña debe dar cuenta de todas las actividades realizadas en el marco de la programación artística y cultural de la organización y de los beneficiarios atendidos en ellas. 
En el caso de aquellas que sean adicionales a las comprometidas en el plan de gestión, ingresar "EXTRA" en la columna "Numeral de compromiso al que pertenece". Para mayor información, ver documento EJEMPLOS.</t>
    </r>
  </si>
  <si>
    <t>REPORTE DE LAS ACTIVIDADES</t>
  </si>
  <si>
    <t>COMPLETAR EN BASE AL LUGAR DE REALIZACIÓN DE LA ACTIVIDAD</t>
  </si>
  <si>
    <t>REPORTE DE LOS BENEFICIARIOS</t>
  </si>
  <si>
    <t>Proyecto</t>
  </si>
  <si>
    <t>Fecha o Período de Realización</t>
  </si>
  <si>
    <t>Nombre de la actividad</t>
  </si>
  <si>
    <t>Numeral de compromiso al que pertenece</t>
  </si>
  <si>
    <t>Modalidad de ejecución</t>
  </si>
  <si>
    <t>Tipo de actividad</t>
  </si>
  <si>
    <t xml:space="preserve">Área / Dominio </t>
  </si>
  <si>
    <t>Nº funciones/jornadas/sesiones</t>
  </si>
  <si>
    <t>Nombre de la Sala - Espacio / Plataforma a través de la cual se ejecuta la actividad  (Facebook, Instagram, Tik Tok, Youtube, Zoom, Meet, Teams,  Spotify, Radio, Televisión, etc.)</t>
  </si>
  <si>
    <t>País</t>
  </si>
  <si>
    <t>Región</t>
  </si>
  <si>
    <t>Provincia</t>
  </si>
  <si>
    <t>Comuna</t>
  </si>
  <si>
    <t>N° con Acceso Pagado (P)</t>
  </si>
  <si>
    <t>N° con Acceso Gratuito (G)</t>
  </si>
  <si>
    <t>N° Total de Beneficiarios (P) + (G)</t>
  </si>
  <si>
    <t>¿Cuenta con actividad de Mediación Asociada?</t>
  </si>
  <si>
    <t>LLENAR SÓLO SI RESPUESTA ANTERIOR FUE POSITIVA</t>
  </si>
  <si>
    <t>¿Actividad de Mediación Asociada?</t>
  </si>
  <si>
    <t>N° funciones/jornadas/sesiones de la Actividad de Mediación Asociada</t>
  </si>
  <si>
    <t>N° de Asistentes/ reproducciones a Actividad de Mediación Asociada</t>
  </si>
  <si>
    <t>TEATRO EN LA EDUCACIÓN</t>
  </si>
  <si>
    <t>03 DE DICIEMBRE</t>
  </si>
  <si>
    <t>MUESTRA FINAL ESCUELA REPÚBLICA DE POLONIA Y SANTA BÁRBARA</t>
  </si>
  <si>
    <t>PRESENCIAL</t>
  </si>
  <si>
    <t xml:space="preserve">EXPOSICIÓN / MUESTRA </t>
  </si>
  <si>
    <t>TEATRO</t>
  </si>
  <si>
    <t>CENTRO CULTURAL LAMPA</t>
  </si>
  <si>
    <t>CHILE</t>
  </si>
  <si>
    <t>METROPOLITANA</t>
  </si>
  <si>
    <t>SANTIAGO</t>
  </si>
  <si>
    <t>LAMPA</t>
  </si>
  <si>
    <t>NO</t>
  </si>
  <si>
    <t>04 DE DICIEMBRE</t>
  </si>
  <si>
    <t>MUESTRA FINAL ESCUELA SANITAS, ESCUELA MANUEL ROJAS, ESCUELA BÉLGICA</t>
  </si>
  <si>
    <t>CENTRO CULTURAL ESPACIO MATTA</t>
  </si>
  <si>
    <t>LA GRANJA</t>
  </si>
  <si>
    <t>ACTIVIDAD DE MEDIACIÓN</t>
  </si>
  <si>
    <t>DANZA</t>
  </si>
  <si>
    <t>TARAPACÁ</t>
  </si>
  <si>
    <t>ANTÁRTICA CHILENA</t>
  </si>
  <si>
    <t>AISÉN</t>
  </si>
  <si>
    <t>VIRTUAL / REMOTA</t>
  </si>
  <si>
    <t>ANTOFAGASTA</t>
  </si>
  <si>
    <t>ALGARROBO</t>
  </si>
  <si>
    <t>CLASE MAGISTRAL / CHARLA / CONFERENCIA</t>
  </si>
  <si>
    <t>MÚSICA</t>
  </si>
  <si>
    <t>ATACAMA</t>
  </si>
  <si>
    <t>ARAUCO</t>
  </si>
  <si>
    <t>ALHUÉ</t>
  </si>
  <si>
    <t>AUDIOVISUAL</t>
  </si>
  <si>
    <t>COQUMBO</t>
  </si>
  <si>
    <t>ARICA</t>
  </si>
  <si>
    <t>ALTO BIOBÍO</t>
  </si>
  <si>
    <t>CIRCO</t>
  </si>
  <si>
    <t>VALPARAÍSO</t>
  </si>
  <si>
    <t>AYSÉN</t>
  </si>
  <si>
    <t>ALTO DEL CARMEN</t>
  </si>
  <si>
    <t>O´HIGGINS</t>
  </si>
  <si>
    <t>BIO BIO</t>
  </si>
  <si>
    <t>ALTO HOSPICIO</t>
  </si>
  <si>
    <t>SEMINARIO</t>
  </si>
  <si>
    <t>ARTES VISUALES</t>
  </si>
  <si>
    <t>MAULE</t>
  </si>
  <si>
    <t>CACHAPOAL</t>
  </si>
  <si>
    <t>ANCUD</t>
  </si>
  <si>
    <t>NUEVOS MEDIOS</t>
  </si>
  <si>
    <t>BIOBIO</t>
  </si>
  <si>
    <t>CAPITÁN PRAT</t>
  </si>
  <si>
    <t>ANDACOLLO</t>
  </si>
  <si>
    <t>ENCUENTRO / CONVERSATORIO / MESA REDONDA</t>
  </si>
  <si>
    <t>ARTES LITERARIAS, LIBROS Y PRENSA</t>
  </si>
  <si>
    <t>ARAUCANÍA</t>
  </si>
  <si>
    <t>CARDENAL CARO</t>
  </si>
  <si>
    <t>ANGOL</t>
  </si>
  <si>
    <t>RESIDENCIAS</t>
  </si>
  <si>
    <t>LOS LAGOS</t>
  </si>
  <si>
    <t>CAUQUENES</t>
  </si>
  <si>
    <t xml:space="preserve">ANTÁRTICA </t>
  </si>
  <si>
    <t>AYSEN</t>
  </si>
  <si>
    <t>CAUTÍN</t>
  </si>
  <si>
    <t>MAGALLANES</t>
  </si>
  <si>
    <t>CHACABUCO</t>
  </si>
  <si>
    <t>ANTUCO</t>
  </si>
  <si>
    <t>LOS RIOS</t>
  </si>
  <si>
    <t>CHAÑARAL</t>
  </si>
  <si>
    <t>ARICA Y PARINACOTA</t>
  </si>
  <si>
    <t>CHILOÉ</t>
  </si>
  <si>
    <t>CHOAPA</t>
  </si>
  <si>
    <t>BUIN</t>
  </si>
  <si>
    <t>ÑUBLE</t>
  </si>
  <si>
    <t>COLCHAGUA</t>
  </si>
  <si>
    <t>BULNES</t>
  </si>
  <si>
    <t>EDUCACIÓN ARTÍSTICA</t>
  </si>
  <si>
    <t>CONCEPCIÓN</t>
  </si>
  <si>
    <t>CABILDO</t>
  </si>
  <si>
    <t xml:space="preserve">FUNCIÓN / PRESENTACIÓN </t>
  </si>
  <si>
    <t>COPIAPÓ</t>
  </si>
  <si>
    <t>CABO DE HORNOS</t>
  </si>
  <si>
    <t>CORDILLERA</t>
  </si>
  <si>
    <t>CABRERO</t>
  </si>
  <si>
    <t>PROYECCIÓN AUDIOVISUAL</t>
  </si>
  <si>
    <t>COYHAIQUE</t>
  </si>
  <si>
    <t>CALAMA</t>
  </si>
  <si>
    <t>CUATÍN</t>
  </si>
  <si>
    <t>CALBUCO</t>
  </si>
  <si>
    <t>MULTIDICIPLINAR/ INTERDISCIPLINAR</t>
  </si>
  <si>
    <t>CURICÓ</t>
  </si>
  <si>
    <t>CALDERA</t>
  </si>
  <si>
    <t>EL LOA</t>
  </si>
  <si>
    <t xml:space="preserve">CALERA DE TANGO </t>
  </si>
  <si>
    <t>TALLER</t>
  </si>
  <si>
    <t>ELQUI</t>
  </si>
  <si>
    <t>CALLE LARGA</t>
  </si>
  <si>
    <t>GENERAL CARRERA</t>
  </si>
  <si>
    <t>CAMARONES</t>
  </si>
  <si>
    <t>HUASCO</t>
  </si>
  <si>
    <t>CAMIÑA</t>
  </si>
  <si>
    <t>OTRA</t>
  </si>
  <si>
    <t xml:space="preserve">IQUIQUE </t>
  </si>
  <si>
    <t>CANELA</t>
  </si>
  <si>
    <t>ISLA DE PASCUA</t>
  </si>
  <si>
    <t>CAÑETE</t>
  </si>
  <si>
    <t>LIMARÍ</t>
  </si>
  <si>
    <t>CARAHUE</t>
  </si>
  <si>
    <t>LINARES</t>
  </si>
  <si>
    <t>CARTAGENA</t>
  </si>
  <si>
    <t>LLANQUIHUE</t>
  </si>
  <si>
    <t>CASABLANCA</t>
  </si>
  <si>
    <t>LOS ANDES</t>
  </si>
  <si>
    <t>CASTRO</t>
  </si>
  <si>
    <t xml:space="preserve">CATEMU </t>
  </si>
  <si>
    <t>MAIPO</t>
  </si>
  <si>
    <t>MALLECO</t>
  </si>
  <si>
    <t>CERRILLOS</t>
  </si>
  <si>
    <t>MARGA MARGA</t>
  </si>
  <si>
    <t>CERRO NAVIA</t>
  </si>
  <si>
    <t>MELIPILLA</t>
  </si>
  <si>
    <t>CHAITÉN</t>
  </si>
  <si>
    <t>CHANCO</t>
  </si>
  <si>
    <t>OSORNO</t>
  </si>
  <si>
    <t>PALENA</t>
  </si>
  <si>
    <t>CHÉPICA</t>
  </si>
  <si>
    <t>PARINACOTA</t>
  </si>
  <si>
    <t>CHIGUAYANTE</t>
  </si>
  <si>
    <t>PETORCA</t>
  </si>
  <si>
    <t>CHILE CHICO</t>
  </si>
  <si>
    <t>QUILLOTA</t>
  </si>
  <si>
    <t>CHILLÁN</t>
  </si>
  <si>
    <t>RANCO</t>
  </si>
  <si>
    <t>CHILLÁN VIEJO</t>
  </si>
  <si>
    <t>SAN ANTONIO</t>
  </si>
  <si>
    <t>CHIMBARONGO</t>
  </si>
  <si>
    <t>SAN FELIPE DE ACONCAGUA</t>
  </si>
  <si>
    <t>CHOLCHOL</t>
  </si>
  <si>
    <t>CHONCHI</t>
  </si>
  <si>
    <t>TALAGANTE</t>
  </si>
  <si>
    <t>CISNES</t>
  </si>
  <si>
    <t>TALCA</t>
  </si>
  <si>
    <t>COBQUECURA</t>
  </si>
  <si>
    <t>TAMARUGAL</t>
  </si>
  <si>
    <t>COCHAMÓ</t>
  </si>
  <si>
    <t>TIERRA DEL FUEGO</t>
  </si>
  <si>
    <t>COCHRANE</t>
  </si>
  <si>
    <t>TOCOPILLA</t>
  </si>
  <si>
    <t>CODEGUA</t>
  </si>
  <si>
    <t>ÚLTIMA ESPERANZA</t>
  </si>
  <si>
    <t>COELEMU</t>
  </si>
  <si>
    <t>VALDIVIA</t>
  </si>
  <si>
    <t>COIHUECO</t>
  </si>
  <si>
    <t>COINCO</t>
  </si>
  <si>
    <t>ITATA</t>
  </si>
  <si>
    <t>COLBÚN</t>
  </si>
  <si>
    <t>DIGUILLÍN</t>
  </si>
  <si>
    <t>COLCHANE</t>
  </si>
  <si>
    <t>COLINA</t>
  </si>
  <si>
    <t>COLLIPULLI</t>
  </si>
  <si>
    <t>COLTAUCO</t>
  </si>
  <si>
    <t>COMBARBALÁ</t>
  </si>
  <si>
    <t>CONCHALÍ</t>
  </si>
  <si>
    <t xml:space="preserve">CONCÓN </t>
  </si>
  <si>
    <t>CONSTITUCIÓN</t>
  </si>
  <si>
    <t>CONTULMO</t>
  </si>
  <si>
    <t>COPIAPO</t>
  </si>
  <si>
    <t>COQUIMBO</t>
  </si>
  <si>
    <t>CORONEL</t>
  </si>
  <si>
    <t>CORRAL</t>
  </si>
  <si>
    <t>CUNCO</t>
  </si>
  <si>
    <t>CURACAUTÍN</t>
  </si>
  <si>
    <t>CURACAVÍ</t>
  </si>
  <si>
    <t>CURACO DE VÉLEZ</t>
  </si>
  <si>
    <t>CURANILAHUE</t>
  </si>
  <si>
    <t>CURARREHUE</t>
  </si>
  <si>
    <t>CUREPTO</t>
  </si>
  <si>
    <t>DALCAHUE</t>
  </si>
  <si>
    <t>DIEGO DE ALMAGRO</t>
  </si>
  <si>
    <t>DOÑIHUE</t>
  </si>
  <si>
    <t>EL BOSQUE</t>
  </si>
  <si>
    <t>EL CARMEN</t>
  </si>
  <si>
    <t>EL MONTE</t>
  </si>
  <si>
    <t>EL QUISCO</t>
  </si>
  <si>
    <t>EL TABO</t>
  </si>
  <si>
    <t>EMPEDRADO</t>
  </si>
  <si>
    <t>ERCILLA</t>
  </si>
  <si>
    <t>ESTACIÓN CENTRAL</t>
  </si>
  <si>
    <t>FLORIDA</t>
  </si>
  <si>
    <t>FREIRE</t>
  </si>
  <si>
    <t>FREIRINA</t>
  </si>
  <si>
    <t>FRESIA</t>
  </si>
  <si>
    <t xml:space="preserve">FRUTILLAR </t>
  </si>
  <si>
    <t>FUTALEUFÚ</t>
  </si>
  <si>
    <t>FUTRONO</t>
  </si>
  <si>
    <t>GALVARINO</t>
  </si>
  <si>
    <t>GENERAL LAGOS</t>
  </si>
  <si>
    <t>GORBEA</t>
  </si>
  <si>
    <t>GRANEROS</t>
  </si>
  <si>
    <t xml:space="preserve">GUAITECAS </t>
  </si>
  <si>
    <t>HIJUELAS</t>
  </si>
  <si>
    <t>HUALAIHUÉ</t>
  </si>
  <si>
    <t>HUALAÑÉ</t>
  </si>
  <si>
    <t xml:space="preserve">HUALPÉN </t>
  </si>
  <si>
    <t>HUALQUI</t>
  </si>
  <si>
    <t>HUARA</t>
  </si>
  <si>
    <t>HUECHURABA</t>
  </si>
  <si>
    <t>ILLAPEL</t>
  </si>
  <si>
    <t>INDEPENDENCIA</t>
  </si>
  <si>
    <t>IQUIQUE</t>
  </si>
  <si>
    <t>ISLA DE MAIPO</t>
  </si>
  <si>
    <t>JUAN FERNÁNDEZ</t>
  </si>
  <si>
    <t>LA CALERA</t>
  </si>
  <si>
    <t>LA CISTERNA</t>
  </si>
  <si>
    <t>LA CRUZ</t>
  </si>
  <si>
    <t>LA ESTRELLA</t>
  </si>
  <si>
    <t>LA FLORIDA</t>
  </si>
  <si>
    <t>LA HIGUERA</t>
  </si>
  <si>
    <t>LA LIGUA</t>
  </si>
  <si>
    <t>LA PINTANA</t>
  </si>
  <si>
    <t>LA REINA</t>
  </si>
  <si>
    <t>LA SERENA</t>
  </si>
  <si>
    <t>LA UNIÓN</t>
  </si>
  <si>
    <t xml:space="preserve">LAGO RANCO </t>
  </si>
  <si>
    <t>LAGO VERDE</t>
  </si>
  <si>
    <t>LAGUNA BLANCA</t>
  </si>
  <si>
    <t>LAJA</t>
  </si>
  <si>
    <t>LANCO</t>
  </si>
  <si>
    <t xml:space="preserve">LAS CABRAS </t>
  </si>
  <si>
    <t>LAS CONDES</t>
  </si>
  <si>
    <t>LAUTARO</t>
  </si>
  <si>
    <t>LEBU</t>
  </si>
  <si>
    <t>LICANTÉN</t>
  </si>
  <si>
    <t>LIMACHE</t>
  </si>
  <si>
    <t>LITUECHE</t>
  </si>
  <si>
    <t>LLAILLAY</t>
  </si>
  <si>
    <t>LO BARNECHEA</t>
  </si>
  <si>
    <t>LO ESPEJO</t>
  </si>
  <si>
    <t>LO PRADO</t>
  </si>
  <si>
    <t>LOLOL</t>
  </si>
  <si>
    <t>LONCOCHE</t>
  </si>
  <si>
    <t>LONGAVÍ</t>
  </si>
  <si>
    <t>LONQUIMAY</t>
  </si>
  <si>
    <t>LOS ÁLAMOS</t>
  </si>
  <si>
    <t>LOS ÁNGELES</t>
  </si>
  <si>
    <t>LOS MUERMOS</t>
  </si>
  <si>
    <t xml:space="preserve">LOS SAUCES </t>
  </si>
  <si>
    <t>LOS VILOS</t>
  </si>
  <si>
    <t>LOTA</t>
  </si>
  <si>
    <t>LUMACO</t>
  </si>
  <si>
    <t>MACHALÍ</t>
  </si>
  <si>
    <t>MACUL</t>
  </si>
  <si>
    <t>MÁFIL</t>
  </si>
  <si>
    <t>MAIPÚ</t>
  </si>
  <si>
    <t>MALLOA</t>
  </si>
  <si>
    <t>MARCHIHUE</t>
  </si>
  <si>
    <t>MARIA ELENA</t>
  </si>
  <si>
    <t>MARÍA PINTO</t>
  </si>
  <si>
    <t>MARIQUINA</t>
  </si>
  <si>
    <t>MAULLÍN</t>
  </si>
  <si>
    <t>MEJILLONES</t>
  </si>
  <si>
    <t>MELIPEUCO</t>
  </si>
  <si>
    <t>MOLINA</t>
  </si>
  <si>
    <t>MONTE PATRIA</t>
  </si>
  <si>
    <t>MOSTAZAL</t>
  </si>
  <si>
    <t>MULCHÉN</t>
  </si>
  <si>
    <t>NACIMIENTO</t>
  </si>
  <si>
    <t>NANCAGUA</t>
  </si>
  <si>
    <t>NATALES</t>
  </si>
  <si>
    <t>NAVIDAD</t>
  </si>
  <si>
    <t>NEGRETE</t>
  </si>
  <si>
    <t>NINHUE</t>
  </si>
  <si>
    <t>NOGALES</t>
  </si>
  <si>
    <t>NUEVA IMPERIAL</t>
  </si>
  <si>
    <t>ÑIQUÉN</t>
  </si>
  <si>
    <t>ÑUÑOA</t>
  </si>
  <si>
    <t>O'HIGGINS</t>
  </si>
  <si>
    <t>OLIVAR</t>
  </si>
  <si>
    <t>OLLAGUE</t>
  </si>
  <si>
    <t xml:space="preserve">OLMUÉ </t>
  </si>
  <si>
    <t>OVALLE</t>
  </si>
  <si>
    <t xml:space="preserve">PADRE HURTADO </t>
  </si>
  <si>
    <t xml:space="preserve">PADRE LAS CASAS </t>
  </si>
  <si>
    <t xml:space="preserve">PAIHUANO </t>
  </si>
  <si>
    <t>PAILLACO</t>
  </si>
  <si>
    <t>PAINE</t>
  </si>
  <si>
    <t xml:space="preserve">PALENA </t>
  </si>
  <si>
    <t>PALMILLA</t>
  </si>
  <si>
    <t>PANGUIPULLI</t>
  </si>
  <si>
    <t>PANQUEHUE</t>
  </si>
  <si>
    <t xml:space="preserve">PAPUDO </t>
  </si>
  <si>
    <t xml:space="preserve">PAREDONES </t>
  </si>
  <si>
    <t>PARRAL</t>
  </si>
  <si>
    <t>PEDRO AGUIRRE CERDA</t>
  </si>
  <si>
    <t>PELARCO</t>
  </si>
  <si>
    <t>PELLUHUE</t>
  </si>
  <si>
    <t>PEMUCO</t>
  </si>
  <si>
    <t>PENCAHUE</t>
  </si>
  <si>
    <t>PENCO</t>
  </si>
  <si>
    <t>PEÑAFLOR</t>
  </si>
  <si>
    <t>PEÑALOLÉN</t>
  </si>
  <si>
    <t>PERALILLO</t>
  </si>
  <si>
    <t>PERQUENCO</t>
  </si>
  <si>
    <t>PEUMO</t>
  </si>
  <si>
    <t>PICA</t>
  </si>
  <si>
    <t>PICHIDEGUA</t>
  </si>
  <si>
    <t>PICHILEMU</t>
  </si>
  <si>
    <t>PINTO</t>
  </si>
  <si>
    <t xml:space="preserve">PIRQUE </t>
  </si>
  <si>
    <t>PITRUFQUÉN</t>
  </si>
  <si>
    <t>PLACILLA</t>
  </si>
  <si>
    <t>PORTEZUELO</t>
  </si>
  <si>
    <t>PORVENIR</t>
  </si>
  <si>
    <t>POZO ALMONTE</t>
  </si>
  <si>
    <t>PRIMAVERA</t>
  </si>
  <si>
    <t>PROVIDENCIA</t>
  </si>
  <si>
    <t>PUCHUNCAVÍ</t>
  </si>
  <si>
    <t>PUCÓN</t>
  </si>
  <si>
    <t>PUDAHUEL</t>
  </si>
  <si>
    <t>PUENTE ALTO</t>
  </si>
  <si>
    <t>PUERTO MONTT</t>
  </si>
  <si>
    <t>PUERTO OCTAY</t>
  </si>
  <si>
    <t>PUERTO VARAS</t>
  </si>
  <si>
    <t>PUMANQUE</t>
  </si>
  <si>
    <t>PUNITAQUI</t>
  </si>
  <si>
    <t>PUNTA ARENAS</t>
  </si>
  <si>
    <t>PUQUELDÓN</t>
  </si>
  <si>
    <t>PURÉN</t>
  </si>
  <si>
    <t>PURRANQUE</t>
  </si>
  <si>
    <t>PUTAENDO</t>
  </si>
  <si>
    <t>PUTRE</t>
  </si>
  <si>
    <t>PUYEHUE</t>
  </si>
  <si>
    <t>QUEILÉN</t>
  </si>
  <si>
    <t xml:space="preserve">QUELLÓN </t>
  </si>
  <si>
    <t>QUEMCHI</t>
  </si>
  <si>
    <t>QUILACO</t>
  </si>
  <si>
    <t xml:space="preserve">QUILICURA </t>
  </si>
  <si>
    <t>QUILLECO</t>
  </si>
  <si>
    <t>QUILLÓN</t>
  </si>
  <si>
    <t>QUILPUÉ</t>
  </si>
  <si>
    <t>QUINCHAO</t>
  </si>
  <si>
    <t>QUINTA DE TILCOCO</t>
  </si>
  <si>
    <t>QUINTA NORMAL</t>
  </si>
  <si>
    <t>QUINTERO</t>
  </si>
  <si>
    <t>QUIRIHUE</t>
  </si>
  <si>
    <t>RANCAGUA</t>
  </si>
  <si>
    <t>RANQUIL</t>
  </si>
  <si>
    <t>RAUCO</t>
  </si>
  <si>
    <t>RECOLETA</t>
  </si>
  <si>
    <t>RENAICO</t>
  </si>
  <si>
    <t>RENCA</t>
  </si>
  <si>
    <t>RENGO</t>
  </si>
  <si>
    <t>REQUÍNOA</t>
  </si>
  <si>
    <t>RETIRO</t>
  </si>
  <si>
    <t xml:space="preserve">RINCONADA </t>
  </si>
  <si>
    <t>RÍO BUENO</t>
  </si>
  <si>
    <t>RÍO CLARO</t>
  </si>
  <si>
    <t>RÍO HURTADO</t>
  </si>
  <si>
    <t>RÍO IBÁÑEZ</t>
  </si>
  <si>
    <t>RÍO NEGRO</t>
  </si>
  <si>
    <t>RÍO VERDE</t>
  </si>
  <si>
    <t>ROMERAL</t>
  </si>
  <si>
    <t>SAAVEDRA</t>
  </si>
  <si>
    <t>SAGRADA FAMILIA</t>
  </si>
  <si>
    <t>SALAMANCA</t>
  </si>
  <si>
    <t>SAN BERNARDO</t>
  </si>
  <si>
    <t>SAN CARLOS</t>
  </si>
  <si>
    <t>SAN CLEMENTE</t>
  </si>
  <si>
    <t>SAN ESTEBAN</t>
  </si>
  <si>
    <t>SAN FABIÁN</t>
  </si>
  <si>
    <t>SAN FELIPE</t>
  </si>
  <si>
    <t>SAN FERNANDO</t>
  </si>
  <si>
    <t>SAN GREGORIO</t>
  </si>
  <si>
    <t>SAN IGNACIO</t>
  </si>
  <si>
    <t>SAN JAVIER</t>
  </si>
  <si>
    <t>SAN JOAQUÍN</t>
  </si>
  <si>
    <t>SAN JOSÉ DE MAIPO</t>
  </si>
  <si>
    <t xml:space="preserve">SAN JUAN DE LA COSTA </t>
  </si>
  <si>
    <t>SAN MIGUEL</t>
  </si>
  <si>
    <t>SAN NICOLÁS</t>
  </si>
  <si>
    <t>SAN PABLO</t>
  </si>
  <si>
    <t xml:space="preserve">SAN PEDRO </t>
  </si>
  <si>
    <t>SAN PEDRO DE ATACAMA</t>
  </si>
  <si>
    <t xml:space="preserve">SAN PEDRO DE LA PAZ </t>
  </si>
  <si>
    <t xml:space="preserve">SAN RAFAEL </t>
  </si>
  <si>
    <t>SAN RAMÓN</t>
  </si>
  <si>
    <t>SAN ROSENDO</t>
  </si>
  <si>
    <t>SAN VICENTE</t>
  </si>
  <si>
    <t>SANTA BÁRBARA</t>
  </si>
  <si>
    <t>SANTA CRUZ</t>
  </si>
  <si>
    <t>SANTA JUANA</t>
  </si>
  <si>
    <t>SANTA MARÍA</t>
  </si>
  <si>
    <t>SANTO DOMINGO</t>
  </si>
  <si>
    <t>SIERRA GORDA</t>
  </si>
  <si>
    <t>TALCAHUANO</t>
  </si>
  <si>
    <t>TALTAL</t>
  </si>
  <si>
    <t>TEMUCO</t>
  </si>
  <si>
    <t>TENO</t>
  </si>
  <si>
    <t>TEODORO SCHMIDT</t>
  </si>
  <si>
    <t>TIERRA AMARILLA</t>
  </si>
  <si>
    <t xml:space="preserve">TILTIL </t>
  </si>
  <si>
    <t xml:space="preserve">TIMAUKEL </t>
  </si>
  <si>
    <t xml:space="preserve">TIRÚA </t>
  </si>
  <si>
    <t>TOLTÉN</t>
  </si>
  <si>
    <t>TOMÉ</t>
  </si>
  <si>
    <t>TORRES DEL PAINE</t>
  </si>
  <si>
    <t xml:space="preserve">TORTEL </t>
  </si>
  <si>
    <t>TRAIGUÉN</t>
  </si>
  <si>
    <t>TREGUACO</t>
  </si>
  <si>
    <t>TUCAPEL</t>
  </si>
  <si>
    <t>VALLENAR</t>
  </si>
  <si>
    <t>VICHUQUÉN</t>
  </si>
  <si>
    <t>VICTORIA</t>
  </si>
  <si>
    <t>VICUÑA</t>
  </si>
  <si>
    <t>VILCÚN</t>
  </si>
  <si>
    <t>VILLA ALEGRE</t>
  </si>
  <si>
    <t>VILLA ALEMANA</t>
  </si>
  <si>
    <t>VILLARRICA</t>
  </si>
  <si>
    <t>VIÑA DEL MAR</t>
  </si>
  <si>
    <t>VITACURA</t>
  </si>
  <si>
    <t>YERBAS BUENAS</t>
  </si>
  <si>
    <t xml:space="preserve">YUMBEL </t>
  </si>
  <si>
    <t>YUNGAY</t>
  </si>
  <si>
    <t>ZAPALLAR</t>
  </si>
  <si>
    <t>7. ESTABLECIMIENTOS EDUCACIONALES</t>
  </si>
  <si>
    <r>
      <rPr>
        <u/>
        <sz val="9"/>
        <rFont val="Verdana"/>
        <family val="2"/>
      </rPr>
      <t>Instrucción</t>
    </r>
    <r>
      <rPr>
        <sz val="9"/>
        <rFont val="Verdana"/>
        <family val="2"/>
      </rPr>
      <t xml:space="preserve">: Se solicita ingresar detalladamente las actividades realizadas en establecimientos con el número de estudiantes atendidos, así como las actividades realizadas en otro espacio, pero donde el público principal fueron estudiantes y sobre la que se tienen datos del establecimiento al que pertenecen. Un ejemplo de lo anterior sería la realización de una obra de teatro en el Centro Cultural X, a la cual se repartieron 30 entradas gratuitas para alumnos del establecimiento Z. </t>
    </r>
  </si>
  <si>
    <t>Fecha de Realización de la Actividad</t>
  </si>
  <si>
    <t>Nombre de la Actividad</t>
  </si>
  <si>
    <t>Lugar de realización de la actividad</t>
  </si>
  <si>
    <t>Nombre establecimiento/institución</t>
  </si>
  <si>
    <t>Región del establecimiento</t>
  </si>
  <si>
    <t>Provincia del establecimiento</t>
  </si>
  <si>
    <t>Comuna del establecimiento</t>
  </si>
  <si>
    <t>Dependencia del establecimiento</t>
  </si>
  <si>
    <t>Nivel de escolaridad del público estudiante atendido</t>
  </si>
  <si>
    <t>Curso/ carrera del público estudiante atendido</t>
  </si>
  <si>
    <t>N° BENEFICIARIOS ESTUDIANTES</t>
  </si>
  <si>
    <t>Total (P) + (G)</t>
  </si>
  <si>
    <t>03 Y 12 DE DICIEMBRE</t>
  </si>
  <si>
    <t>CLASES DE ARTÉS ESCÉNICAS - PROGRAMA TEATRO EN LA EDUCACIÓN</t>
  </si>
  <si>
    <t>DEPENDENCIAS DEL ESTABLECIMIENTO</t>
  </si>
  <si>
    <t>ESCUELA SANTA BÁRBARA</t>
  </si>
  <si>
    <t>MUNICIPAL</t>
  </si>
  <si>
    <t>EDUCACIÓN BÁSICA - CICLO II</t>
  </si>
  <si>
    <t>6° BÁSICO</t>
  </si>
  <si>
    <t>ESCUELA REPÚBLICA DE POLONIA</t>
  </si>
  <si>
    <t>7° BÁSICO</t>
  </si>
  <si>
    <t>02 Y 04 DE DICIEMBRE</t>
  </si>
  <si>
    <t>ESCUELA MANUEL ROJAS</t>
  </si>
  <si>
    <t>PÚBLICA</t>
  </si>
  <si>
    <t>5° BÁSICO</t>
  </si>
  <si>
    <t>03 Y 10 DE DICIEMBRE</t>
  </si>
  <si>
    <t>ESCUELA POETA VÍCTOR DOMINGO SILVA</t>
  </si>
  <si>
    <t>13 DE DICIEMBRE</t>
  </si>
  <si>
    <t>ESCUELA POETA OSCAR CASTRO</t>
  </si>
  <si>
    <t>7°A-7°B BÁSICO</t>
  </si>
  <si>
    <t>02, 04, 05 Y 11 DE DICIEMBRE</t>
  </si>
  <si>
    <t>ESCUELA SANITAS</t>
  </si>
  <si>
    <t>7°-8° BÁSICO</t>
  </si>
  <si>
    <t>5°-6° BÁSICO</t>
  </si>
  <si>
    <t>02, 05 Y 12 DE DICIEMBRE</t>
  </si>
  <si>
    <t>ESCUELA BÉLGICA</t>
  </si>
  <si>
    <t>EDUCACIÓN BÁSICA - CICLO I</t>
  </si>
  <si>
    <t>1°-4° BÁSICO</t>
  </si>
  <si>
    <t>02, 04, 09, 10 Y 13 DE DICIEMBRE</t>
  </si>
  <si>
    <t>2°-3° BÁSICO</t>
  </si>
  <si>
    <t>SEMINARIO TEATRO APLICADO Y PEDAGOGÍA TEATRAL</t>
  </si>
  <si>
    <t>ESCUELA REPÚBLICA DE POLONIA Y ESCUELA SANTA BÁRBARA</t>
  </si>
  <si>
    <t>DOCENTES Y DIRECTIVOS COMUNIDAD ESCOLAR</t>
  </si>
  <si>
    <t>ESCUELA SANITAS, ESCUELA MANUEL ROJAS, ESCUELA BÉLGICA</t>
  </si>
  <si>
    <t>16 DE DICIEMBRE</t>
  </si>
  <si>
    <t>ESCUELA JUAN PABLO II</t>
  </si>
  <si>
    <t>17 Y 18 DE DICIEMBRE</t>
  </si>
  <si>
    <t>ESCUELA FRANCISCO FARÍAS VALENZUELA</t>
  </si>
  <si>
    <t>17 Y 19 DE DICIEMBRE</t>
  </si>
  <si>
    <t>COLEGIO MILLANTÚ</t>
  </si>
  <si>
    <t>17 Y 20 DE DICIEMBRE</t>
  </si>
  <si>
    <t>ESCUELA FRAY CAMILO HENRÍQUEZ</t>
  </si>
  <si>
    <t>26 DE DICIEMBRE</t>
  </si>
  <si>
    <t>COLEGIO REPÚBLICA DEL ECUADOR</t>
  </si>
  <si>
    <t>DEPENDENCIA</t>
  </si>
  <si>
    <t>NIVEL</t>
  </si>
  <si>
    <t>PREESCOLAR/PARVULARIA</t>
  </si>
  <si>
    <t>PARTICULAR SUBVENCIONADO</t>
  </si>
  <si>
    <t>PARTICULAR PAGADO</t>
  </si>
  <si>
    <t>CORPORACIÓN DE ADMINISTRACIÓN DELEGADA</t>
  </si>
  <si>
    <t>EDUCACIÓN MEDIA  </t>
  </si>
  <si>
    <t xml:space="preserve">PRIVADA </t>
  </si>
  <si>
    <t>EDUCACIÓN TÉCNICO PROFESIONAL</t>
  </si>
  <si>
    <t>EDUCACIÓN SUPERIOR</t>
  </si>
  <si>
    <t xml:space="preserve">PUNILLA </t>
  </si>
  <si>
    <t>8. TRANSPARENCIA</t>
  </si>
  <si>
    <r>
      <rPr>
        <u/>
        <sz val="9"/>
        <rFont val="Verdana"/>
        <family val="2"/>
      </rPr>
      <t>Instrucción</t>
    </r>
    <r>
      <rPr>
        <sz val="9"/>
        <rFont val="Verdana"/>
        <family val="2"/>
      </rPr>
      <t xml:space="preserve">: Se solicita ingresar links de publicación de los requerimientos exigidos por convenio y completar la información con los avances mensuales, procurando cumplir con los plazos de publicación se exigen en el convenio suscrito. </t>
    </r>
  </si>
  <si>
    <t>REQUERIMIENTOS TRANSPARENCIA 2024</t>
  </si>
  <si>
    <t>Fecha último reporte:</t>
  </si>
  <si>
    <t>Porcentaje de cumplimiento:</t>
  </si>
  <si>
    <t>Requerimiento</t>
  </si>
  <si>
    <t>Plazo de publicación</t>
  </si>
  <si>
    <t>Fecha efectiva de publicación</t>
  </si>
  <si>
    <t>Estado de Pubicación</t>
  </si>
  <si>
    <t>Link</t>
  </si>
  <si>
    <t>Comentarios/Observaciones</t>
  </si>
  <si>
    <t xml:space="preserve">Implementar en su página web un enlace de acceso denominado “Transparencia”, que permita y facilite el acceso en línea a información y documentación pertinente o relativa a la ejecución de los recursos públicos que en el marco del presente convenio se le transfieran. </t>
  </si>
  <si>
    <t>PUBLICADO EN PLAZO</t>
  </si>
  <si>
    <t>https://teatroamil.cl/transparencia-2024/</t>
  </si>
  <si>
    <t>i. Publicar en dicho enlace, la resolución que aprueba el convenio.</t>
  </si>
  <si>
    <t>https://teatroamil.cl/static/2024/docs/convenios/REX-277-DE-2024.pdf</t>
  </si>
  <si>
    <t>ii. Publicar estructura orgánica y funciones o competencias de sus órganos.</t>
  </si>
  <si>
    <t>PUBLICADO FUERA DE PLAZO</t>
  </si>
  <si>
    <t>https://teatroamil.cl/static/2024/docs/estructura/ORGANIGRAMA_MAYO2024.pdf 
https://teatroamil.cl/static/2024/docs/estructura/COMPETENCIAS-Y-FUNCIONES-DE-CARGOS_MAYO2024.pdf</t>
  </si>
  <si>
    <t>iii. Publicar nómina de su directorio en ejercicio o de su órgano superior de administración y  administradores principales, período de vigencia y representatividad de cada director, según corresponda</t>
  </si>
  <si>
    <t>https://teatroamil.cl/static/2024/docs/otros/Nomina-Directorio.pdf</t>
  </si>
  <si>
    <t>iv. Publicar nómina de su personal, individualizando al/a la responsable de su gestión y administración, 
cargo que desempeñan y la remuneración bruta recibida, sin perjuicio de las normas que resulten aplicables contenidas en la ley N°19.628 sobre protección de la vida privada.</t>
  </si>
  <si>
    <t>https://teatroamil.cl/static/2024/docs/otros/Nomina-de-personal.pdf</t>
  </si>
  <si>
    <t>v. Publicar procedimiento de reclutamiento, selección y contratación de su personal en general y de 
sus cargos directivos en particular.</t>
  </si>
  <si>
    <t>https://teatroamil.cl/static/2022/documentos/procedimientos/POLITICA_DE_CONTRATACIONES_2023.pdf</t>
  </si>
  <si>
    <t>vi. Declaración de intereses del/de la responsable de su gestión y administración, cuando sus 
remuneraciones se paguen con cargo a esta transferencia.</t>
  </si>
  <si>
    <t>https://teatroamil.cl/static/2024/docs/otros/Declaracion-Jurada-Equipo-a-Marzo_2024.pdf</t>
  </si>
  <si>
    <t xml:space="preserve">vii. Publicar las Políticas de acceso a sus espacios y actividades. Esto incluirá dar a conocer los  mecanismos de acceso para el público general (política de precios, acceso a visitas,  actividades de formación y sus respectivos mecanismos de postulación, entre otros), así como bases de concursos y convocatorias dirigidas a creadores, artistas y productores de contenidos, para la definición y selección de obras o bienes culturales que formarán parte de la programación anual. La publicación debe incluir bases, criterios de evaluación y la nómina de jurados seleccionadores o el perfil de quienes los componen, cuando corresponda. </t>
  </si>
  <si>
    <t>https://teatroamil.cl/static/2024/docs/protocolos/Politicas_de_acceso_2024.pdf</t>
  </si>
  <si>
    <t xml:space="preserve">viii. Políticas y protocolos:  Las políticas y protocolos del receptor deberán actualizarse ajustándose en su contenido 
a los estándares que, en cada una de esas materias, le proporcione el MINISTERIO. </t>
  </si>
  <si>
    <t>a. De acoso laboral y sexual.</t>
  </si>
  <si>
    <t>b. De equidad de género.</t>
  </si>
  <si>
    <t>c. De accesibilidad e inclusión</t>
  </si>
  <si>
    <t>d. De ética</t>
  </si>
  <si>
    <t xml:space="preserve">e. De sustentabilidad y medioambiente. </t>
  </si>
  <si>
    <t>ix. Publicar mensualmente, a más tardar el día 15 de cada mes: Detalle, con fecha, monto y organismo otorgante, de los recursos que percibe adicionalmente a la transferencia a que se refiere este convenio, de acuerdo al formato proporcionado por el MINISTERIO</t>
  </si>
  <si>
    <t xml:space="preserve">9.1 OTROS APORTES ENERO </t>
  </si>
  <si>
    <t>https://teatroamil.cl/static/2024/docs/aportes/Aportes-Enero-2024.pdf</t>
  </si>
  <si>
    <t>9.2 OTROS APORTES FEBRERO</t>
  </si>
  <si>
    <t>https://teatroamil.cl/static/2024/docs/aportes/Otros-Aportes-mes-de-febrero-2024.pdf</t>
  </si>
  <si>
    <t>9.3 OTROS APORTES MARZO</t>
  </si>
  <si>
    <t>https://teatroamil.cl/static/2024/docs/aportes/3-publicacion-Otros-Aportes-mes-de-marzo.pdf</t>
  </si>
  <si>
    <t>9.4 OTROS APORTES ABRIL</t>
  </si>
  <si>
    <t>https://teatroamil.cl/static/2024/docs/aportes/Aportes-Abril-2024.pdf</t>
  </si>
  <si>
    <t>9.5 OTROS APORTES MAYO</t>
  </si>
  <si>
    <t>9.6 OTROS APORTES JUNIO</t>
  </si>
  <si>
    <t xml:space="preserve">197 OTROS APORTES JULIO </t>
  </si>
  <si>
    <t>9.8 OTROS APORTES AGOSTO</t>
  </si>
  <si>
    <t>9.9 OTROS APORTES SEPTIEMBRE</t>
  </si>
  <si>
    <t>9.10 OTROS APORTES OCTUBRE</t>
  </si>
  <si>
    <t>9.11 OTROS APORTES NOVIEMBRE</t>
  </si>
  <si>
    <t>9.12 OTROS APORTES DICIEMBRE</t>
  </si>
  <si>
    <t xml:space="preserve">x. Información semestral sobre sus estados financieros 
xi. Balance semestral. </t>
  </si>
  <si>
    <t xml:space="preserve">xii. Publicar Memoria anual de actividades </t>
  </si>
  <si>
    <t>xiii. Estados financieros auditados. 
xiv. Balance anual.</t>
  </si>
  <si>
    <t xml:space="preserve">xv. Realizar una acción de difusión de resultados y logros asociados a la ejecución del presente 
convenio, de manera presencial y abierta a la comunidad, entre los meses de diciembre de 2024 y marzo de 2025, previa información a la Unidad de Coordinación de Convenios Institucionales para asegurar la asistencia de una persona designada de esa unidad. </t>
  </si>
  <si>
    <t>PENDIENTE</t>
  </si>
  <si>
    <t>9. INDICADORES Y METAS</t>
  </si>
  <si>
    <r>
      <rPr>
        <u/>
        <sz val="9"/>
        <rFont val="Verdana"/>
        <family val="2"/>
      </rPr>
      <t>Instrucción</t>
    </r>
    <r>
      <rPr>
        <sz val="9"/>
        <rFont val="Verdana"/>
        <family val="2"/>
      </rPr>
      <t>: esta pestaña deberá llenarse sólo para las entregas del 15/07/2024 y del 15/01/2025, con la información semestral y anual, respectivamente.</t>
    </r>
  </si>
  <si>
    <t>TABLA 1: METAS ASOCIADAS AL CONVENIO</t>
  </si>
  <si>
    <t>META</t>
  </si>
  <si>
    <t>FÓRMULA DE CÁLCULO</t>
  </si>
  <si>
    <t>CÁLCULO</t>
  </si>
  <si>
    <t>RESULTADO</t>
  </si>
  <si>
    <t>OBSERVACIONES (OPCIONAL)</t>
  </si>
  <si>
    <r>
      <t xml:space="preserve">1. La FUNDACIÓN deberá cumplir con la realización,  a lo menos, del 90% de las actividades previstas en el presente convenio. El 10% restante podrá ser reemplazado por otras actividades equivalentes, </t>
    </r>
    <r>
      <rPr>
        <u/>
        <sz val="9"/>
        <color theme="1"/>
        <rFont val="Verdana"/>
        <family val="2"/>
      </rPr>
      <t>previa aprobación por escrito del MINISTERIO, a través de la Jefatura de la Unidad o Sección a cargo de la coordinación de convenios institucionales</t>
    </r>
    <r>
      <rPr>
        <sz val="9"/>
        <color theme="1"/>
        <rFont val="Verdana"/>
        <family val="2"/>
      </rPr>
      <t>.</t>
    </r>
  </si>
  <si>
    <t xml:space="preserve">(N° de actividades modificadas durante 2024 / N° total de actividades comprometidas por convenio 2024) * 100 </t>
  </si>
  <si>
    <t>=(0/441) * 100</t>
  </si>
  <si>
    <t>0</t>
  </si>
  <si>
    <t>No se han realizado modificaciones a la fecha</t>
  </si>
  <si>
    <t xml:space="preserve">2. La FUNDACIÓN deberá asegurar el acceso gratuito de, a lo menos, el 60% de las personas que acceden a las acciones a desarrollar en el marco de este convenio, 
asegurando que al menos la mitad de estas actividades se realicen presencialmente. </t>
  </si>
  <si>
    <t xml:space="preserve">(N° de beneficiarios que acceden a las actividades comprometidas en forma gratuita durante 2024 / N° total de beneficiarios que acceden a todas las actividades comprometidas durante el 2024) * 100 </t>
  </si>
  <si>
    <t>=(1.237.517/1526.120)*100</t>
  </si>
  <si>
    <t xml:space="preserve">3. La FUNDACIÓN deberá cumplir con una meta de obtención de ingresos y/o aportes y donaciones de terceros de un 10% de los recursos totales transferidos por el presente convenio. </t>
  </si>
  <si>
    <t>(Total de recursos provenientes de fuentes distintas al MINISTERIO durante 2024 / Total de recursos percibidos por la FUNDACIÓN durante 2024) * 100</t>
  </si>
  <si>
    <t>=(4.487.555.404/ 4.934.381.404) * 100</t>
  </si>
  <si>
    <t xml:space="preserve">
</t>
  </si>
  <si>
    <t>Tabla 2: INDICADORES TRANSVERSALES</t>
  </si>
  <si>
    <t>NOMBRE DEL INDICADOR</t>
  </si>
  <si>
    <t>Indicar fuente de información</t>
  </si>
  <si>
    <t>OBSERVACIONES</t>
  </si>
  <si>
    <t>GÉNERO</t>
  </si>
  <si>
    <t>(N° de mujeres que forma parte del equipo de trabajo de la organización / N° total de personas que forman parte del equipo de trabajo de la organización) *100</t>
  </si>
  <si>
    <t>Pestaña RRHH del presente formulario</t>
  </si>
  <si>
    <t>=(14/22) * 100</t>
  </si>
  <si>
    <t>EMPLEABILIDAD</t>
  </si>
  <si>
    <t>((Cantidad total de personal con contrato indefinido o plazo fijo durante 2024 / Cantidad total de personal con contrato indefinido o plazo fijo 2023) -1) *100</t>
  </si>
  <si>
    <t>=(22/19) * 100</t>
  </si>
  <si>
    <t>TABLA 3: INDICADORES DE SEGUIMIENTO PROGRAMÁTICO</t>
  </si>
  <si>
    <t>Tasa de Variación de asistentes a las actividades generadas por la Fundación en el año t respecto al año t-1</t>
  </si>
  <si>
    <t>((N° de Asistentes a las actividades generadas por la Fundación en el año t / N° de asistentes a las actividades generadas por la Corporación en el año t-1)-1)*100</t>
  </si>
  <si>
    <t>Pestaña actividades del presente formulario y Base de datos con el registro público histórico de visitantes</t>
  </si>
  <si>
    <t>Rendiciones realizadas en tiempo y forma según convenio establecido en el marco de la iniciativa en año t</t>
  </si>
  <si>
    <t>(Cantidad de informes mensuales de actividades entregados a la Unidad de Convenios dentro del plazo estipulado durante el año t / N° total de informes a entregar durante el año t)*100</t>
  </si>
  <si>
    <t>Fecha de entrega (sobre con fecha de envío en caso de organizaciones de regiones distintas a la RM / timbre con fecha de recepción en caso de organizaciones de la RM)</t>
  </si>
  <si>
    <t>=(12/12) * 100</t>
  </si>
  <si>
    <t>10. LOGROS, HITOS, DESAFÍOS</t>
  </si>
  <si>
    <t>10.1 Logros (máximo 500 palabras)</t>
  </si>
  <si>
    <t>10.2 Hitos (máximo 500 palabras)</t>
  </si>
  <si>
    <t>LOGROS</t>
  </si>
  <si>
    <t>HITOS PROGRAMÁTICOS</t>
  </si>
  <si>
    <t>Principales logros alcanzados durante el año. Incluir descripción cualitativa y cuantitativa, escribiendo un relato que permita relevar los logros</t>
  </si>
  <si>
    <t>Hitos internacionales relevantes durante el año. Incluir descripción cualitativa y cuantitativa, escribiendo un relato que permita relevar los hitos internacionales</t>
  </si>
  <si>
    <t>Realización Festival Internacional Teatro a Mil 2024 que alcanzó a cerca de 600 mil personas, 80% del público accede a programación gratuita, con 110 espectáculos nacionales e internacionales, la participación de 18 países, en 44 comunas del país, 612 funciones con más 1.000 artistas en escena, en 26 salas y centros culturales de 14 ciudades a lo largo de 8 regiones, 175 organizaciones colaboradoras, con 205 programadores en Platea que visionaron 45 espectáculos y 5.000 asistentes en Labescénico con 59 actividades. 
Coproducción con APLAPLAC de la exposición “Museo 31”, la cual fue estrenada en el Centro Cultural La Moneda y estuvo abierta al público durante los meses de enero, febrero y marzo, en donde asistieron un total de 125.798 asistentes y el 30% de estos accedieron gratuitamente a la exposición. Asimismo, “Museo 31” tuvo su estreno en el Museo Franz Mayer en Ciudad de México y estuvo abierta al público durante los meses de junio, julio, agosto y septiembre, en donde asistieron 142.533 personas y el 6% de los asistentes accedieron gratuitamente a la exposición. Por lo cual, “Museo 31” en su temporada en Chile y México durante el 2024, fue visitada por un total de 268.331 personas.
Transmisión de la obra “Don Quijote” de 31 Minutos en Televisión Nacional de Chile el 16 de enero del 2024, en el marco del Festival Teatro a Mil, la cual alcanzó un total 176.000 espectadores en su transmisión. 
Este año estrenamos un total de 05 coproducciones, en colaboración con distintas compañías, directores y entidades culturales, alcanzando a un total de 125.795 asistentes. 
I.	“Pachakuna, Guardianes de los Andes” de la Compañía La Patogallina, la cual fue estrenada en el Festival Teatro a Mil 2025 y tuvo funciones durante el año, en donde recorrió 27 comunas de 7 regiones de nuestro país, y alcanzó a 115.500 espectadores. 
II.	“Limpia”, adaptación del libro de Alia Trabuco y dirigida por Alfredo Castro, la cual tuvo su estreno en el Teatro Nacional Chileno durante el mes abril con 16 funciones y 5.963 asistentes. 
III.	“Voyager”, adaptación del libro de Nona Fernández y dirigida por Marcelo Leonart, y realizada en colaboración con GAM, CCE, Teatro Niño Proletario y FITAM, la cual tuvo 18 funciones en la Sala A2 de GAM, siendo vista por 2.576 personas. 
IV.	“Te Mana Haakara”, dirigida por Alejandra Rojas, realizó su preestreno en la Isla de Rapa Nui con 02 funciones y alcanzó a 200 personas. 
V.	“Navegar por el Neva” de Trinidad González, Paula Zúñiga y Tomás González, tuvo 5 funciones en el Teatro Nacional Chileno y fue vista por 1.556 personas. 
Ejecución del Programa Teatro en la Educación (TELE) con fondos públicos del Servicio Local Gabriela Mistral, Servicio Local de Lampa, Fondo de Fomento al Arte en la Educación (FAE), alcanzando a 14 cursos y a sus 378 estudiantes de las 7 escuelas participantes en las comunas de La Granja, Macul, San Joaquín y Lampa. En donde, se desarrollaron más 650 horas en el aula y 04 salidas pedagógicas al Teatro. 
Durante el mes de julio se realizó un formato acotado del programa TELE en el Liceo Polivalente José Domingo Silva, en donde se realizaron clases en conjunto a las asignaturas de ciencias naturales durante 03 meses y finalizó con una muestra final. 
Y finalmente, las muestras finales para concluir el ciclo anual del programa en donde todas las escuelas tuvieron un hito en sus propias escuelas o en Centro Culturales de sus comunas, en donde asistieron los mismos estudiantes, apoderados, docentes, trabajadores y equipo de la Fundación. 
Este año para promover el acceso a las artes escénicas seguimos trabajando en la circulación nacional de distintas coproducciones: 
I.	“Encuentros breves con hombres repulsivos” de Daniel Veronese, estuvo con funciones en San Felipe, con 540 personas como espectadores. 
II.	“Pachakuna, Guardianes de Los Andes” de la Compañía La Patogallina, estuvo con funciones en las comunas de Concepción, Chañaral y Copiapó, alcanzando a un total de 8.500 espectadores. 
III.	“Molly Bloom” de Viviane De Muynck y Jan Lauwers, estuvo con funciones en las comunas de Valdivia, Coquimbo, San Antonio y Arica, alcanzando un total de 1.690 espectadores. 
IV.	“Mañana es otro país” de Michael de Cock, tuvo una función en San Felipe y alcanzó a 150 espectadores. 
V.	“La Pichintún” de Mariana Muñoz, tuvo una función en San Felipe y alcanzó a 1.000 espectadores. 
VI.	“Yorick, la historia de Hamlet” de Francisco Reyes, tuvo una función en Puerto Natales y alcanzó a 120 asistentes. 
VII.	“La Tempestad” de Peter Brook y Marie-Hélene Estienne, tuvo 10 funciones en el Teatro Finis Terrae y fue vista por 886 personas. 
Realización de la Cuenta Pública 2023 y celebración de los 20 años de la Fundación Teatro a Mil en el Centro Cultural La Moneda, en donde participaron dos cursos del programa Teatro en la Educación y 60 estudiantes, y más de 80 invitados en esa jornada. 
Durante el Mes del Teatro, en alianza con el Ministerio de las Culturas las Artes y el Patrimonio y ARCATEL, se exhibieron en 11 canales regionales las obras audiovisuales “Ni tan clásicos”: “La Viuda de Apablaza” de la Cía. Teatro La María, “Romero y Julieta” de la Cía. La Patogallina, “Tartufo” de la Cía. Teatro La María y “Medea” de la Cía. Teatro Anónimo. 
Finalmente, ganamos luego de quedar seleccionados entre 119 iniciativas, el Fondo Efecto Colectivo, iniciativa impulsada por la Fundación Re Imagina y Fundación BHP, que beneficiará a 7.000 docentes y directivos, y a 70.000 estudiantes de la educación pública de nuestro país, facilitando que desarrollen habilidades para abordar creativamente los retos del presente y futuro.</t>
  </si>
  <si>
    <t>Durante el hito inaugural del Festival Teatro a Mil 2024, el día 03 de enero se realizó el espectáculo “Les Traceurs” (Francia) de la Compagnie de Chaillot, con la coreografía de Rachid Ouramdane, interpretada por el excepcional equilibrista Nathan Paulin – reconocido internacionalmente –, quién cruzó una cuerda floja ubicada sobre la Plaza de la Constitución. Hito que tuvo una amplia cobertura en redes sociales y una transmisión por Televisión Nacional de Chile, con un alcancé digital de 1 millón de personas aproximadamente y replicado en medios internacionales, dado que el artista ha realizado esta misma proeza en distintos lugares emblemáticos del mundo. 
Circulamos con 08 espectáculos alrededor del mundo, en donde se alcanzó a 151.686 espectadores: 
I.	“Amor a la muerte” de Lemi Ponifasio, se presentó en Países Bajos y Luxemburgo, y fue vista por 764 personas. 
II.	“Gemelos” de Teatro Cinema, se presentó en la Sala Roja de Teatros del Canal en España, y alcanzó a 1.800 espectadores. 
III.	“Mañana es otro país” de Michael de Cock, se presentó en México con un total de 240 asistentes. 
IV.	“Museo 31” de APLAPLAC, tuvo una extensa temporada en la Ciudad de México y asistieron a la exposición un total de 143.533 personas. 
V.	“Sea of Silence” de Tamara Cubas, realizó su estreno internacional en el Teatro de Solis en Uruguay, y posterior, tuvo presentaciones en Francia y Alemania, en donde la vieron 1.215 personas. 
VI.	“Temis” de la Compañía Bonobo, tuvo una gira por distintas ciudades de España y asistieron un total de 2.000 personas. 
VII.	“VACA” de Guillermo Calderón, realizó su estreno internacional en el Kunstfest Weimar de Alemania y posterior, tuvo funciones en Holanda, y asistieron un total de 883 personas. 
VIII.	“Villa” de Guillermo Calderón, tuvo dos giras, una por Francia alcanzando a 500 asistente y otra por España, alcanzando 1.521 espectadores. 
En el mes de Agosto, se otorgó la Medalla Goethe a nuestra Directora General Carmen Romero, el cual es el principal reconocimiento que realiza el Goethe-Institut como galardón oficial de honor de la República Federal de Alemania. Las candidatas y candidatos son propuestos por todas las sedes del Goethe-Institut en el mundo, en consenso con las Embajadas respectivas, y solo tres personas son seleccionadas cada año por un jurado especializado, sobre la base de su relevancia cultural y política y sus destacados logros artísticos. Este premio es considerado el más importante de la política cultural exterior de Alemania.
Este 2024, la Medalla Goethe fue entregada a Carmen Romero Quero (Chile), Claudia Cabrera (México) e Iskra Geshoska (Macedonia del Norte) en una ceremonia de entrega que tendrá lugar el 28 de agosto, día del natalicio de Johann Wolfgang von Goethe, en la ciudad de Weimar, Alemania.
Participación y networking de nuestra institución en festivales y espacios internacionales tales como Onasis Cultural Centre en Grecia, Atenas; Festival Fiesta Escénica de Quito, Ecuador; Teatro Solís en Montevideo, Uruguay; Festival Grec, Barcelona, España; Festival de Avignon, Francia; Festival Iberoamericano de Cádiz; Festival Internacional de la Paz, Bolivia.</t>
  </si>
  <si>
    <t>10.3 Desafíos (máximo 500 palabras)</t>
  </si>
  <si>
    <t>10.4 Principales acciones programadas para el siguiente año (máximo 500 palabras)</t>
  </si>
  <si>
    <t>DESAFÍOS PARA EL SIGUIENTE AÑO</t>
  </si>
  <si>
    <t>ACCIONES PROGRAMAS PARA EL SIGUIENTE AÑO</t>
  </si>
  <si>
    <t>Mencione principales actividades para el para el siguiente año</t>
  </si>
  <si>
    <t>Fecha de inicio</t>
  </si>
  <si>
    <t>Fecha de término</t>
  </si>
  <si>
    <t xml:space="preserve">Los desafíos institucionales para el año 2025 son seguir profundizando las líneas de trabajo de la Fundación: acceso, creación, educación, internacionalización y circulación, a través de los distintos proyectos como el Festival Internacional Teatro a Mil, el Programa Teatro en la Educación (TELE), giras nacionales e internacionales, apoyo a la creaciones con coproducciones y participación en instancias de incidencias para el desarrollo del sector de las artes vivas convocadas por distintas entidades. 
Nuestros desafíos institucionales para el año 2025: 
I.	Fortalecer la descentralización de nuestro quehacer focalizando especialmente los esfuerzos institucionales en las regiones de Antofagasta, Valparaíso y Biobío. 
II.	Desplegar transversalmente la línea de internacionalización en todos los programas y proyectos que realiza la Fundación, desarrollando para ello planes, objetivos y actividades en los principales programas y proyectos de la organización. 
III.	Asegurar la sostenibilidad y continuidad de los proyectos ya en marcha, ya sea potenciando y diversificando la política de tracción de fondos públicos y privados a partir de las oportunidades que ofrecen los actuales y potenciales proyectos. 
IV.	Escalar el Programa Teatro en la Educación (TELE), alcanzando más comunidades educativas, colaborando a los cambios curriculares que actualmente se están sometiendo a consulta pública y que refieren a la incorporación de la asignatura de Artes Escénicas al currículum escolar, de tercero básico a segundo medio. 
V.	Explorar en nuevas formas de vincularse con distintos territorios, comunidades y los públicos, a través de nuestras relaciones institucionales, nuestras plataformas comunicacionales y los distintos programas de formación. 
VI.	Continuar con el trabajo de Planificación Estratégica de este año, ejecutando planes y programas, con objetivos, indicadores y medios de verificación, para avanzar en la gestión y seguimiento de los efectos y el impacto de nuestro accionar. En particular, se buscarán fondos para dar respuesta a la necesidad de hacer una gestión crecientemente más sustentable ya sea en lo medioambiental, social y económico. </t>
  </si>
  <si>
    <t xml:space="preserve">Festival Internacional Teatro a mil Nacional, RM y foco en Antofagasta a Mil 
Valparaíso a Mil Concepción a Mil </t>
  </si>
  <si>
    <t> Enero </t>
  </si>
  <si>
    <t>Febrero </t>
  </si>
  <si>
    <t xml:space="preserve"> Temporada y ciclos de coproducciones </t>
  </si>
  <si>
    <t> Febrero </t>
  </si>
  <si>
    <t>Diciembre </t>
  </si>
  <si>
    <t xml:space="preserve">Giras nacionales e internacionales de nuestras coproducciones </t>
  </si>
  <si>
    <t xml:space="preserve">Consolidación de Teatro en la educción en RM y extensión a Antofagasta y Bio Bio </t>
  </si>
  <si>
    <t>FESTIVAL TEATRO A MIL 2024</t>
  </si>
  <si>
    <t>09 DE ENERO</t>
  </si>
  <si>
    <t>EL MAR: VISIÓN DE UNOS NIÑOS QUE NO LO HAN VISTO NUNCA</t>
  </si>
  <si>
    <t>TEATRO BIOBÍO</t>
  </si>
  <si>
    <t>18 DE ENERO</t>
  </si>
  <si>
    <t>JEROME BEL</t>
  </si>
  <si>
    <t>23 DE ENERO</t>
  </si>
  <si>
    <t>EL BROTE</t>
  </si>
  <si>
    <t>24 DE ENERO</t>
  </si>
  <si>
    <t>6-7 DE ENERO</t>
  </si>
  <si>
    <t>MOBY DICK</t>
  </si>
  <si>
    <t>TEATRO MUNICIPAL DE LAS CONDES</t>
  </si>
  <si>
    <t>SI</t>
  </si>
  <si>
    <t>11-12-13 DE ENERO</t>
  </si>
  <si>
    <t>ALL RIGHT. GOOD NIGHT</t>
  </si>
  <si>
    <t>19-20-21 DE ENERO</t>
  </si>
  <si>
    <t>LOS SIETE ARROYOS DEL RÍO OTA</t>
  </si>
  <si>
    <t>25-26-27-28 DE ENERO</t>
  </si>
  <si>
    <t>EN DOS RUEDAS, LA VIDA!</t>
  </si>
  <si>
    <t>5-6-7 DE ENERO</t>
  </si>
  <si>
    <t>GIRLS AND BOYS</t>
  </si>
  <si>
    <t>TEATRO ORIENTE</t>
  </si>
  <si>
    <t>LA LEYENDA DE LA SERPIENTE BLANCA</t>
  </si>
  <si>
    <t>13 AL 31 DE ENERO</t>
  </si>
  <si>
    <t>MUSEO 31</t>
  </si>
  <si>
    <t>CENTRO CULTURAL PALACIO LA MONEDA</t>
  </si>
  <si>
    <t>4-5-6 DE ENERO</t>
  </si>
  <si>
    <t>AMANDA LABARCA</t>
  </si>
  <si>
    <t>CENTRO DE EXTENSIÓN INSTITUTO NACIONAL (CEINA)</t>
  </si>
  <si>
    <t>11-12-13-14 DE ENERO</t>
  </si>
  <si>
    <t>ANTES QUE LOS DIOSES FUERAN HOMBRES</t>
  </si>
  <si>
    <t>MATUCANA 100</t>
  </si>
  <si>
    <t>16-17-18 DE ENERO</t>
  </si>
  <si>
    <t>YEGUAS SUELTAS</t>
  </si>
  <si>
    <t>19-20 DE ENERO</t>
  </si>
  <si>
    <t>CANCIONES PARA COCINAR</t>
  </si>
  <si>
    <t>EL GRAN SILENCIO</t>
  </si>
  <si>
    <t>12-13-14 DE ENERO</t>
  </si>
  <si>
    <t>ARBOLEDA</t>
  </si>
  <si>
    <t>REBOTA, REBOTA Y EN TU CARA EXPLOTA</t>
  </si>
  <si>
    <t>LA POBLACIÓN</t>
  </si>
  <si>
    <t>TEATRO NACIONAL CHILENO</t>
  </si>
  <si>
    <t>18-19-20 DE ENERO</t>
  </si>
  <si>
    <t>G.O.L.P.</t>
  </si>
  <si>
    <t>COMO SI PASARA UN TREN</t>
  </si>
  <si>
    <t>TEATRO FINIS TERRAE</t>
  </si>
  <si>
    <t>TUTTI NON CI SONO</t>
  </si>
  <si>
    <t>15-16-17 DE ENERO</t>
  </si>
  <si>
    <t>STALIN</t>
  </si>
  <si>
    <t>MEMORIA</t>
  </si>
  <si>
    <t>17-18 DE ENERO</t>
  </si>
  <si>
    <t>CUANDO MAYO YA NO SEA MAYO</t>
  </si>
  <si>
    <t>EL TRAJE DEL NOVIO</t>
  </si>
  <si>
    <t>CENTRO CULTURAL GABRIELA MISTRAL (GAM)</t>
  </si>
  <si>
    <t>LA CONTINUIDAD DE LAS CAJERAS</t>
  </si>
  <si>
    <t>15-16 DE ENERO</t>
  </si>
  <si>
    <t>MARÍA ISABEL</t>
  </si>
  <si>
    <t>17 DE ENERO</t>
  </si>
  <si>
    <t>NUBE</t>
  </si>
  <si>
    <t>6 DE ENERO</t>
  </si>
  <si>
    <t>CAMILO ALIAGA, PROYECTO DUAL: CONCIERTO PARA DÚO DE PIANOS</t>
  </si>
  <si>
    <t>7 DE ENERO</t>
  </si>
  <si>
    <t>FLINKO Y LA PINGÜI-BAND</t>
  </si>
  <si>
    <t>11 DE ENERO</t>
  </si>
  <si>
    <t>LANZAMIENTO EP AUNQUE DUELA</t>
  </si>
  <si>
    <t>12 DE ENERO</t>
  </si>
  <si>
    <t>LA OTRA ESQUINA</t>
  </si>
  <si>
    <t>13 DE ENERO</t>
  </si>
  <si>
    <t>LA MARRAQUETA - JAZZ FUSIÓN</t>
  </si>
  <si>
    <t>14 DE ENERO</t>
  </si>
  <si>
    <t>LA PLAZA DE LOS SUEÑOS</t>
  </si>
  <si>
    <t>16-17 DE ENERO</t>
  </si>
  <si>
    <t>PARLAMENTO</t>
  </si>
  <si>
    <t>14-15-16 DE ENERO</t>
  </si>
  <si>
    <t>DEVELAR</t>
  </si>
  <si>
    <t>YO DUELO</t>
  </si>
  <si>
    <t>8-9 DE ENERO</t>
  </si>
  <si>
    <t>MA!</t>
  </si>
  <si>
    <t>MALAM/NIGHT</t>
  </si>
  <si>
    <t>YO SOY FEDRA</t>
  </si>
  <si>
    <t>LA GAVIOTA</t>
  </si>
  <si>
    <t>MONOS</t>
  </si>
  <si>
    <t>3-4-5-6-7 DE ENERO</t>
  </si>
  <si>
    <t>HABLAN</t>
  </si>
  <si>
    <t>TEATRO LA MEMORIA</t>
  </si>
  <si>
    <t>10-11-12-13-14 DE ENERO</t>
  </si>
  <si>
    <t>LOS OJOS DE LENA</t>
  </si>
  <si>
    <t>EDIPO STAND UP TRAGEDY</t>
  </si>
  <si>
    <t>LAVARROPAS</t>
  </si>
  <si>
    <t>TEATRO MORI BELLAVISTA</t>
  </si>
  <si>
    <t>HISTORIA DE AMOR PARA UN ALMA VIEJA</t>
  </si>
  <si>
    <t>SOBRE LA CUERDA FLOJA</t>
  </si>
  <si>
    <t>18-19 DE ENERO</t>
  </si>
  <si>
    <t>FEOS</t>
  </si>
  <si>
    <t>20-21 DE ENERO</t>
  </si>
  <si>
    <t>CAPOTE</t>
  </si>
  <si>
    <t>TESTOSTERONA</t>
  </si>
  <si>
    <t>TEATRO MORI RECOLETA</t>
  </si>
  <si>
    <t>VILLA</t>
  </si>
  <si>
    <t>LA PERSONA DEPRIMIDA</t>
  </si>
  <si>
    <t>TEATRO MORI PARQUE ARAUCO</t>
  </si>
  <si>
    <t>ENCUENTROS BREVES CON HOMBRES REPULSIVOS</t>
  </si>
  <si>
    <t>3-4-5-6 DE ENERO</t>
  </si>
  <si>
    <t>EL MAR EN LA MURALLA</t>
  </si>
  <si>
    <t>TEATRO ICTUS</t>
  </si>
  <si>
    <t>10-11-12-13 DE ENERO</t>
  </si>
  <si>
    <t>ARPEGGIONE</t>
  </si>
  <si>
    <t>16-17-18-19-20-21 DE ENERO</t>
  </si>
  <si>
    <t>PRIMAVERA CON UNA ESQUINA ROTA</t>
  </si>
  <si>
    <t>MEDEA</t>
  </si>
  <si>
    <t>TEATRO CAMILO HENRÍQUEZ</t>
  </si>
  <si>
    <t>LO OSCURO SE ESCONDE DEBAJO DE LA ALFOMBRA</t>
  </si>
  <si>
    <t>17-18-19-20 DE ENERO</t>
  </si>
  <si>
    <t>Y, Y, Y, Y, Y</t>
  </si>
  <si>
    <t>FRANKEINSTEIN</t>
  </si>
  <si>
    <t>ANFITEATRO BELLAS ARTES</t>
  </si>
  <si>
    <t>13-14 DE ENERO</t>
  </si>
  <si>
    <t>PLANETA VERDEAGUA</t>
  </si>
  <si>
    <t>OTELO</t>
  </si>
  <si>
    <t>5-6-12-13-19-20 DE ENERO</t>
  </si>
  <si>
    <t>EXOTIC ARMONÍA</t>
  </si>
  <si>
    <t>ALDEA DEL ENCUENTRO</t>
  </si>
  <si>
    <t>11-12-13-14-18-19-20-21 DE ENERO</t>
  </si>
  <si>
    <t>PRELUDIO Y FINAL</t>
  </si>
  <si>
    <t>FUNERAL PARA UN PAÍS</t>
  </si>
  <si>
    <t>3-4-5-6-7-10-11-12 DE ENERO</t>
  </si>
  <si>
    <t>NI SOLO, NI ACOMPAÑAO</t>
  </si>
  <si>
    <t>5-6-7-14-15 DE ENERO</t>
  </si>
  <si>
    <t>GEMELOS</t>
  </si>
  <si>
    <t>12 -13 DE ENERO</t>
  </si>
  <si>
    <t>VIOLENTOS</t>
  </si>
  <si>
    <t>GIMNASIO KEMPBOXING</t>
  </si>
  <si>
    <t>05 DE ENERO</t>
  </si>
  <si>
    <t>POI</t>
  </si>
  <si>
    <t xml:space="preserve">PLAZA DE LA CULTURA </t>
  </si>
  <si>
    <t>07 DE ENERO</t>
  </si>
  <si>
    <t xml:space="preserve">GIMNASIO LLULLAILLACO  </t>
  </si>
  <si>
    <t>08 DE ENERO</t>
  </si>
  <si>
    <t>PLAZA LA CANTERA</t>
  </si>
  <si>
    <t>PLAZA BICENTENARIO</t>
  </si>
  <si>
    <t>DANCE KARAOKE</t>
  </si>
  <si>
    <t xml:space="preserve">BALNEARIO MUNICIPAL </t>
  </si>
  <si>
    <t>06 DE ENERO</t>
  </si>
  <si>
    <t>TEATRO MUNICIPAL DE ANTOFAGASTA</t>
  </si>
  <si>
    <t>DESDE LEJOS HE VENIDO. EL TEATRO ES UN SUEÑO</t>
  </si>
  <si>
    <t>INICIO FRENTE A CASA ABAROA - PARQUE BRASIL</t>
  </si>
  <si>
    <t>FUNDACIÓN MINERA ESCONDIDA ANTOFAGASTA</t>
  </si>
  <si>
    <t>10 DE ENERO</t>
  </si>
  <si>
    <t>MAÑANA ES OTRO PAÍS</t>
  </si>
  <si>
    <t>CAMPAMENTO ALTAMIRA</t>
  </si>
  <si>
    <t xml:space="preserve">TEATRO MUNICIPAL GAMELIN GUERRA </t>
  </si>
  <si>
    <t>TEATRO LA CHIMBA</t>
  </si>
  <si>
    <t>04 DE ENERO</t>
  </si>
  <si>
    <t>MEMORIAS DESENTERRADAS</t>
  </si>
  <si>
    <t xml:space="preserve">TEATRO LEA (LICEO EXPERIMENTAL ARTISTICO)   </t>
  </si>
  <si>
    <t>VISTIENDO A UN MUERTO</t>
  </si>
  <si>
    <t>TEATRO DEMOLER</t>
  </si>
  <si>
    <t>03 DE ENERO</t>
  </si>
  <si>
    <t>LES TRACEURS</t>
  </si>
  <si>
    <t>RECORRIDO: CRUCE COMIENZA EN EDIFICIO BANCO ESTADO Y TERMINA EDIFICIO PASEO BULNES</t>
  </si>
  <si>
    <t>DEAR LAILA</t>
  </si>
  <si>
    <t>FACTORÍA FRANKLIN</t>
  </si>
  <si>
    <t>TRES ELEFANTES PASAN</t>
  </si>
  <si>
    <t>RECORRIDO: INICIO PLAZA DE LA CONSTITUCIÓN / FINAL FRONTIS MUSEO DE BELLAS ARTES</t>
  </si>
  <si>
    <t>RECORRIDO: INICIO MAPOCHO NORTE CON DIAGONAL RENY / FINAL MAPOCHO NORTE CON ISLA AZORES</t>
  </si>
  <si>
    <t>RECORRIDO: INICIO AV. SAN PABLO CON EL SALITRE / FINAL SAN PABLO CON AV. TENIENTE CRUZ</t>
  </si>
  <si>
    <t xml:space="preserve">16 DE ENERO </t>
  </si>
  <si>
    <t>RECORRIDO: INICIO AV. 5 DE ABRIL CON CAMINO INTERIOR ESTADIO / FINAL AV. 5 DE ABRIL CON MANUEL RODRIGUEZ</t>
  </si>
  <si>
    <t xml:space="preserve">RECORRIDO: INICIO MANIO CON SEBASTOPOL / FINAL PLAZA MANIO (CORONEL CON MANIO) </t>
  </si>
  <si>
    <t>20 DE ENERO</t>
  </si>
  <si>
    <t>RECORRIDO : INICIO AV. GRECIA CON AV JORGE PEDRO ALESSANDRI / FINAL  AV GRECIA CON CAMPO DE DEPORTES</t>
  </si>
  <si>
    <t>TAMBORES DE FUEGO</t>
  </si>
  <si>
    <t>RECORRIDO: INICIO AV. LA ESTRELLA CON O´'HIGGINS / FINAL AV LA ESTRELLA CON SAN FRANCISCO</t>
  </si>
  <si>
    <t>RECORRIDO: INICIO VICUÑA MACKENNA CON CARDENAL RAÚL SILVA HENRÍQUEZ / FINAL VICUÑA MACKENNA CON JOAQUÍN EDWARDS BELLO</t>
  </si>
  <si>
    <t xml:space="preserve">RECORRIDO : INICIO BAQUEDANO CON LOS HALCONES / FINAL LOS HALCONES CON BAQUEDANO </t>
  </si>
  <si>
    <t>RECORRIDO: INICIO ESQUINA ALASKA Y ESPAÑA / FINAL PLAZA. LOS PRESIDENTES</t>
  </si>
  <si>
    <t>RECORRIDO: INICIO LA ESTRELLA CON LAGUNA SUR / FINAL LA ESTRELLA CON LA TRAVESIA</t>
  </si>
  <si>
    <t>RECORRIDO: INICIO SAN EUGENIO CON AV. SUR / FINAL SAN EUGENIO CON CARLOS DITTBORN</t>
  </si>
  <si>
    <t>RECORRIDO : INICIO  CONCEPCIÓN CON AV. BERNARDO O´HIGGINS / FINAL CONCEPCIÓN CON AV. BENITO DEL VILLAR</t>
  </si>
  <si>
    <t>19 DE ENERO</t>
  </si>
  <si>
    <t>RECORRIDO: INICIO LOS SUPIROS CON BAQUEDANO / TERMINO LOS SUSPIROS CON CAMINO EL FARDO</t>
  </si>
  <si>
    <t>RECORRIDO: INICIO AV. GABRIELA CON LOS LIMONEROS / FINAL AV. GABRIELA CON PORTO ALEGRE (POBLACIÓN SAN RICARDO)</t>
  </si>
  <si>
    <t>UN VERANO NARANJA</t>
  </si>
  <si>
    <t>PLAZA PEDRO LIRA</t>
  </si>
  <si>
    <t>PARQUE SAN FRANCISCO II</t>
  </si>
  <si>
    <t xml:space="preserve">ANFITEATRO CENTRO CULTURAL </t>
  </si>
  <si>
    <t>EXPLANADA CASA DE LA CULTURA</t>
  </si>
  <si>
    <t>PLAZA DE BATUCO "TOMAS GONZALEZ"</t>
  </si>
  <si>
    <t>CANCHA PLAZA VILLA AIRES NUEVOS</t>
  </si>
  <si>
    <t>PLAZA DE ARMAS DE BUIN</t>
  </si>
  <si>
    <t>PLAZA DE PEÑAFLOR</t>
  </si>
  <si>
    <t>LOS CUASIMODISTAS CON NELSON CASTRO</t>
  </si>
  <si>
    <t xml:space="preserve">PARQUE MIRADOR VIEJO </t>
  </si>
  <si>
    <t xml:space="preserve">PLAZA DE ARMAS DE SAN FELIPE </t>
  </si>
  <si>
    <t>PLAZA LLICO</t>
  </si>
  <si>
    <t>PARQUE PABLO NERUDA</t>
  </si>
  <si>
    <t>PARQUE LO VARAS</t>
  </si>
  <si>
    <t xml:space="preserve">ÁGORA CENTRO CULTURAL TILTIL </t>
  </si>
  <si>
    <t>TINKUNAKAMA</t>
  </si>
  <si>
    <t xml:space="preserve">CENTRO CULTURAL TÍO LALO PARRA </t>
  </si>
  <si>
    <t>CENTRO CULTURAL SAN JOAQUIN</t>
  </si>
  <si>
    <t>21 DE ENERO</t>
  </si>
  <si>
    <t>TEATRO NOVEDADES</t>
  </si>
  <si>
    <t>EL TEATRO ES UN SUEÑO</t>
  </si>
  <si>
    <t>CASA DE LA CULTURA, AV IRARRAZAVAL 4055</t>
  </si>
  <si>
    <t>MUSEO PRECOLOMBINO</t>
  </si>
  <si>
    <t>FRONTIS MUNICIPALIDAD DE RENCA BLANCO ENCALADA ENTRE AV. DOMINGO SANTA MARIA Y JOSE MANUEL BALMACEDA</t>
  </si>
  <si>
    <t>PARQUE LA HONDONADA</t>
  </si>
  <si>
    <t xml:space="preserve">CANCHA PLAZA BUZETA </t>
  </si>
  <si>
    <t xml:space="preserve">PARQUE QUINTA NORMAL </t>
  </si>
  <si>
    <t>EXPLANADA INTERIOR CASA DE LA CULTURA DE SAN BERNARDO</t>
  </si>
  <si>
    <t>15 DE ENERO</t>
  </si>
  <si>
    <t xml:space="preserve">PLAZA DE POMAIRE </t>
  </si>
  <si>
    <t xml:space="preserve">PARQUE CANTILLANA </t>
  </si>
  <si>
    <t>PLAZA TENIENTE MERINO</t>
  </si>
  <si>
    <t xml:space="preserve">PLAZA ROSSVELT </t>
  </si>
  <si>
    <t>EXPLANADA INTERIOR CENTRO CIVICO CULTURAL</t>
  </si>
  <si>
    <t>LAS 24 Y NAUFRAGIO UNIVERSAL</t>
  </si>
  <si>
    <t>EXPLANADA CENTRO CULTURAL ESPACIO MATTA</t>
  </si>
  <si>
    <t xml:space="preserve">CENTRO CIVICO CULTURAL DEL BOSQUE </t>
  </si>
  <si>
    <t>06 DE ENETO</t>
  </si>
  <si>
    <t>ESTACIÓN HOSPITAL EL PINO</t>
  </si>
  <si>
    <t>RECORRIDO: INICIO LA TRAVESIA CON OCEANIA / FINAL OCEANIA CON EL ABETO</t>
  </si>
  <si>
    <t>PARQUE PUCARA</t>
  </si>
  <si>
    <t>COLECCIÓN PRIVADA</t>
  </si>
  <si>
    <t>CENTRO CULTURAL DE PUENTE ALTO</t>
  </si>
  <si>
    <t>TEATRO MUNICIPAL DE MAIPÚ</t>
  </si>
  <si>
    <t xml:space="preserve">CENTRO CULTURAL CASONA DUBOIS </t>
  </si>
  <si>
    <t xml:space="preserve">CANCHA VILLA PLAZA MAYOR </t>
  </si>
  <si>
    <t>EXPLANADA MUNICIPALIDAD DE LO ESPEJO</t>
  </si>
  <si>
    <t>MULTICANCHA EL COMENDADOR</t>
  </si>
  <si>
    <t>CAD . DIGNA ROSA</t>
  </si>
  <si>
    <t xml:space="preserve">METRO BAQUEDANO </t>
  </si>
  <si>
    <t>COMPLEJO DEPORTIVO CARLOS ABARCA</t>
  </si>
  <si>
    <t xml:space="preserve">PLAZA DE ARMAS MELIPILLA </t>
  </si>
  <si>
    <t>LOS CLARINES CON RUTA 5, PLAYA LA HERRADURA</t>
  </si>
  <si>
    <t>EFECTOS ESPECIALES</t>
  </si>
  <si>
    <t>INICIO ZENTENO CON ALONSO DE OVALLE / FINAL PASEO BULNES CON PADRE MIGUEL DE OLIVARES</t>
  </si>
  <si>
    <t>BAGAD PLOUGASTELL</t>
  </si>
  <si>
    <t>EXPLANADA CENTRO CULTURAL CASONA DUBOIS</t>
  </si>
  <si>
    <t>FRONTIS UNIVERSIDAD SAN SEBASTIAN PIO NONO CON BELLAVISTA</t>
  </si>
  <si>
    <t>CASA DE LA CULTURA</t>
  </si>
  <si>
    <t>PACHAKUNA, GUIARDIANES DE LOS ANDES</t>
  </si>
  <si>
    <t xml:space="preserve">INICIO  AV.CONDELL CON OFELIA MORENO/ FINAL AV.CONDELL CON ANCUD </t>
  </si>
  <si>
    <t xml:space="preserve">INICIO BANDERA CON COMPAÑIA DE JESÚS / FINAL PLAZA DE ARMAS </t>
  </si>
  <si>
    <t>INICIO PARQUE MUNICIPAL EL TRAPICHE DE PEÑAFLOR / FINAL CAMINO EL GUANACO.</t>
  </si>
  <si>
    <t>INICIO AV. ANIBAL PINTO CON BALDOMERO LILLO / FINAL AV. ANIBAL PINTO CON AV. LO BLANCO</t>
  </si>
  <si>
    <t>INICIO GRAN AVENIDA CON CON MAGDALENA VICUÑA / FINAL  CALLE SALVADOR ALLENDE CON GRAN AVENIDA</t>
  </si>
  <si>
    <t>INICIO CARMEN MENA (PLAZA FRENTE A CENTRO CULTURAL) / FINAL LAS INDUSTRIAS CON SAN NICOLAS</t>
  </si>
  <si>
    <t>FRONTIS MUNICIPALIDAD DE SAN BERNARDO (EYZAGUIRRE 450) / FINAL FRONTIS MUNICIPALIDAD DE SAN BERNARDO (EYZAGUIRRE 450</t>
  </si>
  <si>
    <t xml:space="preserve">INICIO CENTRO CULTURAL DE ARTE CONTEMPORANEO (AV. PEDRO AGUIRRE CERDA 6100) / FINAL CENTRO CULTURAL TIO LALO PARRA (AV. LONQUEN 7518) </t>
  </si>
  <si>
    <t>INICIO AV. IRARRAZAVAL CON JUAN SABAJ / FINAL AV. IRARRAZAVAL CON RAMON CRUZ</t>
  </si>
  <si>
    <t>PARQUE JUAN PABLO II</t>
  </si>
  <si>
    <t>FRONTIS PARQUE DEL SOL (GRAL.SAN MARTIN NORTE)</t>
  </si>
  <si>
    <t>16 DE ENERO</t>
  </si>
  <si>
    <t>AVENIDA LO OVALLE, CON CALLE CLOTARIO BLEST/ FINAL  CALLE CLOTARIO BLEST CON BOMBERO OSSANDÓN</t>
  </si>
  <si>
    <t>INICIO LO MARCOLETA CON CALLE PARROQUIA JESUS OBRERO / FINAL LO MARCOLETA CON PUERTO DE ANTOFAGASTA</t>
  </si>
  <si>
    <t>INICIO AV. O´HIGGINS CON BALMACEDA HASTA PLAZA DE BUIN</t>
  </si>
  <si>
    <t xml:space="preserve">INICIO: TENIENTE CRUZ CON LAGUNA SUR / FINAL  LAGUNA SUR CON MAR DE DRAKE </t>
  </si>
  <si>
    <t>INICO AV CARRASCAL CON AVIADOR BLERIOT / FINAL AV. CARRASCAL CON LO ESPINOZA</t>
  </si>
  <si>
    <t>INICIO AV BICENTENARIO 3226 / FINAL AV. BICENTENARIO CON ALONSO CORDOVA</t>
  </si>
  <si>
    <t xml:space="preserve">INICIO FRONTIS CENTRO CULTURAL </t>
  </si>
  <si>
    <t>INICIO AVENIDA MICHIMALONGO CON 12 DE FEBRERO FINAL: AVENIDA MICHIMALONGO CON AVENIDA HERMANOS CARRERA</t>
  </si>
  <si>
    <t>25 DE ENERO</t>
  </si>
  <si>
    <t>INICIO MONSEÑOR LARRAIN CON TALA CANTA ILABE / FINAL CAMINO A MELIPILLA CON LLANQUIHUE</t>
  </si>
  <si>
    <t>26 DE ENERO</t>
  </si>
  <si>
    <t>INICO AV. VIVACETA. 2733 / FINAL PLAZA CHACABUCO</t>
  </si>
  <si>
    <t>27 DE ENERO</t>
  </si>
  <si>
    <t>INICIO AV SAN JUAN CON POLIDEPORTIVO GUILLERMO CHACON / POLIDEPORTIVO GUILLERMO CHACON</t>
  </si>
  <si>
    <t>31 DE ENERO</t>
  </si>
  <si>
    <t>INICO EN AV. LAS ENCINAS (ENTRE LOS CONQUISTADORES Y GABRIELA MISTRAL)</t>
  </si>
  <si>
    <t>DON QUIJOTE</t>
  </si>
  <si>
    <t xml:space="preserve">EXPLANADA PORTAL LA DEHESA </t>
  </si>
  <si>
    <t>TEATRO SERRANO</t>
  </si>
  <si>
    <t>TEATRO MUNICIPAL DE CHILLÁN</t>
  </si>
  <si>
    <t>ELLA LO AMA</t>
  </si>
  <si>
    <t xml:space="preserve">PLAZA LO CAMPINO </t>
  </si>
  <si>
    <t>TEATRO MUNICIPAL DE BUIN</t>
  </si>
  <si>
    <t xml:space="preserve">TEATRO MUNICIPAL DE LA PINTANA </t>
  </si>
  <si>
    <t>28 DE ENERO</t>
  </si>
  <si>
    <t xml:space="preserve">SALÓN AUDITORIO DEL EDIFICIO CONSISTORIAL DE LA MUNICIPALIDAD DE COQUIMBO </t>
  </si>
  <si>
    <t xml:space="preserve">AUDITORIUM DE MUNICIPALIDAD DE LO ESPEJO </t>
  </si>
  <si>
    <t xml:space="preserve">TEATRO CENTRO CULTURAL TILTIL </t>
  </si>
  <si>
    <t xml:space="preserve">TEATRO MUNICIOAL DE CASABLANCA </t>
  </si>
  <si>
    <t>CENTRO CULTURAL DE TALAGANTE</t>
  </si>
  <si>
    <t>TEATRO CENTRO CULTURAL</t>
  </si>
  <si>
    <t>TEATRO JOAN JARA</t>
  </si>
  <si>
    <t>CENTRO CULTURAL LA CAVA</t>
  </si>
  <si>
    <t>LA PICHINTÚN</t>
  </si>
  <si>
    <t>MUSEO INTERACTIVO MIRADOR (MIM)</t>
  </si>
  <si>
    <t>INICIO ALPES CON BALMACEDA / FINAL COLON CON MARTIN DE SOLIS</t>
  </si>
  <si>
    <t>INICIO SANTELICES CON IZAGA PLAZA CENTRAL DE ISLA DE MAIPO / FINAL SANTELICES CON GALVEZ</t>
  </si>
  <si>
    <t>INICIO  J.F. KENNEDY (FRENTE A LOS BOMBEROS) CON CAMINO ESTADIO / FINAL  ESTADIO DE MUNICIPAL MANUEL BUSTOS DE COYA</t>
  </si>
  <si>
    <t>TEATRO MUNICIPAL</t>
  </si>
  <si>
    <t>SALA DE CAMARA</t>
  </si>
  <si>
    <t xml:space="preserve">CENTRO CULTURAL DE LAMPA </t>
  </si>
  <si>
    <t>APP RECUERDOS</t>
  </si>
  <si>
    <t>PARQUE SAN BORJA</t>
  </si>
  <si>
    <t>BARRIO LASTARRIA</t>
  </si>
  <si>
    <t>PARQUE BUSTAMANTE</t>
  </si>
  <si>
    <t>CALLE SANTO DOMINGO</t>
  </si>
  <si>
    <t>CALLE ALAMEDA ORIENTE</t>
  </si>
  <si>
    <t>PARQUE FORESTAL</t>
  </si>
  <si>
    <t>METRO SANTA LUCÍA</t>
  </si>
  <si>
    <t>CALLE CATEDRAL CON MANUEL RODRÍGUEZ</t>
  </si>
  <si>
    <t>CALLE AGUSTINAS CON TEATINOS</t>
  </si>
  <si>
    <t>CALLE CATEDRAL CON MORANDÉ</t>
  </si>
  <si>
    <t>CALLE ALAMEDA CON SAN IGNACIO</t>
  </si>
  <si>
    <t>PLAZA DE ARMAS</t>
  </si>
  <si>
    <t>DRAMAWALKER: GALERÍAS DE SANTIAGO CENTRO</t>
  </si>
  <si>
    <t>INICIO DEL RECORRIDO: MUSEO PRECOLOMBINO</t>
  </si>
  <si>
    <t>ESTADIO MUNICIPAL (RECOLETA 3005)</t>
  </si>
  <si>
    <t>LAB ESCÉNICO 2024</t>
  </si>
  <si>
    <t>ESCUELAS: TALLER DOBLE PRESENCIA "MOBY DICK"</t>
  </si>
  <si>
    <t>ESCUELA DE TEATRO UNIVERSIDAD CATÓLICA</t>
  </si>
  <si>
    <t>ESCUELAS: TANGOS FLAMENCOS: ¡SACA TU CUERPO A BAILAR! (PARA TODO PÚBLICO)</t>
  </si>
  <si>
    <t>ESPACIO MATTA</t>
  </si>
  <si>
    <t>ESCUELAS: CLASE MAGISTRAL SOBRE PLEXUS POLAIRE "MOBY DICK"</t>
  </si>
  <si>
    <t>UNIVERSIDAD FINIS TERRAE</t>
  </si>
  <si>
    <t>ESCUELAS: TALLER "DE PANTALLAS A EXPERIENCIAS: HERRAMIENTAS DE NUEVOS MEDIOS PARA AUDIENCIAS CONTEMPORANEAS"</t>
  </si>
  <si>
    <t>CENTRO PARA LA REVOLUCIÓN TECNOLÓGICA EN INDUSTRIAS CREATIVAS</t>
  </si>
  <si>
    <t>ESCUELAS: CLASE MAGISTRAL HELGARD HAUG "ALL RIGHT. GOOD NIGHT"</t>
  </si>
  <si>
    <t>GOETHE INSTITUT</t>
  </si>
  <si>
    <t>ESCUELAS: AQUÍ Y AHORA: EJEMPLO DE UN TEATRO SIN ACTORES</t>
  </si>
  <si>
    <t>ESCUELAS: TANGOS FLAMENCOS: ¡SACA TU CUERPO A BAILAR! (PARA PROFESIONALES)</t>
  </si>
  <si>
    <t>SINDICATO DE ACTORES DE CHILE (SIDARTE)</t>
  </si>
  <si>
    <t>ESCUELAS: MOVIMIENTO Y FICCIÓN - TALLER PARA PROFESIONALES "EFECTOS ESPECIALES"</t>
  </si>
  <si>
    <t>ESCUELAS: CUERPO, REALIDAD Y PERFORMANCE</t>
  </si>
  <si>
    <t>ESCUELAS: TALLER DE ACTUACIÓN, GUILLERMO CACACE</t>
  </si>
  <si>
    <t>ESCUELAS: RECORRIDO TÉCNICO POR EL ESCENARIO DE "LOS SIETE ARROYOS DEL RÍO OTA"</t>
  </si>
  <si>
    <t>ESCUELAS: TALLER SHENDUAN - "LA LEYENDA DE LA SERPIENTE BLANCA"</t>
  </si>
  <si>
    <t>ESCUELAS: CLASE ABIERTA POR GUILLAUME DOIN - DYNAMO THEATRE</t>
  </si>
  <si>
    <t>FOROS: COLOQUIO TEATRO APLICADO: TEATRO MÁS ALLÁ DE LO ARTÍSTICO. PRÁCTICAS TRANSFORMADORAS</t>
  </si>
  <si>
    <t>FOROS: HOMENAJE A LUZ JIMÉNEZ</t>
  </si>
  <si>
    <t>FOROS: CONVERSATORIO: NUEVAS TECNOLOGÍAS CON EL CENTRO PARA LA REVOLUCIÓN TECNOLOGICA EN INDUSTRIAS CREATIVAS (CRTIC)</t>
  </si>
  <si>
    <t>FOROS: ENTREVISTA A ROBERT LEPAGE</t>
  </si>
  <si>
    <t>FOROS: LANZAMIENTO LIBRO DE FEDERICO ZURITA Y BERNARDO ROCCO NUÑEZ</t>
  </si>
  <si>
    <t>FOROS: FEMINISMOS COMO PRÁCTICA SOCIAL Y PERFORMATICA</t>
  </si>
  <si>
    <t>27 DE DICIEMBRE 2023</t>
  </si>
  <si>
    <t>PEQUEÑAS AUDIENCIAS - RM: PEQUEÑAS AUDIENCIAS: PACHAKUNA, GUIARDIANES DE LOS ANDES EN RENCA</t>
  </si>
  <si>
    <t>SEDE SOCIAL DE JUNTA DE VECINOS VALLE CENTRAL</t>
  </si>
  <si>
    <t>AV. CONDELL CON ARTURO PRAT</t>
  </si>
  <si>
    <t>28 DE DICIEMBRE 2023</t>
  </si>
  <si>
    <t>PEQUEÑAS AUDIENCIAS - RM: PEQUEÑAS AUDIENCIAS: PACHAKUNA, GUIARDIANES DE LOS ANDES EN SANTIAGO</t>
  </si>
  <si>
    <t>MUSEO ARTE PRECOLOMBINO</t>
  </si>
  <si>
    <t>BANDERA CON COMPAÑÍA</t>
  </si>
  <si>
    <t>PEQUEÑAS AUDIENCIAS - RM: PEQUEÑAS AUDIENCIAS: PACHAKUNA, GUIARDIANES DE LOS ANDES EN SANTIAGO Y RENCA</t>
  </si>
  <si>
    <t>PEQUEÑAS AUDIENCIAS - RM: PEQUEÑAS AUDIENCIAS: POI EN PUDAHUEL</t>
  </si>
  <si>
    <t>CIRCO DEL MUNDO</t>
  </si>
  <si>
    <t>PEQUEÑAS AUDIENCIAS - RM: PEQUEÑAS AUDIENCIAS: LOS 3 ELEFANTES PASAN</t>
  </si>
  <si>
    <t>CASA DE LA CULTURA DE ÑUÑOA</t>
  </si>
  <si>
    <t>AV. GRECIA CON ALCALDE MONKEBERG</t>
  </si>
  <si>
    <t>22 DE ENERO</t>
  </si>
  <si>
    <t>IRARRÁZABAL 4055</t>
  </si>
  <si>
    <t>PEQUEÑAS AUDIENCIAS - ANTOF: TALLER DE TROMPOS: POI</t>
  </si>
  <si>
    <t>PLAZA BICENTENARIO – SERVICIO JESUITA A MIGRANTES</t>
  </si>
  <si>
    <t>8-9-10-11 DE ENERO</t>
  </si>
  <si>
    <t>RESIDENCIAS: LOS TRES ELEFANTES PASAN</t>
  </si>
  <si>
    <t>COLEGIO REPUBLICA DE SIRIA</t>
  </si>
  <si>
    <t>15-16-17-18 DE ENERO</t>
  </si>
  <si>
    <t>RESIDENCIAS: EL TEATRO ES UN SUEÑO</t>
  </si>
  <si>
    <t>MUSEO 31: TODO ES TÍTERE</t>
  </si>
  <si>
    <t>MUSEO 31: HISTORIA Y CONFECCIÓN</t>
  </si>
  <si>
    <t>PRESENTACIÓN ESTUDIO "POLÍTICAS PÚBLICAS E INTERNACIONALIZACIÓN DE LAS ARTES ESCÉNICAS EN CHILE"</t>
  </si>
  <si>
    <t>CONFERENCIA 1: PAULA GONZALEZ, NONA FERNANDEZ, ALEJANDRA ROJAS, CÍA. BONOBO</t>
  </si>
  <si>
    <t>CONFERENCIA 2: RENATA CARAVALHO, GABRIELA CARNEIRO DA CUHNA, LUCIANA ACUÑA</t>
  </si>
  <si>
    <t>PANEL: ¿QUÉ Y CÓMO CAMBIA EL ESCENARIO MUNDIAL PARA LOS FESTIVALES INTERNACIONALES DE TEATRO?</t>
  </si>
  <si>
    <t>INAUGURACIÓN OFICIAL PLATEA 24: FIRMA ACUERDO BILATERAL ENTRE FUNDACIÓN NACIONAL DE LAS ARTES, BRASIL (FUNARTE), Y FUNDACIÓN TEATRO A MIL (FITAM)</t>
  </si>
  <si>
    <t>CÓCTEL DE CIERRE PLATEA </t>
  </si>
  <si>
    <t>WIP: VACA</t>
  </si>
  <si>
    <t>WIP: VAMPYR</t>
  </si>
  <si>
    <t>WIP DEEPER</t>
  </si>
  <si>
    <t>WIP: LIMPIA</t>
  </si>
  <si>
    <t>WIP: SEA OF SILENCE</t>
  </si>
  <si>
    <t>WIP: TOTAL</t>
  </si>
  <si>
    <t>FUNCIÓN PARA PROGRAMADORES: YO SOY FEDRA</t>
  </si>
  <si>
    <t>FUNCIÓN PARA PROGRAMADORES: EL BROTE</t>
  </si>
  <si>
    <t>FUNCIÓN PARA PROGRAMADORES: LA GAVIOTA</t>
  </si>
  <si>
    <t>TEATROAMIL.TV</t>
  </si>
  <si>
    <t>03 AL 31 DE ENERO</t>
  </si>
  <si>
    <t>AERÉNQUIMAS</t>
  </si>
  <si>
    <t>TODO EL MUNDO</t>
  </si>
  <si>
    <t>DUAL</t>
  </si>
  <si>
    <t>ECO</t>
  </si>
  <si>
    <t>MEMORIA TEXTUAL</t>
  </si>
  <si>
    <t>PLAYAS DE FUEGO</t>
  </si>
  <si>
    <t>TELEVISIÓN NACIONAL DE CHILE (TVN)</t>
  </si>
  <si>
    <t xml:space="preserve">01 DE FEBRERO </t>
  </si>
  <si>
    <t>PARQUE ISLA CAUTÍN</t>
  </si>
  <si>
    <t>04 DE FEBRERO</t>
  </si>
  <si>
    <t>DESDE PLAZA VICUÑA MACKENA AL EMPALME</t>
  </si>
  <si>
    <t>01 AL 29 DE FEBRERO</t>
  </si>
  <si>
    <t>07 DE FEBRERO</t>
  </si>
  <si>
    <t>MUSEO 31: CREA TU MONO</t>
  </si>
  <si>
    <t>CIRCULACIÓN INTERNACIONAL</t>
  </si>
  <si>
    <t>27 Y 28 DE ENERO</t>
  </si>
  <si>
    <t>AMOR A LA MUERTE</t>
  </si>
  <si>
    <t>INTERTATIONAL THEATER AMSTERDAM</t>
  </si>
  <si>
    <t>PAÍSES BAJOS</t>
  </si>
  <si>
    <t>2 Y 3 DE FEBRERO</t>
  </si>
  <si>
    <t>LES THEATRES DE LA VILLE DE LUXEMBOURG</t>
  </si>
  <si>
    <t>LUXEMBURGO</t>
  </si>
  <si>
    <t>CIRCULACIÓN NACIONAL</t>
  </si>
  <si>
    <t>09 DE MARZO</t>
  </si>
  <si>
    <t>CIRCULACIÓN NACIONAL: ENCUENTROS BREVES CON HOMBRES REPULSIVOS</t>
  </si>
  <si>
    <t>TEATRO ROBERTO BARRAZA</t>
  </si>
  <si>
    <t>10 DE MARZO</t>
  </si>
  <si>
    <t>FESTIVAL TEATRO A MIL: PACHAKUNA, GUARDIANES DE LOS ANDES</t>
  </si>
  <si>
    <t>O'HIGGINS CON CAUPOLICÁN Y TERMINA FRENTE A LA CATEDRAL</t>
  </si>
  <si>
    <t>16 DE MARZO</t>
  </si>
  <si>
    <t>FESTIVAL TEATRO A MIL: VOLANTÍN SE VA DE VIAJE</t>
  </si>
  <si>
    <t>PLAZA DE MALLOCO</t>
  </si>
  <si>
    <t>22 DE MARZO</t>
  </si>
  <si>
    <t>MUSEO 31: TALLER DE MEDIACIÓN, CONFECCIÓN Y MANIPULACIÓN DE TÍTERES CON ESCUELA VILLA MARÍA</t>
  </si>
  <si>
    <t>CENTRO CULTURAL LA MONEDA</t>
  </si>
  <si>
    <t>26 DE MARZO</t>
  </si>
  <si>
    <t>MUSEO 31: TALLER DE MEDIACIÓN, CONFECCIÓN Y MANIPULACIÓN DE TÍTERES CON ESCUELA POETA VÍCTOR DOMINGO SILVA</t>
  </si>
  <si>
    <t>MUSEO 31: TALLER DE MEDIACIÓN, CONFECCIÓN Y MANIPULACIÓN DE TÍTERES CON ESCUELA MANUEL ROJAS</t>
  </si>
  <si>
    <t>CUENTA PÚBLICA</t>
  </si>
  <si>
    <t>CUENTA PÚBLICA FUNDACIÓN TEATRO A MIL</t>
  </si>
  <si>
    <t>01 AL 31 DE MARZO</t>
  </si>
  <si>
    <t>TEATRO A MIL PRESENTA</t>
  </si>
  <si>
    <t>3, 4, 5, 6, 10, 11, 12, 13, 17, 18, 19, 20, 25, 26, 27 Y 28 DE ABRIL</t>
  </si>
  <si>
    <t>LIMPIA</t>
  </si>
  <si>
    <t>13 DE ABRIL</t>
  </si>
  <si>
    <t>MOLLY BLOOM</t>
  </si>
  <si>
    <t>TEATRO REGIONAL DE CERVANTES</t>
  </si>
  <si>
    <t>27 Y 28 DE ABRIL</t>
  </si>
  <si>
    <t xml:space="preserve">LA TEMPESTAD </t>
  </si>
  <si>
    <t>2, 3, 4, 5, 9, 10 Y 11 DE MAYO</t>
  </si>
  <si>
    <t>4 DE MAYO</t>
  </si>
  <si>
    <t>TEATRO MUNICIPAL DE SAN FELIPE</t>
  </si>
  <si>
    <t>24 DE MAYO</t>
  </si>
  <si>
    <t>25 DE MAYO</t>
  </si>
  <si>
    <t>AUDITORIO EDIFICIO CONSISTORIAL</t>
  </si>
  <si>
    <t>DÍAS D</t>
  </si>
  <si>
    <t>25 Y 26 DE MAYO</t>
  </si>
  <si>
    <t>VOCES PARA ATESORAR: DELFINA GUZMÁN</t>
  </si>
  <si>
    <t>VOCES PARA ATESORAR: WILLY GANGA</t>
  </si>
  <si>
    <t>VOCES PARA ATESORAR: CLAUDIO DI GIROLAMO</t>
  </si>
  <si>
    <t>VOCES PARA ATESORAR: GLORIA MUCHMEYER</t>
  </si>
  <si>
    <t>VOCES PARA ATESORAR: JAIME VADELL</t>
  </si>
  <si>
    <t>VOCES PARA ATESORAR: GABRIELA HERNÁNDEZ</t>
  </si>
  <si>
    <t>VOCES PARA ATESORAR: LUZ JIMENEZ</t>
  </si>
  <si>
    <t>VOCES PARA ATESORAR: MARÍA ELENA DUVAUCHELLE</t>
  </si>
  <si>
    <t>VOCES PARA ATESORAR: HÉCTOR NOGUERA</t>
  </si>
  <si>
    <t>VOCES PARA ATESORAR: GUSTAVO MEZA</t>
  </si>
  <si>
    <t>31 DE MAYO</t>
  </si>
  <si>
    <t>FESTIVAL DU PRINTEMPS DES COMEDIENS</t>
  </si>
  <si>
    <t>FRANCIA</t>
  </si>
  <si>
    <t>5 DE JUNIO</t>
  </si>
  <si>
    <t>SALIDA PEDAGOGICA ESCUELA SANITAS</t>
  </si>
  <si>
    <t>SALIDA PEDAGOGICA ESCUELA POETA OSCAR CASTRO</t>
  </si>
  <si>
    <t>1 DE JUNIO</t>
  </si>
  <si>
    <t>TEATRO FESTIVAL DU PRINTEMPS DES COMEDIENS</t>
  </si>
  <si>
    <t>15, 16, 20, 21, 22, 23, 27, 28, 29 Y 30 DE JUNIO</t>
  </si>
  <si>
    <t>VOYAGER</t>
  </si>
  <si>
    <t>SALA A2, CENTRO CULTURAL GABRIELA MISTRAL</t>
  </si>
  <si>
    <t>25 Y 26 DE JUNIO</t>
  </si>
  <si>
    <t>SEA OF SILENCE</t>
  </si>
  <si>
    <t>TEATRO SOLIS</t>
  </si>
  <si>
    <t>URUGUAY</t>
  </si>
  <si>
    <t>DÍA D</t>
  </si>
  <si>
    <t>20 AL 30 DE JUNIO</t>
  </si>
  <si>
    <t>ÑI PU TREMEN, LA PELÍCULA</t>
  </si>
  <si>
    <t>MUSEO FRANZ MAYER</t>
  </si>
  <si>
    <t>MÉXICO</t>
  </si>
  <si>
    <t>4, 5, 6, 8 Y 9 DE JULIO</t>
  </si>
  <si>
    <t>FESTIVAL D'AVIÑON - THEATRE BENOIT-XII</t>
  </si>
  <si>
    <t>AVIÑON</t>
  </si>
  <si>
    <t>4 DE JULIO</t>
  </si>
  <si>
    <t>ENSAYO SEA OF SILENCE</t>
  </si>
  <si>
    <t>4, 5, 6, 7, 11, 12, 13 Y 14 DE JULIO</t>
  </si>
  <si>
    <t>CENTRO CULTURAL GABRIELA MISTRAL</t>
  </si>
  <si>
    <t>19, 20 Y 21 DE JULIO</t>
  </si>
  <si>
    <t>TEATRO FESTIVAL GREC-SALA BECKETT</t>
  </si>
  <si>
    <t>ESPAÑA</t>
  </si>
  <si>
    <t>BARCELONA</t>
  </si>
  <si>
    <t>24 DE JULIO</t>
  </si>
  <si>
    <t xml:space="preserve">TEATRO MIT DE RIVADABIA </t>
  </si>
  <si>
    <t>GALICIA</t>
  </si>
  <si>
    <t>26 DE JULIO</t>
  </si>
  <si>
    <t xml:space="preserve">TEATRO FESTIVAL DE TEATRO OLITE </t>
  </si>
  <si>
    <t>PAMPLONA</t>
  </si>
  <si>
    <t xml:space="preserve">SALON HOTEL SONESTA XXVI FESTIVAL DE TEATRO DE OSORNO </t>
  </si>
  <si>
    <t>31 DE JULIO</t>
  </si>
  <si>
    <t xml:space="preserve">SALIDA PEDAGOGICA ESCUELA SANITAS, ESCUELA SANTA BÁRBARA, ESCUELA REPÚBLICA DE POLONIA, ESCUELA MANUEL ROJAS Y ESCUELA POETA VÍCTOR DOMINGO SILVA </t>
  </si>
  <si>
    <t xml:space="preserve">TEATRO UC </t>
  </si>
  <si>
    <t>2, 3, 4, 5, 6, 7, 9, 10, 11, 12, 13, 14, 16, 17, 18, 19, 20, 21, 23, 24, 25, 26, 27, 28, 30 Y 31 DE JULIO</t>
  </si>
  <si>
    <t>CIUDAD DE MÉXICO</t>
  </si>
  <si>
    <t>16 Y 17 DE AGOSTO</t>
  </si>
  <si>
    <t>CENTRO CULTURAL RADIALSYSTEM, BERLÍN</t>
  </si>
  <si>
    <t>ALEMANIA</t>
  </si>
  <si>
    <t>24 DE AGOSTO</t>
  </si>
  <si>
    <t>CENTRO CULTURAL DE SAN ANTONIO</t>
  </si>
  <si>
    <t>ATACAMA A MIL</t>
  </si>
  <si>
    <t>ESPACIO PÚBLICO</t>
  </si>
  <si>
    <t>25 DE AGOSTO</t>
  </si>
  <si>
    <t>CLASE MAGISTRAL CON MARIANA MUÑOZ, DIRECTORA DE LA PICHINTÚN</t>
  </si>
  <si>
    <t>CENTRO CULTURAL DE ATACAMA</t>
  </si>
  <si>
    <t>25 Y 26 DE AGOSTO</t>
  </si>
  <si>
    <t>VACA</t>
  </si>
  <si>
    <t>KUNESTFEST WEIMAR, WEIMAR</t>
  </si>
  <si>
    <t>28 DE AGOSTO</t>
  </si>
  <si>
    <t>SEMINARIO PARA PROFESIORES: TÉCNICAS TEATRALES APLICADAS EN EDUCACIÓN</t>
  </si>
  <si>
    <t>30 Y 31 DE AGOSTO</t>
  </si>
  <si>
    <t>FESTIVAL OF PERFORMING ARTS AND SOCIETY, NOORDERZON</t>
  </si>
  <si>
    <t>HOLANDA</t>
  </si>
  <si>
    <t>01, 02, 03, 04, 06, 07, 08, 09, 10, 11, 13, 14, 15, 16, 17, 18, 20, 21, 22, 23, 24, 25, 27, 28, 29, 30 Y 31 DE AGOSTO</t>
  </si>
  <si>
    <t>MUSEO FRANZMAYER, CIUDAD DE MÉXICO</t>
  </si>
  <si>
    <t>PEQUEÑAS AUDIENCIAS, LA PICHINTÚN</t>
  </si>
  <si>
    <t>01 DE SEPTIEMBRE</t>
  </si>
  <si>
    <t xml:space="preserve">05 Y 06 DE SEPTIEMBRE </t>
  </si>
  <si>
    <t>TE MANA HAKARA</t>
  </si>
  <si>
    <t>SALÓN COLEGIO LORENZO BAEZA VEGA RAPANUI</t>
  </si>
  <si>
    <t>12, 13 Y 14 DE SEPTIEMBRE</t>
  </si>
  <si>
    <t>FESTIVAL INTERNACIONAL DE TEATRO UNIVERSITARIO</t>
  </si>
  <si>
    <t>11 DE SEPTIEMBRE</t>
  </si>
  <si>
    <t>MUESTRA FINAL LICEO PRESIDENTE JOSÉ MANUEL BALMACEDA</t>
  </si>
  <si>
    <t>LIDEO PRESIDENTE JOSÉ MANUEL BALMACEDA</t>
  </si>
  <si>
    <t>13 DE SEPTIEMBRE</t>
  </si>
  <si>
    <t>TEATRO MUNICIPAL DE ARICA</t>
  </si>
  <si>
    <t>14 DE SEPTIEMBRE</t>
  </si>
  <si>
    <t>TEATRO MUNICIPAL DE VIÑA DEL MAR</t>
  </si>
  <si>
    <t>24 DE SEPTIEMBRE</t>
  </si>
  <si>
    <t>PACHAKUNA, GUARDIANES DE LOS ANDES</t>
  </si>
  <si>
    <t>CALLE MERINO JARPA, DESDE CALLE SALADO HASTA CALLE TEMPLO</t>
  </si>
  <si>
    <t>25 DE SEPTIEMBRE</t>
  </si>
  <si>
    <t>PARQUE KAUKARI, DEDE CALLE HENRÍQUEZ HASTA CALLE SALAS</t>
  </si>
  <si>
    <t>CLASE MAGISTRAL: ESTILOS, FORMATOS Y PROCESOS CREATIVOS DEL TEATRO DE CALLE CON MARTÍN ERAZO</t>
  </si>
  <si>
    <t>PEQUEÑAS AUDIENCIAS, PACHAKUNA, GUARDIANES DE LOS ANDES</t>
  </si>
  <si>
    <t>27, 28 Y 29 DE SEPTIEMBRE</t>
  </si>
  <si>
    <t>SALA ROJA, TEATROS DEL CANAL</t>
  </si>
  <si>
    <t>1, 3, 4, 5, 6, 7, 8, 10, 11, 12, 13, 14, 15, 17, 18, 19, 21, 22, 24, 25, 26, 27, 28, 29 DE SEPTIEMBRE</t>
  </si>
  <si>
    <t>1, 2, 3, 4 Y 5 DE OCTUBRE</t>
  </si>
  <si>
    <t>NAVEGAR POR EL NEVA</t>
  </si>
  <si>
    <t>3, 4, 5 Y 6 DE OCTUBRE</t>
  </si>
  <si>
    <t>ESTADO VEGETAL</t>
  </si>
  <si>
    <t>4 DE OCTUBRE</t>
  </si>
  <si>
    <t>SALIDA PEDAGÓGICA CON ESCUELA BÉLGICA</t>
  </si>
  <si>
    <t>TEATRO UNIVERSIDAD CATÓLICA</t>
  </si>
  <si>
    <t>CHARLA MAGISTRAL DE FRANCISCO REYES POR PROYECCIÓN "YORICK, LA HISTORIA DE HAMLET"</t>
  </si>
  <si>
    <t>SALÓN DE EVENTOS DE LICEO POLITÉCNICO LUIS CRUZ MARTÍNEZ</t>
  </si>
  <si>
    <t>MAGALLANES Y DE LA ANTÁRTICA CHILENA</t>
  </si>
  <si>
    <t>PROYECCIÓN "YORICK, LA HISTORIA DE HAMLET"</t>
  </si>
  <si>
    <t>CINE SALA ESTRELLA</t>
  </si>
  <si>
    <t>TALLER DE MÁSCARAS Y MARIONETAS</t>
  </si>
  <si>
    <t>SALÓN DE LA UNIÓN COMUNAL DEL ADULTO MAYOR</t>
  </si>
  <si>
    <t>5 DE OCTUBRE</t>
  </si>
  <si>
    <t>EXTERIOR ILUSTRE MUNICIPALIDAD DE SAN FELIPE</t>
  </si>
  <si>
    <t>12 DE OCTUBRE</t>
  </si>
  <si>
    <t>TEMIS</t>
  </si>
  <si>
    <t>FESTIVAL IBEROAMERICANO DE TEATRO DE CÁDIZ</t>
  </si>
  <si>
    <t>27 DE OCTUBRE</t>
  </si>
  <si>
    <t>FESTIVAL TEMPORADA ALTA, GIRONA</t>
  </si>
  <si>
    <t>31 DE OCTUBRE, 01, 02 Y 03 DE NOVIEMBRE</t>
  </si>
  <si>
    <t>TEATROS DEL CANAL, SALA VERDE</t>
  </si>
  <si>
    <t>MADRID</t>
  </si>
  <si>
    <t>DÍA DE LOS PATRIMONIOS DE NIÑAS Y NIÑOS</t>
  </si>
  <si>
    <t>16 DE NOVIEMBRE</t>
  </si>
  <si>
    <t>TALLER: EL MUNDO DE LOS TÍTERES, CREA TU PERSONAJE</t>
  </si>
  <si>
    <t>MUSEO INTERACTIVO MIRADOR</t>
  </si>
  <si>
    <t>MES DE LOS PÚBLICOS</t>
  </si>
  <si>
    <t>08 AL 30 DE NOVIEMBRE</t>
  </si>
  <si>
    <t>MES DE LOS PÚBLICOS: ANTONIA ZEGERS LEE A JAVIERA LLAXACONDOR</t>
  </si>
  <si>
    <t>MES DE LOS PÚBLICOS: DELFINA GUZMÁN LEE A VICENTE HUIDOBRO</t>
  </si>
  <si>
    <t>MES DE LOS PÚBLICOS: PAULINA URRITIA LEE A JESSICA ATAL</t>
  </si>
  <si>
    <t>23 DE NOVIEMBRE</t>
  </si>
  <si>
    <t>28 DE NOVIEMBRE</t>
  </si>
  <si>
    <t>MUESTRA FINAL, PASACALLE "JUNTOS SOMOS MÁS", ESCUELA POETA VÍCTOR SILVA</t>
  </si>
  <si>
    <t>EXTERIOR ESCUELA POETA VÍCTOR SILVA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</si>
</sst>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2" formatCode="_ &quot;$&quot;* #,##0_ ;_ &quot;$&quot;* \-#,##0_ ;_ &quot;$&quot;* &quot;-&quot;_ ;_ @_ "/>
    <numFmt numFmtId="41" formatCode="_ * #,##0_ ;_ * \-#,##0_ ;_ * &quot;-&quot;_ ;_ @_ "/>
    <numFmt numFmtId="164" formatCode="_-* #,##0.00_-;\-* #,##0.00_-;_-* &quot;-&quot;??_-;_-@_-"/>
    <numFmt numFmtId="165" formatCode="_-&quot;$&quot;* #,##0_-;\-&quot;$&quot;* #,##0_-;_-&quot;$&quot;* &quot;-&quot;_-;_-@_-"/>
    <numFmt numFmtId="166" formatCode="_-&quot;$&quot;\ * #,##0.00_-;\-&quot;$&quot;\ * #,##0.00_-;_-&quot;$&quot;\ * &quot;-&quot;??_-;_-@_-"/>
    <numFmt numFmtId="167" formatCode="_-&quot;$&quot;\ * #,##0_-;\-&quot;$&quot;\ * #,##0_-;_-&quot;$&quot;\ * &quot;-&quot;??_-;_-@_-"/>
  </numFmts>
  <fonts count="36" x14ac:knownFonts="1">
    <font>
      <sz val="11"/>
      <color theme="1"/>
      <name val="Calibri"/>
      <family val="2"/>
      <scheme val="minor"/>
    </font>
    <font>
      <sz val="11"/>
      <color theme="1"/>
      <name val="Calibri"/>
      <family val="2"/>
      <scheme val="minor"/>
    </font>
    <font>
      <sz val="10"/>
      <color indexed="8"/>
      <name val="Arial"/>
      <family val="2"/>
    </font>
    <font>
      <sz val="10"/>
      <name val="Arial"/>
      <family val="2"/>
    </font>
    <font>
      <sz val="10"/>
      <color rgb="FF000000"/>
      <name val="Arial"/>
      <family val="2"/>
    </font>
    <font>
      <u/>
      <sz val="11"/>
      <color theme="10"/>
      <name val="Calibri"/>
      <family val="2"/>
      <scheme val="minor"/>
    </font>
    <font>
      <u/>
      <sz val="10"/>
      <color theme="10"/>
      <name val="Arial"/>
      <family val="2"/>
    </font>
    <font>
      <sz val="10"/>
      <name val="Arial"/>
      <family val="2"/>
    </font>
    <font>
      <sz val="9"/>
      <color indexed="81"/>
      <name val="Tahoma"/>
      <family val="2"/>
    </font>
    <font>
      <u/>
      <sz val="10"/>
      <color indexed="12"/>
      <name val="Arial"/>
      <family val="2"/>
    </font>
    <font>
      <b/>
      <sz val="9"/>
      <name val="Verdana"/>
      <family val="2"/>
    </font>
    <font>
      <sz val="9"/>
      <color theme="1"/>
      <name val="Verdana"/>
      <family val="2"/>
    </font>
    <font>
      <b/>
      <sz val="9"/>
      <color rgb="FF000000"/>
      <name val="Verdana"/>
      <family val="2"/>
    </font>
    <font>
      <b/>
      <sz val="9"/>
      <color theme="1"/>
      <name val="Verdana"/>
      <family val="2"/>
    </font>
    <font>
      <sz val="9"/>
      <name val="Verdana"/>
      <family val="2"/>
    </font>
    <font>
      <u/>
      <sz val="9"/>
      <color theme="10"/>
      <name val="Verdana"/>
      <family val="2"/>
    </font>
    <font>
      <b/>
      <u/>
      <sz val="9"/>
      <color theme="1"/>
      <name val="Verdana"/>
      <family val="2"/>
    </font>
    <font>
      <sz val="9"/>
      <color rgb="FF000000"/>
      <name val="Verdana"/>
      <family val="2"/>
    </font>
    <font>
      <b/>
      <sz val="9"/>
      <color rgb="FFFF0000"/>
      <name val="Verdana"/>
      <family val="2"/>
    </font>
    <font>
      <sz val="9"/>
      <color rgb="FFFF0000"/>
      <name val="Verdana"/>
      <family val="2"/>
    </font>
    <font>
      <sz val="9"/>
      <color indexed="8"/>
      <name val="Verdana"/>
      <family val="2"/>
    </font>
    <font>
      <u/>
      <sz val="9"/>
      <color theme="1"/>
      <name val="Verdana"/>
      <family val="2"/>
    </font>
    <font>
      <u/>
      <sz val="9"/>
      <color rgb="FF000000"/>
      <name val="Verdana"/>
      <family val="2"/>
    </font>
    <font>
      <u/>
      <sz val="9"/>
      <name val="Verdana"/>
      <family val="2"/>
    </font>
    <font>
      <b/>
      <u/>
      <sz val="9"/>
      <name val="Verdana"/>
      <family val="2"/>
    </font>
    <font>
      <b/>
      <sz val="9"/>
      <color indexed="8"/>
      <name val="Verdana"/>
      <family val="2"/>
    </font>
    <font>
      <sz val="8"/>
      <name val="Calibri"/>
      <family val="2"/>
      <scheme val="minor"/>
    </font>
    <font>
      <sz val="9"/>
      <color theme="1"/>
      <name val="Calibri"/>
      <family val="2"/>
      <scheme val="minor"/>
    </font>
    <font>
      <sz val="10"/>
      <color theme="1"/>
      <name val="Calibri"/>
      <family val="2"/>
      <scheme val="minor"/>
    </font>
    <font>
      <sz val="10"/>
      <color theme="2" tint="-0.749992370372631"/>
      <name val="Calibri"/>
      <family val="2"/>
      <scheme val="minor"/>
    </font>
    <font>
      <sz val="9"/>
      <color theme="2" tint="-0.749992370372631"/>
      <name val="Calibri"/>
      <family val="2"/>
      <scheme val="minor"/>
    </font>
    <font>
      <sz val="9"/>
      <color theme="2" tint="-0.749992370372631"/>
      <name val="Verdana"/>
      <family val="2"/>
    </font>
    <font>
      <i/>
      <sz val="9"/>
      <color rgb="FF000000"/>
      <name val="Verdana"/>
      <family val="2"/>
    </font>
    <font>
      <b/>
      <sz val="9"/>
      <color rgb="FF000000"/>
      <name val="Verdana"/>
    </font>
    <font>
      <sz val="9"/>
      <color rgb="FF000000"/>
      <name val="Verdana"/>
    </font>
    <font>
      <sz val="9"/>
      <name val="Verdana"/>
    </font>
  </fonts>
  <fills count="16">
    <fill>
      <patternFill patternType="none"/>
    </fill>
    <fill>
      <patternFill patternType="gray125"/>
    </fill>
    <fill>
      <patternFill patternType="solid">
        <fgColor theme="4" tint="0.79998168889431442"/>
        <bgColor indexed="64"/>
      </patternFill>
    </fill>
    <fill>
      <patternFill patternType="solid">
        <fgColor rgb="FFDBE5F1"/>
        <bgColor rgb="FFDBE5F1"/>
      </patternFill>
    </fill>
    <fill>
      <patternFill patternType="solid">
        <fgColor theme="3" tint="0.79998168889431442"/>
        <bgColor indexed="64"/>
      </patternFill>
    </fill>
    <fill>
      <patternFill patternType="solid">
        <fgColor theme="0"/>
        <bgColor rgb="FFDBE5F1"/>
      </patternFill>
    </fill>
    <fill>
      <patternFill patternType="solid">
        <fgColor theme="0"/>
        <bgColor indexed="64"/>
      </patternFill>
    </fill>
    <fill>
      <patternFill patternType="solid">
        <fgColor theme="4" tint="0.79998168889431442"/>
        <bgColor rgb="FFE5E5FF"/>
      </patternFill>
    </fill>
    <fill>
      <patternFill patternType="solid">
        <fgColor indexed="9"/>
        <bgColor auto="1"/>
      </patternFill>
    </fill>
    <fill>
      <patternFill patternType="solid">
        <fgColor theme="0" tint="-4.9989318521683403E-2"/>
        <bgColor indexed="64"/>
      </patternFill>
    </fill>
    <fill>
      <patternFill patternType="solid">
        <fgColor theme="0" tint="-4.9989318521683403E-2"/>
        <bgColor rgb="FF000000"/>
      </patternFill>
    </fill>
    <fill>
      <patternFill patternType="solid">
        <fgColor rgb="FFDCE6F1"/>
        <bgColor rgb="FF000000"/>
      </patternFill>
    </fill>
    <fill>
      <patternFill patternType="solid">
        <fgColor rgb="FFFFFF00"/>
        <bgColor indexed="64"/>
      </patternFill>
    </fill>
    <fill>
      <patternFill patternType="solid">
        <fgColor rgb="FFFFFFFF"/>
        <bgColor rgb="FF000000"/>
      </patternFill>
    </fill>
    <fill>
      <patternFill patternType="solid">
        <fgColor rgb="FFF2F2F2"/>
        <bgColor rgb="FF000000"/>
      </patternFill>
    </fill>
    <fill>
      <patternFill patternType="solid">
        <fgColor rgb="FFFFFF00"/>
        <bgColor rgb="FF000000"/>
      </patternFill>
    </fill>
  </fills>
  <borders count="11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rgb="FF000000"/>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rgb="FF000000"/>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right style="thin">
        <color indexed="64"/>
      </right>
      <top style="medium">
        <color rgb="FF000000"/>
      </top>
      <bottom/>
      <diagonal/>
    </border>
    <border>
      <left style="thin">
        <color indexed="64"/>
      </left>
      <right style="medium">
        <color rgb="FF000000"/>
      </right>
      <top style="medium">
        <color rgb="FF000000"/>
      </top>
      <bottom/>
      <diagonal/>
    </border>
    <border>
      <left style="medium">
        <color rgb="FF000000"/>
      </left>
      <right style="thin">
        <color indexed="64"/>
      </right>
      <top style="medium">
        <color indexed="64"/>
      </top>
      <bottom style="thin">
        <color indexed="64"/>
      </bottom>
      <diagonal/>
    </border>
    <border>
      <left style="thin">
        <color indexed="64"/>
      </left>
      <right style="medium">
        <color rgb="FF000000"/>
      </right>
      <top style="medium">
        <color indexed="64"/>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indexed="64"/>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bottom style="medium">
        <color rgb="FF000000"/>
      </bottom>
      <diagonal/>
    </border>
    <border>
      <left style="medium">
        <color indexed="64"/>
      </left>
      <right style="thin">
        <color indexed="64"/>
      </right>
      <top style="thin">
        <color rgb="FF000000"/>
      </top>
      <bottom/>
      <diagonal/>
    </border>
    <border>
      <left style="medium">
        <color indexed="64"/>
      </left>
      <right style="thin">
        <color indexed="64"/>
      </right>
      <top/>
      <bottom style="thin">
        <color rgb="FF000000"/>
      </bottom>
      <diagonal/>
    </border>
    <border>
      <left style="medium">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medium">
        <color rgb="FF000000"/>
      </left>
      <right/>
      <top/>
      <bottom style="medium">
        <color rgb="FF000000"/>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auto="1"/>
      </right>
      <top/>
      <bottom style="thin">
        <color auto="1"/>
      </bottom>
      <diagonal/>
    </border>
    <border>
      <left/>
      <right style="thin">
        <color rgb="FF000000"/>
      </right>
      <top/>
      <bottom style="thin">
        <color auto="1"/>
      </bottom>
      <diagonal/>
    </border>
    <border>
      <left style="thin">
        <color rgb="FF000000"/>
      </left>
      <right style="thin">
        <color auto="1"/>
      </right>
      <top style="thin">
        <color rgb="FF000000"/>
      </top>
      <bottom style="thin">
        <color auto="1"/>
      </bottom>
      <diagonal/>
    </border>
    <border>
      <left/>
      <right style="thin">
        <color rgb="FF000000"/>
      </right>
      <top style="thin">
        <color rgb="FF000000"/>
      </top>
      <bottom style="thin">
        <color auto="1"/>
      </bottom>
      <diagonal/>
    </border>
    <border>
      <left style="thin">
        <color rgb="FF000000"/>
      </left>
      <right style="thin">
        <color auto="1"/>
      </right>
      <top/>
      <bottom style="thin">
        <color rgb="FF000000"/>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indexed="64"/>
      </right>
      <top style="medium">
        <color rgb="FF000000"/>
      </top>
      <bottom style="thin">
        <color indexed="64"/>
      </bottom>
      <diagonal/>
    </border>
    <border>
      <left/>
      <right/>
      <top style="medium">
        <color rgb="FF000000"/>
      </top>
      <bottom/>
      <diagonal/>
    </border>
    <border>
      <left/>
      <right style="medium">
        <color rgb="FF000000"/>
      </right>
      <top style="medium">
        <color rgb="FF000000"/>
      </top>
      <bottom/>
      <diagonal/>
    </border>
    <border>
      <left style="thin">
        <color indexed="64"/>
      </left>
      <right style="medium">
        <color rgb="FF000000"/>
      </right>
      <top style="medium">
        <color indexed="64"/>
      </top>
      <bottom/>
      <diagonal/>
    </border>
    <border>
      <left style="medium">
        <color rgb="FF000000"/>
      </left>
      <right style="thin">
        <color indexed="64"/>
      </right>
      <top style="thin">
        <color indexed="64"/>
      </top>
      <bottom/>
      <diagonal/>
    </border>
    <border>
      <left style="thin">
        <color rgb="FF000000"/>
      </left>
      <right style="thin">
        <color rgb="FF000000"/>
      </right>
      <top style="thin">
        <color rgb="FF000000"/>
      </top>
      <bottom style="medium">
        <color indexed="64"/>
      </bottom>
      <diagonal/>
    </border>
  </borders>
  <cellStyleXfs count="47">
    <xf numFmtId="0" fontId="0" fillId="0" borderId="0"/>
    <xf numFmtId="0" fontId="1" fillId="0" borderId="0"/>
    <xf numFmtId="0" fontId="2" fillId="0" borderId="0" applyNumberFormat="0" applyFill="0" applyBorder="0" applyProtection="0"/>
    <xf numFmtId="0" fontId="3" fillId="0" borderId="0"/>
    <xf numFmtId="0" fontId="4" fillId="0" borderId="0"/>
    <xf numFmtId="164" fontId="3" fillId="0" borderId="0" applyFont="0" applyFill="0" applyBorder="0" applyAlignment="0" applyProtection="0"/>
    <xf numFmtId="166"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1"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9" fontId="3" fillId="0" borderId="0" applyFont="0" applyFill="0" applyBorder="0" applyAlignment="0" applyProtection="0"/>
    <xf numFmtId="9" fontId="3" fillId="0" borderId="0" applyFont="0" applyFill="0" applyBorder="0" applyAlignment="0" applyProtection="0"/>
    <xf numFmtId="0" fontId="2" fillId="0" borderId="0" applyNumberFormat="0" applyFill="0" applyBorder="0" applyProtection="0"/>
    <xf numFmtId="0" fontId="5" fillId="0" borderId="0" applyNumberFormat="0" applyFill="0" applyBorder="0" applyAlignment="0" applyProtection="0"/>
    <xf numFmtId="166" fontId="1" fillId="0" borderId="0" applyFont="0" applyFill="0" applyBorder="0" applyAlignment="0" applyProtection="0"/>
    <xf numFmtId="0" fontId="1" fillId="0" borderId="0"/>
    <xf numFmtId="0" fontId="4" fillId="0" borderId="0"/>
    <xf numFmtId="0" fontId="1" fillId="0" borderId="0"/>
    <xf numFmtId="0" fontId="1" fillId="0" borderId="0"/>
    <xf numFmtId="0" fontId="1" fillId="0" borderId="0"/>
    <xf numFmtId="0" fontId="7" fillId="0" borderId="0"/>
    <xf numFmtId="0" fontId="9" fillId="0" borderId="0" applyNumberFormat="0" applyFill="0" applyBorder="0" applyAlignment="0" applyProtection="0">
      <alignment vertical="top"/>
      <protection locked="0"/>
    </xf>
    <xf numFmtId="164" fontId="3" fillId="0" borderId="0" applyFont="0" applyFill="0" applyBorder="0" applyAlignment="0" applyProtection="0"/>
    <xf numFmtId="0" fontId="3" fillId="0" borderId="0"/>
    <xf numFmtId="164"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0" fontId="5" fillId="0" borderId="0" applyNumberFormat="0" applyFill="0" applyBorder="0" applyAlignment="0" applyProtection="0"/>
  </cellStyleXfs>
  <cellXfs count="582">
    <xf numFmtId="0" fontId="0" fillId="0" borderId="0" xfId="0"/>
    <xf numFmtId="0" fontId="11" fillId="0" borderId="0" xfId="0" applyFont="1"/>
    <xf numFmtId="0" fontId="11" fillId="2" borderId="1" xfId="1" applyFont="1" applyFill="1" applyBorder="1" applyAlignment="1">
      <alignment vertical="center" wrapText="1"/>
    </xf>
    <xf numFmtId="0" fontId="14" fillId="2" borderId="11" xfId="1" applyFont="1" applyFill="1" applyBorder="1" applyAlignment="1">
      <alignment vertical="center" wrapText="1"/>
    </xf>
    <xf numFmtId="0" fontId="14" fillId="2" borderId="4" xfId="1" applyFont="1" applyFill="1" applyBorder="1" applyAlignment="1">
      <alignment vertical="center" wrapText="1"/>
    </xf>
    <xf numFmtId="0" fontId="16" fillId="0" borderId="0" xfId="0" applyFont="1" applyAlignment="1">
      <alignment horizontal="left" vertical="center"/>
    </xf>
    <xf numFmtId="0" fontId="16" fillId="0" borderId="0" xfId="0" applyFont="1" applyAlignment="1">
      <alignment vertical="center"/>
    </xf>
    <xf numFmtId="0" fontId="11" fillId="0" borderId="0" xfId="0" applyFont="1" applyAlignment="1">
      <alignment vertical="center" wrapText="1"/>
    </xf>
    <xf numFmtId="0" fontId="11" fillId="0" borderId="0" xfId="0" applyFont="1" applyAlignment="1">
      <alignment vertical="center"/>
    </xf>
    <xf numFmtId="0" fontId="17" fillId="0" borderId="0" xfId="4" applyFont="1" applyAlignment="1">
      <alignment vertical="center"/>
    </xf>
    <xf numFmtId="0" fontId="14" fillId="0" borderId="0" xfId="4" applyFont="1" applyAlignment="1">
      <alignment vertical="center"/>
    </xf>
    <xf numFmtId="0" fontId="17" fillId="0" borderId="0" xfId="4" applyFont="1"/>
    <xf numFmtId="0" fontId="10" fillId="5" borderId="40" xfId="4" applyFont="1" applyFill="1" applyBorder="1" applyAlignment="1">
      <alignment horizontal="center" vertical="center"/>
    </xf>
    <xf numFmtId="0" fontId="10" fillId="5" borderId="45" xfId="4" applyFont="1" applyFill="1" applyBorder="1" applyAlignment="1">
      <alignment horizontal="center" vertical="center" wrapText="1"/>
    </xf>
    <xf numFmtId="0" fontId="10" fillId="5" borderId="38" xfId="4" applyFont="1" applyFill="1" applyBorder="1" applyAlignment="1">
      <alignment horizontal="center" vertical="center" wrapText="1"/>
    </xf>
    <xf numFmtId="0" fontId="10" fillId="5" borderId="40" xfId="4" applyFont="1" applyFill="1" applyBorder="1" applyAlignment="1">
      <alignment horizontal="center" vertical="center" wrapText="1"/>
    </xf>
    <xf numFmtId="0" fontId="12" fillId="5" borderId="24" xfId="4" applyFont="1" applyFill="1" applyBorder="1" applyAlignment="1">
      <alignment horizontal="center" vertical="center" wrapText="1"/>
    </xf>
    <xf numFmtId="0" fontId="10" fillId="3" borderId="44" xfId="4" applyFont="1" applyFill="1" applyBorder="1" applyAlignment="1">
      <alignment horizontal="left" vertical="center" wrapText="1"/>
    </xf>
    <xf numFmtId="167" fontId="17" fillId="0" borderId="20" xfId="6" applyNumberFormat="1" applyFont="1" applyBorder="1" applyAlignment="1">
      <alignment vertical="center"/>
    </xf>
    <xf numFmtId="167" fontId="17" fillId="0" borderId="2" xfId="6" applyNumberFormat="1" applyFont="1" applyBorder="1" applyAlignment="1">
      <alignment vertical="center"/>
    </xf>
    <xf numFmtId="167" fontId="17" fillId="0" borderId="30" xfId="6" applyNumberFormat="1" applyFont="1" applyBorder="1" applyAlignment="1">
      <alignment vertical="center"/>
    </xf>
    <xf numFmtId="167" fontId="14" fillId="0" borderId="44" xfId="6" applyNumberFormat="1" applyFont="1" applyBorder="1" applyAlignment="1">
      <alignment vertical="center"/>
    </xf>
    <xf numFmtId="0" fontId="17" fillId="0" borderId="47" xfId="4" applyFont="1" applyBorder="1" applyAlignment="1">
      <alignment vertical="center"/>
    </xf>
    <xf numFmtId="0" fontId="10" fillId="3" borderId="42" xfId="4" applyFont="1" applyFill="1" applyBorder="1" applyAlignment="1">
      <alignment horizontal="left" vertical="center" wrapText="1"/>
    </xf>
    <xf numFmtId="167" fontId="17" fillId="0" borderId="14" xfId="6" applyNumberFormat="1" applyFont="1" applyBorder="1" applyAlignment="1">
      <alignment vertical="center"/>
    </xf>
    <xf numFmtId="167" fontId="17" fillId="0" borderId="7" xfId="6" applyNumberFormat="1" applyFont="1" applyBorder="1" applyAlignment="1">
      <alignment vertical="center"/>
    </xf>
    <xf numFmtId="167" fontId="17" fillId="0" borderId="22" xfId="6" applyNumberFormat="1" applyFont="1" applyBorder="1" applyAlignment="1">
      <alignment vertical="center"/>
    </xf>
    <xf numFmtId="167" fontId="14" fillId="0" borderId="42" xfId="6" applyNumberFormat="1" applyFont="1" applyBorder="1" applyAlignment="1">
      <alignment vertical="center"/>
    </xf>
    <xf numFmtId="0" fontId="17" fillId="0" borderId="25" xfId="4" applyFont="1" applyBorder="1" applyAlignment="1">
      <alignment vertical="center"/>
    </xf>
    <xf numFmtId="0" fontId="10" fillId="3" borderId="42" xfId="4" applyFont="1" applyFill="1" applyBorder="1" applyAlignment="1">
      <alignment vertical="center" wrapText="1"/>
    </xf>
    <xf numFmtId="0" fontId="10" fillId="3" borderId="42" xfId="4" applyFont="1" applyFill="1" applyBorder="1" applyAlignment="1">
      <alignment vertical="center"/>
    </xf>
    <xf numFmtId="0" fontId="10" fillId="3" borderId="53" xfId="4" applyFont="1" applyFill="1" applyBorder="1" applyAlignment="1">
      <alignment horizontal="left" vertical="center"/>
    </xf>
    <xf numFmtId="167" fontId="17" fillId="0" borderId="48" xfId="6" applyNumberFormat="1" applyFont="1" applyBorder="1" applyAlignment="1">
      <alignment vertical="center"/>
    </xf>
    <xf numFmtId="167" fontId="17" fillId="0" borderId="34" xfId="6" applyNumberFormat="1" applyFont="1" applyBorder="1" applyAlignment="1">
      <alignment vertical="center"/>
    </xf>
    <xf numFmtId="167" fontId="17" fillId="0" borderId="35" xfId="6" applyNumberFormat="1" applyFont="1" applyBorder="1" applyAlignment="1">
      <alignment vertical="center"/>
    </xf>
    <xf numFmtId="167" fontId="14" fillId="0" borderId="53" xfId="6" applyNumberFormat="1" applyFont="1" applyBorder="1" applyAlignment="1">
      <alignment vertical="center"/>
    </xf>
    <xf numFmtId="0" fontId="10" fillId="5" borderId="49" xfId="4" applyFont="1" applyFill="1" applyBorder="1" applyAlignment="1">
      <alignment horizontal="left" vertical="center"/>
    </xf>
    <xf numFmtId="167" fontId="17" fillId="0" borderId="18" xfId="4" applyNumberFormat="1" applyFont="1" applyBorder="1" applyAlignment="1">
      <alignment vertical="center"/>
    </xf>
    <xf numFmtId="167" fontId="17" fillId="0" borderId="52" xfId="4" applyNumberFormat="1" applyFont="1" applyBorder="1" applyAlignment="1">
      <alignment vertical="center"/>
    </xf>
    <xf numFmtId="167" fontId="14" fillId="0" borderId="49" xfId="4" applyNumberFormat="1" applyFont="1" applyBorder="1" applyAlignment="1">
      <alignment vertical="center"/>
    </xf>
    <xf numFmtId="0" fontId="17" fillId="0" borderId="49" xfId="4" applyFont="1" applyBorder="1" applyAlignment="1">
      <alignment vertical="center"/>
    </xf>
    <xf numFmtId="0" fontId="19" fillId="0" borderId="0" xfId="4" applyFont="1" applyAlignment="1">
      <alignment vertical="center"/>
    </xf>
    <xf numFmtId="0" fontId="12" fillId="5" borderId="12" xfId="4" applyFont="1" applyFill="1" applyBorder="1" applyAlignment="1">
      <alignment horizontal="center" vertical="center"/>
    </xf>
    <xf numFmtId="0" fontId="10" fillId="5" borderId="61" xfId="4" applyFont="1" applyFill="1" applyBorder="1" applyAlignment="1">
      <alignment horizontal="center" vertical="center" wrapText="1"/>
    </xf>
    <xf numFmtId="0" fontId="10" fillId="5" borderId="62" xfId="4" applyFont="1" applyFill="1" applyBorder="1" applyAlignment="1">
      <alignment horizontal="center" vertical="center" wrapText="1"/>
    </xf>
    <xf numFmtId="0" fontId="10" fillId="5" borderId="63" xfId="4" applyFont="1" applyFill="1" applyBorder="1" applyAlignment="1">
      <alignment horizontal="center" vertical="center" wrapText="1"/>
    </xf>
    <xf numFmtId="0" fontId="10" fillId="5" borderId="64" xfId="4" applyFont="1" applyFill="1" applyBorder="1" applyAlignment="1">
      <alignment horizontal="center" vertical="center" wrapText="1"/>
    </xf>
    <xf numFmtId="0" fontId="10" fillId="5" borderId="24" xfId="4" applyFont="1" applyFill="1" applyBorder="1" applyAlignment="1">
      <alignment horizontal="center" vertical="center" wrapText="1"/>
    </xf>
    <xf numFmtId="0" fontId="12" fillId="5" borderId="24" xfId="4" applyFont="1" applyFill="1" applyBorder="1" applyAlignment="1">
      <alignment horizontal="center" vertical="center"/>
    </xf>
    <xf numFmtId="0" fontId="12" fillId="3" borderId="54" xfId="4" applyFont="1" applyFill="1" applyBorder="1" applyAlignment="1">
      <alignment horizontal="left" vertical="center"/>
    </xf>
    <xf numFmtId="167" fontId="17" fillId="0" borderId="65" xfId="6" applyNumberFormat="1" applyFont="1" applyBorder="1" applyAlignment="1">
      <alignment vertical="center"/>
    </xf>
    <xf numFmtId="167" fontId="17" fillId="0" borderId="66" xfId="6" applyNumberFormat="1" applyFont="1" applyBorder="1" applyAlignment="1">
      <alignment vertical="center"/>
    </xf>
    <xf numFmtId="167" fontId="14" fillId="0" borderId="55" xfId="6" applyNumberFormat="1" applyFont="1" applyBorder="1" applyAlignment="1">
      <alignment vertical="center"/>
    </xf>
    <xf numFmtId="0" fontId="17" fillId="0" borderId="55" xfId="4" applyFont="1" applyBorder="1" applyAlignment="1">
      <alignment vertical="center"/>
    </xf>
    <xf numFmtId="0" fontId="12" fillId="3" borderId="23" xfId="4" applyFont="1" applyFill="1" applyBorder="1" applyAlignment="1">
      <alignment horizontal="left" vertical="center"/>
    </xf>
    <xf numFmtId="167" fontId="17" fillId="0" borderId="67" xfId="6" applyNumberFormat="1" applyFont="1" applyBorder="1" applyAlignment="1">
      <alignment vertical="center"/>
    </xf>
    <xf numFmtId="167" fontId="17" fillId="0" borderId="68" xfId="6" applyNumberFormat="1" applyFont="1" applyBorder="1" applyAlignment="1">
      <alignment vertical="center"/>
    </xf>
    <xf numFmtId="167" fontId="14" fillId="0" borderId="43" xfId="6" applyNumberFormat="1" applyFont="1" applyBorder="1" applyAlignment="1">
      <alignment vertical="center"/>
    </xf>
    <xf numFmtId="0" fontId="17" fillId="0" borderId="43" xfId="4" applyFont="1" applyBorder="1" applyAlignment="1">
      <alignment vertical="center"/>
    </xf>
    <xf numFmtId="0" fontId="12" fillId="3" borderId="56" xfId="4" applyFont="1" applyFill="1" applyBorder="1" applyAlignment="1">
      <alignment horizontal="left" vertical="center"/>
    </xf>
    <xf numFmtId="167" fontId="17" fillId="0" borderId="69" xfId="6" applyNumberFormat="1" applyFont="1" applyBorder="1" applyAlignment="1">
      <alignment vertical="center"/>
    </xf>
    <xf numFmtId="167" fontId="17" fillId="0" borderId="70" xfId="6" applyNumberFormat="1" applyFont="1" applyBorder="1" applyAlignment="1">
      <alignment vertical="center"/>
    </xf>
    <xf numFmtId="167" fontId="17" fillId="0" borderId="71" xfId="6" applyNumberFormat="1" applyFont="1" applyBorder="1" applyAlignment="1">
      <alignment vertical="center"/>
    </xf>
    <xf numFmtId="167" fontId="14" fillId="0" borderId="57" xfId="6" applyNumberFormat="1" applyFont="1" applyBorder="1" applyAlignment="1">
      <alignment vertical="center"/>
    </xf>
    <xf numFmtId="0" fontId="12" fillId="5" borderId="49" xfId="4" applyFont="1" applyFill="1" applyBorder="1" applyAlignment="1">
      <alignment horizontal="left" vertical="center"/>
    </xf>
    <xf numFmtId="167" fontId="17" fillId="0" borderId="41" xfId="4" applyNumberFormat="1" applyFont="1" applyBorder="1" applyAlignment="1">
      <alignment vertical="center"/>
    </xf>
    <xf numFmtId="167" fontId="17" fillId="0" borderId="31" xfId="4" applyNumberFormat="1" applyFont="1" applyBorder="1" applyAlignment="1">
      <alignment vertical="center"/>
    </xf>
    <xf numFmtId="167" fontId="17" fillId="0" borderId="51" xfId="4" applyNumberFormat="1" applyFont="1" applyBorder="1" applyAlignment="1">
      <alignment vertical="center"/>
    </xf>
    <xf numFmtId="0" fontId="17" fillId="6" borderId="49" xfId="4" applyFont="1" applyFill="1" applyBorder="1" applyAlignment="1">
      <alignment vertical="center"/>
    </xf>
    <xf numFmtId="0" fontId="12" fillId="5" borderId="0" xfId="4" applyFont="1" applyFill="1" applyAlignment="1">
      <alignment horizontal="left" vertical="center"/>
    </xf>
    <xf numFmtId="167" fontId="17" fillId="0" borderId="0" xfId="4" applyNumberFormat="1" applyFont="1" applyAlignment="1">
      <alignment vertical="center"/>
    </xf>
    <xf numFmtId="167" fontId="14" fillId="0" borderId="0" xfId="4" applyNumberFormat="1" applyFont="1" applyAlignment="1">
      <alignment vertical="center"/>
    </xf>
    <xf numFmtId="0" fontId="17" fillId="6" borderId="0" xfId="4" applyFont="1" applyFill="1" applyAlignment="1">
      <alignment vertical="center"/>
    </xf>
    <xf numFmtId="0" fontId="10" fillId="5" borderId="2" xfId="4" applyFont="1" applyFill="1" applyBorder="1" applyAlignment="1">
      <alignment horizontal="center" vertical="center" wrapText="1"/>
    </xf>
    <xf numFmtId="0" fontId="12" fillId="5" borderId="3" xfId="4" applyFont="1" applyFill="1" applyBorder="1" applyAlignment="1">
      <alignment horizontal="center" vertical="center"/>
    </xf>
    <xf numFmtId="167" fontId="17" fillId="0" borderId="5" xfId="4" applyNumberFormat="1" applyFont="1" applyBorder="1" applyAlignment="1">
      <alignment vertical="center"/>
    </xf>
    <xf numFmtId="0" fontId="12" fillId="5" borderId="0" xfId="4" applyFont="1" applyFill="1" applyAlignment="1">
      <alignment horizontal="center" vertical="center"/>
    </xf>
    <xf numFmtId="0" fontId="11" fillId="0" borderId="0" xfId="0" applyFont="1" applyProtection="1">
      <protection locked="0"/>
    </xf>
    <xf numFmtId="0" fontId="11" fillId="0" borderId="7" xfId="0" applyFont="1" applyBorder="1" applyAlignment="1" applyProtection="1">
      <alignment horizontal="left" vertical="center" wrapText="1"/>
      <protection locked="0"/>
    </xf>
    <xf numFmtId="0" fontId="11" fillId="0" borderId="7" xfId="0" applyFont="1" applyBorder="1" applyAlignment="1" applyProtection="1">
      <alignment horizontal="left" vertical="center"/>
      <protection locked="0"/>
    </xf>
    <xf numFmtId="0" fontId="13" fillId="0" borderId="0" xfId="0" applyFont="1" applyAlignment="1">
      <alignment vertical="center" wrapText="1"/>
    </xf>
    <xf numFmtId="0" fontId="13" fillId="0" borderId="0" xfId="0" applyFont="1" applyAlignment="1">
      <alignment horizontal="center" vertical="center"/>
    </xf>
    <xf numFmtId="0" fontId="12" fillId="0" borderId="0" xfId="0" applyFont="1" applyAlignment="1">
      <alignment horizontal="center" vertical="center"/>
    </xf>
    <xf numFmtId="0" fontId="14" fillId="0" borderId="7" xfId="0" applyFont="1" applyBorder="1" applyAlignment="1">
      <alignment horizontal="center" vertical="center" wrapText="1"/>
    </xf>
    <xf numFmtId="0" fontId="14" fillId="0" borderId="0" xfId="15" applyFont="1" applyAlignment="1">
      <alignment vertical="center"/>
    </xf>
    <xf numFmtId="0" fontId="12" fillId="2" borderId="7" xfId="0" applyFont="1" applyFill="1" applyBorder="1" applyAlignment="1" applyProtection="1">
      <alignment horizontal="center" vertical="center" wrapText="1"/>
      <protection locked="0"/>
    </xf>
    <xf numFmtId="0" fontId="11" fillId="0" borderId="0" xfId="0" applyFont="1" applyAlignment="1" applyProtection="1">
      <alignment horizontal="left" vertical="center" wrapText="1"/>
      <protection locked="0"/>
    </xf>
    <xf numFmtId="0" fontId="11" fillId="2" borderId="7" xfId="0" applyFont="1" applyFill="1" applyBorder="1" applyAlignment="1" applyProtection="1">
      <alignment vertical="center" wrapText="1"/>
      <protection locked="0"/>
    </xf>
    <xf numFmtId="0" fontId="14" fillId="6" borderId="0" xfId="0" applyFont="1" applyFill="1" applyAlignment="1" applyProtection="1">
      <alignment vertical="center" wrapText="1"/>
      <protection locked="0"/>
    </xf>
    <xf numFmtId="0" fontId="11" fillId="6" borderId="0" xfId="0" applyFont="1" applyFill="1" applyAlignment="1">
      <alignment horizontal="left" vertical="center" wrapText="1"/>
    </xf>
    <xf numFmtId="0" fontId="14" fillId="6" borderId="0" xfId="0" applyFont="1" applyFill="1" applyAlignment="1" applyProtection="1">
      <alignment horizontal="left" vertical="center" wrapText="1"/>
      <protection locked="0"/>
    </xf>
    <xf numFmtId="0" fontId="14" fillId="6" borderId="0" xfId="0" applyFont="1" applyFill="1" applyAlignment="1" applyProtection="1">
      <alignment horizontal="center" vertical="center" wrapText="1"/>
      <protection locked="0"/>
    </xf>
    <xf numFmtId="0" fontId="11" fillId="6" borderId="0" xfId="0" applyFont="1" applyFill="1" applyAlignment="1" applyProtection="1">
      <alignment vertical="center" wrapText="1"/>
      <protection locked="0"/>
    </xf>
    <xf numFmtId="16" fontId="11" fillId="0" borderId="0" xfId="0" applyNumberFormat="1" applyFont="1" applyProtection="1">
      <protection locked="0"/>
    </xf>
    <xf numFmtId="0" fontId="14" fillId="0" borderId="0" xfId="0" applyFont="1" applyAlignment="1" applyProtection="1">
      <alignment horizontal="left" vertical="center"/>
      <protection locked="0"/>
    </xf>
    <xf numFmtId="0" fontId="28" fillId="0" borderId="0" xfId="0" applyFont="1" applyAlignment="1">
      <alignment horizontal="center" vertical="top"/>
    </xf>
    <xf numFmtId="0" fontId="28" fillId="0" borderId="0" xfId="0" applyFont="1" applyAlignment="1">
      <alignment horizontal="left" vertical="top"/>
    </xf>
    <xf numFmtId="0" fontId="11" fillId="0" borderId="0" xfId="0" applyFont="1" applyAlignment="1">
      <alignment horizontal="center" vertical="center"/>
    </xf>
    <xf numFmtId="0" fontId="14" fillId="0" borderId="0" xfId="0" applyFont="1"/>
    <xf numFmtId="0" fontId="14" fillId="0" borderId="0" xfId="0" applyFont="1" applyAlignment="1">
      <alignment horizontal="center" vertical="top"/>
    </xf>
    <xf numFmtId="14" fontId="11" fillId="0" borderId="7" xfId="0" applyNumberFormat="1" applyFont="1" applyBorder="1" applyAlignment="1">
      <alignment horizontal="center" vertical="center" wrapText="1"/>
    </xf>
    <xf numFmtId="0" fontId="11" fillId="0" borderId="7" xfId="0" applyFont="1" applyBorder="1" applyAlignment="1">
      <alignment vertical="center" wrapText="1"/>
    </xf>
    <xf numFmtId="0" fontId="29" fillId="0" borderId="0" xfId="0" applyFont="1"/>
    <xf numFmtId="0" fontId="29" fillId="0" borderId="0" xfId="0" applyFont="1" applyAlignment="1">
      <alignment horizontal="center"/>
    </xf>
    <xf numFmtId="0" fontId="29" fillId="0" borderId="0" xfId="0" applyFont="1" applyAlignment="1">
      <alignment horizontal="center" vertical="top" wrapText="1"/>
    </xf>
    <xf numFmtId="0" fontId="29" fillId="0" borderId="0" xfId="0" applyFont="1" applyAlignment="1">
      <alignment horizontal="left" vertical="top" wrapText="1"/>
    </xf>
    <xf numFmtId="0" fontId="29" fillId="0" borderId="0" xfId="0" applyFont="1" applyAlignment="1">
      <alignment horizontal="left" vertical="top"/>
    </xf>
    <xf numFmtId="0" fontId="31" fillId="6" borderId="0" xfId="0" applyFont="1" applyFill="1"/>
    <xf numFmtId="0" fontId="31" fillId="6" borderId="0" xfId="0" applyFont="1" applyFill="1" applyAlignment="1">
      <alignment horizontal="center" vertical="top"/>
    </xf>
    <xf numFmtId="9" fontId="10" fillId="6" borderId="0" xfId="43" applyFont="1" applyFill="1" applyBorder="1" applyAlignment="1">
      <alignment horizontal="left" vertical="center"/>
    </xf>
    <xf numFmtId="14" fontId="14" fillId="6" borderId="0" xfId="0" applyNumberFormat="1" applyFont="1" applyFill="1" applyAlignment="1">
      <alignment horizontal="left" vertical="center"/>
    </xf>
    <xf numFmtId="0" fontId="13" fillId="0" borderId="0" xfId="0" applyFont="1" applyAlignment="1">
      <alignment horizontal="left" vertical="center"/>
    </xf>
    <xf numFmtId="0" fontId="13" fillId="0" borderId="0" xfId="0" applyFont="1"/>
    <xf numFmtId="0" fontId="11" fillId="0" borderId="0" xfId="0" applyFont="1" applyAlignment="1">
      <alignment horizontal="left"/>
    </xf>
    <xf numFmtId="0" fontId="16" fillId="0" borderId="0" xfId="0" applyFont="1" applyAlignment="1" applyProtection="1">
      <alignment vertical="center"/>
      <protection locked="0"/>
    </xf>
    <xf numFmtId="0" fontId="13" fillId="2" borderId="34" xfId="0" applyFont="1" applyFill="1" applyBorder="1" applyAlignment="1">
      <alignment horizontal="center" vertical="center" wrapText="1"/>
    </xf>
    <xf numFmtId="0" fontId="10" fillId="2" borderId="5" xfId="1" applyFont="1" applyFill="1" applyBorder="1" applyAlignment="1" applyProtection="1">
      <alignment horizontal="center" vertical="center" wrapText="1"/>
      <protection locked="0"/>
    </xf>
    <xf numFmtId="0" fontId="10" fillId="2" borderId="6" xfId="1" applyFont="1" applyFill="1" applyBorder="1" applyAlignment="1" applyProtection="1">
      <alignment horizontal="center" vertical="center" wrapText="1"/>
      <protection locked="0"/>
    </xf>
    <xf numFmtId="0" fontId="11" fillId="0" borderId="3" xfId="0" applyFont="1" applyBorder="1" applyAlignment="1" applyProtection="1">
      <alignment horizontal="left" vertical="center"/>
      <protection locked="0"/>
    </xf>
    <xf numFmtId="0" fontId="12" fillId="9" borderId="10" xfId="0" applyFont="1" applyFill="1" applyBorder="1" applyAlignment="1">
      <alignment horizontal="center" vertical="center" wrapText="1"/>
    </xf>
    <xf numFmtId="0" fontId="11" fillId="0" borderId="9" xfId="0" applyFont="1" applyBorder="1" applyAlignment="1" applyProtection="1">
      <alignment horizontal="left" vertical="center"/>
      <protection locked="0"/>
    </xf>
    <xf numFmtId="0" fontId="12" fillId="9" borderId="6" xfId="0" applyFont="1" applyFill="1" applyBorder="1" applyAlignment="1">
      <alignment horizontal="center" vertical="center" wrapText="1"/>
    </xf>
    <xf numFmtId="0" fontId="11" fillId="0" borderId="0" xfId="0" applyFont="1" applyAlignment="1" applyProtection="1">
      <alignment horizontal="left"/>
      <protection locked="0"/>
    </xf>
    <xf numFmtId="0" fontId="11" fillId="0" borderId="0" xfId="0" applyFont="1" applyAlignment="1" applyProtection="1">
      <alignment horizontal="center"/>
      <protection locked="0"/>
    </xf>
    <xf numFmtId="0" fontId="11" fillId="0" borderId="60" xfId="0" applyFont="1" applyBorder="1" applyProtection="1">
      <protection locked="0"/>
    </xf>
    <xf numFmtId="0" fontId="11" fillId="0" borderId="8" xfId="0" applyFont="1" applyBorder="1" applyProtection="1">
      <protection locked="0"/>
    </xf>
    <xf numFmtId="0" fontId="11" fillId="0" borderId="9" xfId="0" applyFont="1" applyBorder="1" applyAlignment="1" applyProtection="1">
      <alignment horizontal="center"/>
      <protection locked="0"/>
    </xf>
    <xf numFmtId="0" fontId="11" fillId="0" borderId="10" xfId="0" applyFont="1" applyBorder="1" applyAlignment="1" applyProtection="1">
      <alignment horizontal="center"/>
      <protection locked="0"/>
    </xf>
    <xf numFmtId="0" fontId="11" fillId="0" borderId="27" xfId="0" applyFont="1" applyBorder="1" applyProtection="1">
      <protection locked="0"/>
    </xf>
    <xf numFmtId="0" fontId="11" fillId="0" borderId="5" xfId="0" applyFont="1" applyBorder="1" applyProtection="1">
      <protection locked="0"/>
    </xf>
    <xf numFmtId="0" fontId="11" fillId="0" borderId="6" xfId="0" applyFont="1" applyBorder="1" applyProtection="1">
      <protection locked="0"/>
    </xf>
    <xf numFmtId="0" fontId="13" fillId="0" borderId="0" xfId="0" applyFont="1" applyProtection="1">
      <protection locked="0"/>
    </xf>
    <xf numFmtId="0" fontId="11" fillId="0" borderId="0" xfId="0" applyFont="1" applyAlignment="1">
      <alignment horizontal="center"/>
    </xf>
    <xf numFmtId="0" fontId="11" fillId="0" borderId="0" xfId="0" applyFont="1" applyAlignment="1">
      <alignment horizontal="left" vertical="center"/>
    </xf>
    <xf numFmtId="0" fontId="13" fillId="0" borderId="7" xfId="0" applyFont="1" applyBorder="1" applyAlignment="1">
      <alignment vertical="center" wrapText="1"/>
    </xf>
    <xf numFmtId="0" fontId="10" fillId="0" borderId="7" xfId="0" applyFont="1" applyBorder="1" applyAlignment="1">
      <alignment horizontal="left" vertical="center"/>
    </xf>
    <xf numFmtId="0" fontId="10" fillId="2" borderId="72" xfId="0" applyFont="1" applyFill="1" applyBorder="1" applyAlignment="1">
      <alignment vertical="center" wrapText="1"/>
    </xf>
    <xf numFmtId="0" fontId="10" fillId="2" borderId="31" xfId="0" applyFont="1" applyFill="1" applyBorder="1" applyAlignment="1">
      <alignment horizontal="center" vertical="center" wrapText="1"/>
    </xf>
    <xf numFmtId="0" fontId="10" fillId="2" borderId="51"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59" xfId="1" applyFont="1" applyFill="1" applyBorder="1" applyAlignment="1" applyProtection="1">
      <alignment horizontal="center" vertical="center" wrapText="1"/>
      <protection locked="0"/>
    </xf>
    <xf numFmtId="0" fontId="10" fillId="2" borderId="80" xfId="1" applyFont="1" applyFill="1" applyBorder="1" applyAlignment="1" applyProtection="1">
      <alignment horizontal="center" vertical="center" wrapText="1"/>
      <protection locked="0"/>
    </xf>
    <xf numFmtId="0" fontId="12" fillId="9" borderId="9"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8" xfId="0" applyFont="1" applyFill="1" applyBorder="1" applyAlignment="1">
      <alignment vertical="center" wrapText="1"/>
    </xf>
    <xf numFmtId="0" fontId="13" fillId="2" borderId="18" xfId="0" applyFont="1" applyFill="1" applyBorder="1" applyAlignment="1">
      <alignment horizontal="left" vertical="center" wrapText="1"/>
    </xf>
    <xf numFmtId="0" fontId="13" fillId="2" borderId="17" xfId="0" applyFont="1" applyFill="1" applyBorder="1" applyAlignment="1">
      <alignment vertical="center" wrapText="1"/>
    </xf>
    <xf numFmtId="0" fontId="11" fillId="0" borderId="32" xfId="0" applyFont="1" applyBorder="1" applyAlignment="1" applyProtection="1">
      <alignment horizontal="left" vertical="center"/>
      <protection locked="0"/>
    </xf>
    <xf numFmtId="0" fontId="17" fillId="9" borderId="7" xfId="0" applyFont="1" applyFill="1" applyBorder="1" applyAlignment="1">
      <alignment horizontal="left" vertical="center" wrapText="1"/>
    </xf>
    <xf numFmtId="0" fontId="13" fillId="2" borderId="7"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4" fillId="9" borderId="76" xfId="0" applyFont="1" applyFill="1" applyBorder="1" applyAlignment="1">
      <alignment vertical="center" wrapText="1"/>
    </xf>
    <xf numFmtId="0" fontId="14" fillId="9" borderId="76" xfId="0" applyFont="1" applyFill="1" applyBorder="1" applyAlignment="1">
      <alignment horizontal="center" vertical="center" wrapText="1"/>
    </xf>
    <xf numFmtId="0" fontId="17" fillId="10" borderId="7" xfId="0" applyFont="1" applyFill="1" applyBorder="1" applyAlignment="1">
      <alignment horizontal="center" vertical="center" wrapText="1"/>
    </xf>
    <xf numFmtId="0" fontId="14" fillId="9" borderId="73" xfId="0" applyFont="1" applyFill="1" applyBorder="1" applyAlignment="1">
      <alignment vertical="center" wrapText="1"/>
    </xf>
    <xf numFmtId="0" fontId="14" fillId="9" borderId="73" xfId="0" applyFont="1" applyFill="1" applyBorder="1" applyAlignment="1">
      <alignment horizontal="center" vertical="center" wrapText="1"/>
    </xf>
    <xf numFmtId="0" fontId="11" fillId="9" borderId="73" xfId="0" applyFont="1" applyFill="1" applyBorder="1" applyAlignment="1">
      <alignment vertical="center" wrapText="1"/>
    </xf>
    <xf numFmtId="0" fontId="11" fillId="9" borderId="73" xfId="0" applyFont="1" applyFill="1" applyBorder="1" applyAlignment="1">
      <alignment horizontal="center" vertical="center" wrapText="1"/>
    </xf>
    <xf numFmtId="0" fontId="17" fillId="9" borderId="73" xfId="0" applyFont="1" applyFill="1" applyBorder="1" applyAlignment="1">
      <alignment horizontal="center" vertical="top" wrapText="1"/>
    </xf>
    <xf numFmtId="0" fontId="17" fillId="9" borderId="7" xfId="0" applyFont="1" applyFill="1" applyBorder="1" applyAlignment="1">
      <alignment horizontal="center" vertical="center" wrapText="1"/>
    </xf>
    <xf numFmtId="0" fontId="17" fillId="9" borderId="7" xfId="0" applyFont="1" applyFill="1" applyBorder="1" applyAlignment="1">
      <alignment vertical="center" wrapText="1"/>
    </xf>
    <xf numFmtId="0" fontId="17" fillId="9" borderId="5" xfId="0" applyFont="1" applyFill="1" applyBorder="1" applyAlignment="1">
      <alignment horizontal="center" vertical="center" wrapText="1"/>
    </xf>
    <xf numFmtId="0" fontId="17" fillId="9" borderId="5" xfId="0" applyFont="1" applyFill="1" applyBorder="1" applyAlignment="1">
      <alignment vertical="center" wrapText="1"/>
    </xf>
    <xf numFmtId="0" fontId="17" fillId="9" borderId="77" xfId="0" applyFont="1" applyFill="1" applyBorder="1" applyAlignment="1">
      <alignment horizontal="left" vertical="center" wrapText="1"/>
    </xf>
    <xf numFmtId="0" fontId="17" fillId="9" borderId="83" xfId="0" applyFont="1" applyFill="1" applyBorder="1" applyAlignment="1">
      <alignment horizontal="left" vertical="center" wrapText="1"/>
    </xf>
    <xf numFmtId="0" fontId="14" fillId="9" borderId="75" xfId="0" applyFont="1" applyFill="1" applyBorder="1" applyAlignment="1">
      <alignment horizontal="left" vertical="center" wrapText="1"/>
    </xf>
    <xf numFmtId="0" fontId="14" fillId="9" borderId="74" xfId="0" applyFont="1" applyFill="1" applyBorder="1" applyAlignment="1">
      <alignment horizontal="left" vertical="center" wrapText="1"/>
    </xf>
    <xf numFmtId="0" fontId="11" fillId="9" borderId="74" xfId="0" applyFont="1" applyFill="1" applyBorder="1" applyAlignment="1">
      <alignment horizontal="left" vertical="center" wrapText="1"/>
    </xf>
    <xf numFmtId="0" fontId="17" fillId="9" borderId="14" xfId="0" applyFont="1" applyFill="1" applyBorder="1" applyAlignment="1">
      <alignment vertical="center" wrapText="1"/>
    </xf>
    <xf numFmtId="0" fontId="17" fillId="9" borderId="27" xfId="0" applyFont="1" applyFill="1" applyBorder="1" applyAlignment="1">
      <alignment vertical="center" wrapText="1"/>
    </xf>
    <xf numFmtId="0" fontId="14" fillId="9" borderId="7" xfId="0" applyFont="1" applyFill="1" applyBorder="1" applyAlignment="1">
      <alignment horizontal="left" vertical="center" wrapText="1"/>
    </xf>
    <xf numFmtId="0" fontId="14" fillId="9" borderId="7" xfId="0" applyFont="1" applyFill="1" applyBorder="1" applyAlignment="1">
      <alignment vertical="center" wrapText="1"/>
    </xf>
    <xf numFmtId="0" fontId="14" fillId="9" borderId="7" xfId="0" applyFont="1" applyFill="1" applyBorder="1" applyAlignment="1">
      <alignment horizontal="center" vertical="center"/>
    </xf>
    <xf numFmtId="0" fontId="11" fillId="9" borderId="7" xfId="0" applyFont="1" applyFill="1" applyBorder="1" applyAlignment="1">
      <alignment horizontal="center" vertical="center"/>
    </xf>
    <xf numFmtId="0" fontId="11" fillId="9" borderId="7" xfId="0" applyFont="1" applyFill="1" applyBorder="1" applyAlignment="1">
      <alignment vertical="center" wrapText="1"/>
    </xf>
    <xf numFmtId="0" fontId="11" fillId="9" borderId="7" xfId="0" applyFont="1" applyFill="1" applyBorder="1" applyAlignment="1">
      <alignment horizontal="center" vertical="center" wrapText="1"/>
    </xf>
    <xf numFmtId="0" fontId="14" fillId="9" borderId="7" xfId="0" applyFont="1" applyFill="1" applyBorder="1" applyAlignment="1">
      <alignment horizontal="center" vertical="center" wrapText="1"/>
    </xf>
    <xf numFmtId="0" fontId="17" fillId="9" borderId="7" xfId="0" applyFont="1" applyFill="1" applyBorder="1" applyAlignment="1">
      <alignment horizontal="center" vertical="center"/>
    </xf>
    <xf numFmtId="0" fontId="11" fillId="9" borderId="7" xfId="0" applyFont="1" applyFill="1" applyBorder="1" applyAlignment="1">
      <alignment horizontal="left" vertical="center" wrapText="1"/>
    </xf>
    <xf numFmtId="0" fontId="14" fillId="9" borderId="8" xfId="0" applyFont="1" applyFill="1" applyBorder="1" applyAlignment="1">
      <alignment horizontal="left" vertical="center" wrapText="1"/>
    </xf>
    <xf numFmtId="0" fontId="14" fillId="9" borderId="8" xfId="0" applyFont="1" applyFill="1" applyBorder="1" applyAlignment="1">
      <alignment vertical="center" wrapText="1"/>
    </xf>
    <xf numFmtId="0" fontId="17" fillId="10" borderId="8" xfId="0" applyFont="1" applyFill="1" applyBorder="1" applyAlignment="1">
      <alignment horizontal="center" vertical="center" wrapText="1"/>
    </xf>
    <xf numFmtId="0" fontId="14" fillId="9" borderId="8" xfId="0" applyFont="1" applyFill="1" applyBorder="1" applyAlignment="1">
      <alignment horizontal="center" vertical="center"/>
    </xf>
    <xf numFmtId="0" fontId="13" fillId="2" borderId="21" xfId="0" applyFont="1" applyFill="1" applyBorder="1" applyAlignment="1">
      <alignment horizontal="center" vertical="center" wrapText="1"/>
    </xf>
    <xf numFmtId="14" fontId="11" fillId="0" borderId="10" xfId="0" applyNumberFormat="1" applyFont="1" applyBorder="1" applyAlignment="1">
      <alignment horizontal="left" vertical="center" wrapText="1"/>
    </xf>
    <xf numFmtId="14" fontId="11" fillId="0" borderId="8" xfId="0" applyNumberFormat="1" applyFont="1" applyBorder="1" applyAlignment="1">
      <alignment horizontal="center" vertical="center" wrapText="1"/>
    </xf>
    <xf numFmtId="14" fontId="11" fillId="0" borderId="9" xfId="0" applyNumberFormat="1" applyFont="1" applyBorder="1" applyAlignment="1">
      <alignment horizontal="left" vertical="center" wrapText="1"/>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14" fontId="11" fillId="9" borderId="8" xfId="0" applyNumberFormat="1" applyFont="1" applyFill="1" applyBorder="1" applyAlignment="1">
      <alignment horizontal="center" vertical="center" wrapText="1"/>
    </xf>
    <xf numFmtId="14" fontId="11" fillId="9" borderId="7" xfId="0" applyNumberFormat="1" applyFont="1" applyFill="1" applyBorder="1" applyAlignment="1">
      <alignment horizontal="center" vertical="center" wrapText="1"/>
    </xf>
    <xf numFmtId="14" fontId="11" fillId="9" borderId="5" xfId="0" applyNumberFormat="1" applyFont="1" applyFill="1" applyBorder="1" applyAlignment="1">
      <alignment horizontal="center" vertical="center" wrapText="1"/>
    </xf>
    <xf numFmtId="0" fontId="14" fillId="9" borderId="7" xfId="0" applyFont="1" applyFill="1" applyBorder="1" applyAlignment="1" applyProtection="1">
      <alignment vertical="center" wrapText="1"/>
      <protection locked="0"/>
    </xf>
    <xf numFmtId="0" fontId="11" fillId="0" borderId="7" xfId="0" applyFont="1" applyBorder="1" applyAlignment="1">
      <alignment horizontal="left" vertical="center"/>
    </xf>
    <xf numFmtId="0" fontId="13" fillId="2" borderId="7" xfId="0" applyFont="1" applyFill="1" applyBorder="1" applyAlignment="1">
      <alignment vertical="center" wrapText="1"/>
    </xf>
    <xf numFmtId="0" fontId="11" fillId="2" borderId="34" xfId="0" applyFont="1" applyFill="1" applyBorder="1" applyAlignment="1">
      <alignment horizontal="center" vertical="center" wrapText="1"/>
    </xf>
    <xf numFmtId="0" fontId="17" fillId="0" borderId="26" xfId="4" applyFont="1" applyBorder="1" applyAlignment="1">
      <alignment vertical="center" wrapText="1"/>
    </xf>
    <xf numFmtId="0" fontId="17" fillId="0" borderId="57" xfId="4" applyFont="1" applyBorder="1" applyAlignment="1">
      <alignment vertical="center" wrapText="1"/>
    </xf>
    <xf numFmtId="0" fontId="17" fillId="6" borderId="6" xfId="4" applyFont="1" applyFill="1" applyBorder="1" applyAlignment="1">
      <alignment vertical="center" wrapText="1"/>
    </xf>
    <xf numFmtId="42" fontId="13" fillId="0" borderId="7" xfId="44" applyFont="1" applyBorder="1" applyAlignment="1">
      <alignment vertical="center" wrapText="1"/>
    </xf>
    <xf numFmtId="42" fontId="14" fillId="0" borderId="22" xfId="44" applyFont="1" applyBorder="1" applyAlignment="1">
      <alignment horizontal="center" vertical="center"/>
    </xf>
    <xf numFmtId="0" fontId="11" fillId="2" borderId="50" xfId="0" applyFont="1" applyFill="1" applyBorder="1" applyAlignment="1">
      <alignment horizontal="center" vertical="center" wrapText="1"/>
    </xf>
    <xf numFmtId="0" fontId="11" fillId="0" borderId="0" xfId="0" applyFont="1" applyAlignment="1">
      <alignment horizontal="left" indent="1"/>
    </xf>
    <xf numFmtId="0" fontId="17" fillId="0" borderId="0" xfId="0" applyFont="1" applyAlignment="1">
      <alignment horizontal="center" vertical="center"/>
    </xf>
    <xf numFmtId="0" fontId="17" fillId="0" borderId="60" xfId="0" applyFont="1" applyBorder="1" applyAlignment="1">
      <alignment horizontal="center" vertical="center" wrapText="1"/>
    </xf>
    <xf numFmtId="0" fontId="11" fillId="0" borderId="0" xfId="0" applyFont="1" applyAlignment="1" applyProtection="1">
      <alignment horizontal="center" vertical="center"/>
      <protection locked="0"/>
    </xf>
    <xf numFmtId="0" fontId="12" fillId="11" borderId="95" xfId="0" applyFont="1" applyFill="1" applyBorder="1" applyAlignment="1">
      <alignment horizontal="center" vertical="center" wrapText="1"/>
    </xf>
    <xf numFmtId="0" fontId="10" fillId="2" borderId="84" xfId="1" applyFont="1" applyFill="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7" fillId="0" borderId="60" xfId="0" applyFont="1" applyBorder="1" applyAlignment="1">
      <alignment horizontal="center" vertical="center"/>
    </xf>
    <xf numFmtId="0" fontId="17" fillId="0" borderId="20" xfId="0" applyFont="1" applyBorder="1" applyAlignment="1">
      <alignment horizontal="center" vertical="center"/>
    </xf>
    <xf numFmtId="0" fontId="17" fillId="0" borderId="84" xfId="0" applyFont="1" applyBorder="1" applyAlignment="1">
      <alignment horizontal="center" vertical="center"/>
    </xf>
    <xf numFmtId="0" fontId="17" fillId="0" borderId="73" xfId="0" applyFont="1" applyBorder="1" applyAlignment="1">
      <alignment horizontal="center" vertical="center"/>
    </xf>
    <xf numFmtId="0" fontId="5" fillId="0" borderId="75" xfId="46" applyFill="1" applyBorder="1" applyAlignment="1">
      <alignment horizontal="center" vertical="center" wrapText="1"/>
    </xf>
    <xf numFmtId="0" fontId="17" fillId="0" borderId="81" xfId="0" applyFont="1" applyBorder="1" applyAlignment="1">
      <alignment horizontal="center" vertical="center"/>
    </xf>
    <xf numFmtId="0" fontId="5" fillId="0" borderId="73" xfId="46" applyFill="1" applyBorder="1" applyAlignment="1">
      <alignment horizontal="center" vertical="center"/>
    </xf>
    <xf numFmtId="0" fontId="17" fillId="0" borderId="41" xfId="0" applyFont="1" applyBorder="1" applyAlignment="1">
      <alignment horizontal="center" vertical="center"/>
    </xf>
    <xf numFmtId="17" fontId="17" fillId="0" borderId="60" xfId="0" quotePrefix="1" applyNumberFormat="1" applyFont="1" applyBorder="1" applyAlignment="1">
      <alignment horizontal="center" vertical="center"/>
    </xf>
    <xf numFmtId="0" fontId="10" fillId="2" borderId="96" xfId="1" applyFont="1" applyFill="1" applyBorder="1" applyAlignment="1" applyProtection="1">
      <alignment horizontal="center" vertical="center" wrapText="1"/>
      <protection locked="0"/>
    </xf>
    <xf numFmtId="0" fontId="10" fillId="2" borderId="97" xfId="1" applyFont="1" applyFill="1" applyBorder="1" applyAlignment="1" applyProtection="1">
      <alignment horizontal="center" vertical="center" wrapText="1"/>
      <protection locked="0"/>
    </xf>
    <xf numFmtId="0" fontId="10" fillId="2" borderId="98" xfId="1" applyFont="1" applyFill="1" applyBorder="1" applyAlignment="1" applyProtection="1">
      <alignment horizontal="center" vertical="center" wrapText="1"/>
      <protection locked="0"/>
    </xf>
    <xf numFmtId="0" fontId="17" fillId="0" borderId="60" xfId="0" quotePrefix="1" applyFont="1" applyBorder="1" applyAlignment="1">
      <alignment horizontal="center" vertical="center"/>
    </xf>
    <xf numFmtId="17" fontId="17" fillId="0" borderId="73" xfId="0" quotePrefix="1" applyNumberFormat="1" applyFont="1" applyBorder="1" applyAlignment="1">
      <alignment horizontal="center" vertical="center"/>
    </xf>
    <xf numFmtId="0" fontId="17" fillId="0" borderId="29" xfId="0" applyFont="1" applyBorder="1" applyAlignment="1">
      <alignment horizontal="center" vertical="center" wrapText="1"/>
    </xf>
    <xf numFmtId="17" fontId="17" fillId="0" borderId="0" xfId="0" quotePrefix="1" applyNumberFormat="1" applyFont="1" applyAlignment="1">
      <alignment horizontal="center" vertical="center"/>
    </xf>
    <xf numFmtId="0" fontId="17" fillId="0" borderId="100" xfId="0" applyFont="1" applyBorder="1" applyAlignment="1">
      <alignment horizontal="center" vertical="center"/>
    </xf>
    <xf numFmtId="0" fontId="17" fillId="0" borderId="76" xfId="0" applyFont="1" applyBorder="1" applyAlignment="1">
      <alignment horizontal="center" vertical="center"/>
    </xf>
    <xf numFmtId="0" fontId="10" fillId="2" borderId="99" xfId="1" applyFont="1" applyFill="1" applyBorder="1" applyAlignment="1" applyProtection="1">
      <alignment vertical="center" wrapText="1"/>
      <protection locked="0"/>
    </xf>
    <xf numFmtId="0" fontId="17" fillId="0" borderId="15" xfId="0" applyFont="1" applyBorder="1" applyAlignment="1">
      <alignment vertical="center"/>
    </xf>
    <xf numFmtId="0" fontId="13" fillId="0" borderId="7" xfId="0" applyFont="1" applyBorder="1" applyAlignment="1">
      <alignment horizontal="center" vertical="center" wrapText="1"/>
    </xf>
    <xf numFmtId="41" fontId="13" fillId="0" borderId="85" xfId="45" applyFont="1" applyBorder="1" applyAlignment="1">
      <alignment horizontal="center" vertical="center"/>
    </xf>
    <xf numFmtId="0" fontId="11" fillId="0" borderId="72" xfId="0" applyFont="1" applyBorder="1" applyAlignment="1" applyProtection="1">
      <alignment vertical="center" wrapText="1"/>
      <protection locked="0"/>
    </xf>
    <xf numFmtId="0" fontId="16" fillId="0" borderId="0" xfId="0" applyFont="1" applyAlignment="1">
      <alignment horizontal="center" vertical="center"/>
    </xf>
    <xf numFmtId="0" fontId="14" fillId="0" borderId="8" xfId="0" applyFont="1" applyBorder="1" applyAlignment="1">
      <alignment horizontal="center" vertical="center"/>
    </xf>
    <xf numFmtId="6" fontId="14" fillId="0" borderId="10" xfId="44" applyNumberFormat="1" applyFont="1" applyBorder="1" applyAlignment="1">
      <alignment horizontal="center" vertical="center"/>
    </xf>
    <xf numFmtId="6" fontId="13" fillId="4" borderId="49" xfId="44" applyNumberFormat="1" applyFont="1" applyFill="1" applyBorder="1" applyAlignment="1">
      <alignment horizontal="center" vertical="center"/>
    </xf>
    <xf numFmtId="0" fontId="14" fillId="0" borderId="2" xfId="15" applyFont="1" applyBorder="1" applyAlignment="1">
      <alignment horizontal="center" vertical="center" wrapText="1"/>
    </xf>
    <xf numFmtId="0" fontId="14" fillId="0" borderId="0" xfId="15" applyFont="1" applyAlignment="1">
      <alignment vertical="center" wrapText="1"/>
    </xf>
    <xf numFmtId="0" fontId="11" fillId="0" borderId="7" xfId="29" applyFont="1" applyBorder="1" applyAlignment="1">
      <alignment horizontal="center" vertical="center" wrapText="1"/>
    </xf>
    <xf numFmtId="0" fontId="14" fillId="0" borderId="8" xfId="15" applyFont="1" applyBorder="1" applyAlignment="1">
      <alignment horizontal="center" vertical="center" wrapText="1"/>
    </xf>
    <xf numFmtId="0" fontId="14" fillId="0" borderId="0" xfId="15" applyFont="1" applyAlignment="1">
      <alignment horizontal="center" vertical="center"/>
    </xf>
    <xf numFmtId="49" fontId="25" fillId="8" borderId="0" xfId="29" applyNumberFormat="1" applyFont="1" applyFill="1" applyBorder="1" applyAlignment="1">
      <alignment horizontal="center" vertical="center"/>
    </xf>
    <xf numFmtId="49" fontId="20" fillId="8" borderId="0" xfId="29" applyNumberFormat="1" applyFont="1" applyFill="1" applyBorder="1" applyAlignment="1">
      <alignment horizontal="center" vertical="center"/>
    </xf>
    <xf numFmtId="0" fontId="11" fillId="0" borderId="8" xfId="29" applyFont="1" applyBorder="1" applyAlignment="1">
      <alignment horizontal="center" vertical="center" wrapText="1"/>
    </xf>
    <xf numFmtId="0" fontId="20" fillId="8" borderId="0" xfId="29" applyNumberFormat="1" applyFont="1" applyFill="1" applyBorder="1" applyAlignment="1">
      <alignment horizontal="center" vertical="center"/>
    </xf>
    <xf numFmtId="0" fontId="13" fillId="0" borderId="58" xfId="0" applyFont="1" applyBorder="1" applyAlignment="1">
      <alignment horizontal="center" vertical="center"/>
    </xf>
    <xf numFmtId="14" fontId="11" fillId="0" borderId="10" xfId="0" applyNumberFormat="1" applyFont="1" applyBorder="1" applyAlignment="1">
      <alignment horizontal="center" vertical="center" wrapText="1"/>
    </xf>
    <xf numFmtId="0" fontId="11" fillId="0" borderId="15" xfId="0" applyFont="1" applyBorder="1" applyAlignment="1" applyProtection="1">
      <alignment vertical="center" wrapText="1"/>
      <protection locked="0"/>
    </xf>
    <xf numFmtId="0" fontId="17" fillId="0" borderId="41" xfId="0" quotePrefix="1" applyFont="1" applyBorder="1" applyAlignment="1">
      <alignment horizontal="center" vertical="center"/>
    </xf>
    <xf numFmtId="0" fontId="11" fillId="0" borderId="3" xfId="0" applyFont="1" applyBorder="1" applyAlignment="1" applyProtection="1">
      <alignment horizontal="center" vertical="center"/>
      <protection locked="0"/>
    </xf>
    <xf numFmtId="0" fontId="11" fillId="0" borderId="2" xfId="0" quotePrefix="1" applyFont="1" applyBorder="1" applyAlignment="1" applyProtection="1">
      <alignment horizontal="center" vertical="center"/>
      <protection locked="0"/>
    </xf>
    <xf numFmtId="0" fontId="31" fillId="6" borderId="0" xfId="0" applyFont="1" applyFill="1" applyAlignment="1">
      <alignment horizontal="center" vertical="center" wrapText="1"/>
    </xf>
    <xf numFmtId="0" fontId="30" fillId="0" borderId="0" xfId="0" applyFont="1" applyAlignment="1">
      <alignment horizontal="center" vertical="center" wrapText="1"/>
    </xf>
    <xf numFmtId="14" fontId="15" fillId="0" borderId="7" xfId="7" applyNumberFormat="1" applyFont="1" applyBorder="1" applyAlignment="1">
      <alignment horizontal="center" vertical="center" wrapText="1"/>
    </xf>
    <xf numFmtId="0" fontId="14" fillId="0" borderId="0" xfId="0" applyFont="1" applyAlignment="1">
      <alignment horizontal="center" vertical="center" wrapText="1"/>
    </xf>
    <xf numFmtId="0" fontId="27" fillId="0" borderId="0" xfId="0" applyFont="1" applyAlignment="1">
      <alignment horizontal="center" vertical="center" wrapText="1"/>
    </xf>
    <xf numFmtId="0" fontId="14" fillId="0" borderId="50" xfId="0" applyFont="1" applyBorder="1" applyAlignment="1">
      <alignment horizontal="center" vertical="center" wrapText="1"/>
    </xf>
    <xf numFmtId="17" fontId="17" fillId="0" borderId="76" xfId="0" quotePrefix="1" applyNumberFormat="1" applyFont="1" applyBorder="1" applyAlignment="1">
      <alignment horizontal="center" vertical="center" wrapText="1"/>
    </xf>
    <xf numFmtId="17" fontId="17" fillId="0" borderId="81" xfId="0" applyNumberFormat="1" applyFont="1" applyBorder="1" applyAlignment="1">
      <alignment horizontal="center" vertical="center" wrapText="1"/>
    </xf>
    <xf numFmtId="0" fontId="11" fillId="0" borderId="15" xfId="0" applyFont="1" applyBorder="1" applyAlignment="1" applyProtection="1">
      <alignment horizontal="left" vertical="center" wrapText="1" indent="1"/>
      <protection locked="0"/>
    </xf>
    <xf numFmtId="0" fontId="11" fillId="0" borderId="4" xfId="0" applyFont="1" applyBorder="1" applyAlignment="1" applyProtection="1">
      <alignment horizontal="left" vertical="center" wrapText="1" indent="1"/>
      <protection locked="0"/>
    </xf>
    <xf numFmtId="0" fontId="11" fillId="0" borderId="60" xfId="0" applyFont="1" applyBorder="1" applyAlignment="1" applyProtection="1">
      <alignment horizontal="left" vertical="center" indent="1"/>
      <protection locked="0"/>
    </xf>
    <xf numFmtId="0" fontId="14" fillId="0" borderId="8" xfId="15" applyFont="1" applyBorder="1" applyAlignment="1">
      <alignment horizontal="left" vertical="center" wrapText="1" indent="1"/>
    </xf>
    <xf numFmtId="0" fontId="14" fillId="0" borderId="0" xfId="15" applyFont="1" applyAlignment="1">
      <alignment horizontal="left" vertical="center" indent="1"/>
    </xf>
    <xf numFmtId="49" fontId="25" fillId="8" borderId="0" xfId="29" applyNumberFormat="1" applyFont="1" applyFill="1" applyBorder="1" applyAlignment="1">
      <alignment horizontal="left" vertical="center" indent="1"/>
    </xf>
    <xf numFmtId="0" fontId="11" fillId="0" borderId="0" xfId="0" applyFont="1" applyAlignment="1">
      <alignment horizontal="left" vertical="center" indent="1"/>
    </xf>
    <xf numFmtId="0" fontId="14" fillId="0" borderId="2" xfId="15" applyFont="1" applyBorder="1" applyAlignment="1">
      <alignment horizontal="left" vertical="center" wrapText="1" indent="1"/>
    </xf>
    <xf numFmtId="0" fontId="11" fillId="0" borderId="2" xfId="29" applyFont="1" applyBorder="1" applyAlignment="1">
      <alignment horizontal="center" vertical="center" wrapText="1"/>
    </xf>
    <xf numFmtId="0" fontId="17" fillId="0" borderId="15" xfId="0" applyFont="1" applyBorder="1" applyAlignment="1">
      <alignment vertical="center" wrapText="1"/>
    </xf>
    <xf numFmtId="0" fontId="11" fillId="0" borderId="8"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7" fillId="0" borderId="15" xfId="0" applyFont="1" applyBorder="1" applyAlignment="1">
      <alignment horizontal="left" vertical="center" wrapText="1" indent="1"/>
    </xf>
    <xf numFmtId="14" fontId="15" fillId="0" borderId="7" xfId="46" applyNumberFormat="1" applyFont="1" applyBorder="1" applyAlignment="1">
      <alignment horizontal="center" vertical="center" wrapText="1"/>
    </xf>
    <xf numFmtId="14" fontId="15" fillId="6" borderId="7" xfId="46" applyNumberFormat="1" applyFont="1" applyFill="1" applyBorder="1" applyAlignment="1">
      <alignment horizontal="center" vertical="center" wrapText="1"/>
    </xf>
    <xf numFmtId="0" fontId="17" fillId="0" borderId="15" xfId="0" applyFont="1" applyBorder="1" applyAlignment="1" applyProtection="1">
      <alignment vertical="center" wrapText="1"/>
      <protection locked="0"/>
    </xf>
    <xf numFmtId="0" fontId="12" fillId="0" borderId="81" xfId="0" applyFont="1" applyBorder="1" applyAlignment="1">
      <alignment horizontal="center" vertical="center" wrapText="1"/>
    </xf>
    <xf numFmtId="0" fontId="12" fillId="0" borderId="39" xfId="0" applyFont="1" applyBorder="1" applyAlignment="1">
      <alignment horizontal="center" vertical="center" wrapText="1"/>
    </xf>
    <xf numFmtId="6" fontId="11" fillId="0" borderId="0" xfId="0" applyNumberFormat="1" applyFont="1" applyProtection="1">
      <protection locked="0"/>
    </xf>
    <xf numFmtId="0" fontId="17" fillId="6" borderId="7" xfId="0" quotePrefix="1" applyFont="1" applyFill="1" applyBorder="1" applyAlignment="1" applyProtection="1">
      <alignment horizontal="center" vertical="center" wrapText="1"/>
      <protection locked="0"/>
    </xf>
    <xf numFmtId="0" fontId="14" fillId="9" borderId="7" xfId="0" applyFont="1" applyFill="1" applyBorder="1" applyAlignment="1" applyProtection="1">
      <alignment horizontal="center" vertical="center" wrapText="1"/>
      <protection locked="0"/>
    </xf>
    <xf numFmtId="0" fontId="14" fillId="6" borderId="7" xfId="0" quotePrefix="1" applyFont="1" applyFill="1" applyBorder="1" applyAlignment="1" applyProtection="1">
      <alignment horizontal="center" vertical="center" wrapText="1"/>
      <protection locked="0"/>
    </xf>
    <xf numFmtId="0" fontId="17" fillId="0" borderId="7" xfId="0" applyFont="1" applyBorder="1" applyAlignment="1">
      <alignment horizontal="center" vertical="center" wrapText="1"/>
    </xf>
    <xf numFmtId="0" fontId="10" fillId="0" borderId="63" xfId="4" applyFont="1" applyBorder="1" applyAlignment="1">
      <alignment horizontal="center" vertical="center" wrapText="1"/>
    </xf>
    <xf numFmtId="167" fontId="17" fillId="0" borderId="2" xfId="6" applyNumberFormat="1" applyFont="1" applyFill="1" applyBorder="1" applyAlignment="1">
      <alignment vertical="center"/>
    </xf>
    <xf numFmtId="167" fontId="17" fillId="0" borderId="7" xfId="6" applyNumberFormat="1" applyFont="1" applyFill="1" applyBorder="1" applyAlignment="1">
      <alignment vertical="center"/>
    </xf>
    <xf numFmtId="167" fontId="17" fillId="0" borderId="70" xfId="6" applyNumberFormat="1" applyFont="1" applyFill="1" applyBorder="1" applyAlignment="1">
      <alignment vertical="center"/>
    </xf>
    <xf numFmtId="167" fontId="17" fillId="0" borderId="34" xfId="6" applyNumberFormat="1" applyFont="1" applyFill="1" applyBorder="1" applyAlignment="1">
      <alignment vertical="center"/>
    </xf>
    <xf numFmtId="42" fontId="11" fillId="0" borderId="0" xfId="0" applyNumberFormat="1" applyFont="1"/>
    <xf numFmtId="0" fontId="14" fillId="0" borderId="34" xfId="0" applyFont="1" applyBorder="1" applyAlignment="1">
      <alignment horizontal="left" vertical="center" wrapText="1" indent="1"/>
    </xf>
    <xf numFmtId="14" fontId="11" fillId="2" borderId="7" xfId="0" applyNumberFormat="1" applyFont="1" applyFill="1" applyBorder="1" applyAlignment="1">
      <alignment horizontal="center" vertical="center" wrapText="1"/>
    </xf>
    <xf numFmtId="14" fontId="15" fillId="2" borderId="7" xfId="7" applyNumberFormat="1" applyFont="1" applyFill="1" applyBorder="1" applyAlignment="1">
      <alignment horizontal="center" vertical="center" wrapText="1"/>
    </xf>
    <xf numFmtId="14" fontId="11" fillId="2" borderId="10" xfId="0" applyNumberFormat="1" applyFont="1" applyFill="1" applyBorder="1" applyAlignment="1">
      <alignment horizontal="left" vertical="center" wrapText="1"/>
    </xf>
    <xf numFmtId="14" fontId="11" fillId="2" borderId="5" xfId="0" applyNumberFormat="1" applyFont="1" applyFill="1" applyBorder="1" applyAlignment="1">
      <alignment horizontal="center" vertical="center" wrapText="1"/>
    </xf>
    <xf numFmtId="14" fontId="11" fillId="2" borderId="6" xfId="0" applyNumberFormat="1" applyFont="1" applyFill="1" applyBorder="1" applyAlignment="1">
      <alignment horizontal="left" vertical="center" wrapText="1"/>
    </xf>
    <xf numFmtId="0" fontId="11" fillId="0" borderId="8" xfId="0" quotePrefix="1" applyFont="1" applyBorder="1" applyAlignment="1" applyProtection="1">
      <alignment horizontal="center" vertical="center" wrapText="1"/>
      <protection locked="0"/>
    </xf>
    <xf numFmtId="0" fontId="17" fillId="0" borderId="44" xfId="0" applyFont="1" applyBorder="1" applyAlignment="1">
      <alignment horizontal="center" vertical="center" wrapText="1"/>
    </xf>
    <xf numFmtId="0" fontId="17" fillId="0" borderId="94"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8" xfId="0" quotePrefix="1" applyFont="1" applyBorder="1" applyAlignment="1">
      <alignment horizontal="center" vertical="center" wrapText="1"/>
    </xf>
    <xf numFmtId="0" fontId="12" fillId="0" borderId="15" xfId="0" applyFont="1" applyBorder="1" applyAlignment="1" applyProtection="1">
      <alignment vertical="center" wrapText="1"/>
      <protection locked="0"/>
    </xf>
    <xf numFmtId="0" fontId="11" fillId="2" borderId="45" xfId="9" applyFont="1" applyFill="1" applyBorder="1" applyAlignment="1">
      <alignment horizontal="center" vertical="center" wrapText="1"/>
    </xf>
    <xf numFmtId="0" fontId="11" fillId="2" borderId="38" xfId="9" applyFont="1" applyFill="1" applyBorder="1" applyAlignment="1">
      <alignment horizontal="center" vertical="center" wrapText="1"/>
    </xf>
    <xf numFmtId="0" fontId="11" fillId="2" borderId="111" xfId="9"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2" xfId="0" applyFont="1" applyFill="1" applyBorder="1" applyAlignment="1">
      <alignment horizontal="left" vertical="center" wrapText="1" indent="1"/>
    </xf>
    <xf numFmtId="0" fontId="10" fillId="0" borderId="11" xfId="0" applyFont="1" applyBorder="1" applyAlignment="1">
      <alignment horizontal="left" vertical="center"/>
    </xf>
    <xf numFmtId="0" fontId="10" fillId="0" borderId="14" xfId="0" applyFont="1" applyBorder="1" applyAlignment="1">
      <alignment horizontal="center" vertical="center"/>
    </xf>
    <xf numFmtId="0" fontId="10" fillId="0" borderId="60" xfId="0" applyFont="1" applyBorder="1" applyAlignment="1">
      <alignment horizontal="center" vertical="center"/>
    </xf>
    <xf numFmtId="0" fontId="14" fillId="2" borderId="38" xfId="1"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82" xfId="0" applyFont="1" applyFill="1" applyBorder="1" applyAlignment="1">
      <alignment vertical="center" wrapText="1"/>
    </xf>
    <xf numFmtId="0" fontId="14" fillId="0" borderId="5" xfId="0" applyFont="1" applyBorder="1" applyAlignment="1">
      <alignment horizontal="left" vertical="center" wrapText="1" indent="1"/>
    </xf>
    <xf numFmtId="0" fontId="14" fillId="0" borderId="5" xfId="0" applyFont="1" applyBorder="1" applyAlignment="1">
      <alignment horizontal="center" vertical="center" wrapText="1"/>
    </xf>
    <xf numFmtId="0" fontId="17"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2" borderId="12" xfId="0" applyFont="1" applyFill="1" applyBorder="1" applyAlignment="1">
      <alignment horizontal="left" vertical="center" wrapText="1" indent="1"/>
    </xf>
    <xf numFmtId="0" fontId="14" fillId="2" borderId="45" xfId="0" applyFont="1" applyFill="1" applyBorder="1" applyAlignment="1">
      <alignment horizontal="center" vertical="center" wrapText="1"/>
    </xf>
    <xf numFmtId="0" fontId="14" fillId="2" borderId="38" xfId="0" applyFont="1" applyFill="1" applyBorder="1" applyAlignment="1">
      <alignment horizontal="center" vertical="center" wrapText="1"/>
    </xf>
    <xf numFmtId="0" fontId="11" fillId="2" borderId="93" xfId="0" applyFont="1" applyFill="1" applyBorder="1" applyAlignment="1">
      <alignment horizontal="center" vertical="center" wrapText="1"/>
    </xf>
    <xf numFmtId="17" fontId="17" fillId="0" borderId="73" xfId="0" quotePrefix="1" applyNumberFormat="1" applyFont="1" applyBorder="1" applyAlignment="1">
      <alignment horizontal="center" vertical="center" wrapText="1"/>
    </xf>
    <xf numFmtId="0" fontId="11" fillId="0" borderId="8" xfId="0" quotePrefix="1" applyFont="1" applyBorder="1" applyAlignment="1" applyProtection="1">
      <alignment horizontal="center" vertical="center"/>
      <protection locked="0"/>
    </xf>
    <xf numFmtId="0" fontId="17" fillId="0" borderId="15" xfId="0" applyFont="1" applyBorder="1" applyAlignment="1">
      <alignment horizontal="left" vertical="center" wrapText="1"/>
    </xf>
    <xf numFmtId="0" fontId="17" fillId="0" borderId="103" xfId="0" applyFont="1" applyBorder="1" applyAlignment="1">
      <alignment horizontal="center" vertical="center" wrapText="1"/>
    </xf>
    <xf numFmtId="0" fontId="17" fillId="0" borderId="104" xfId="0" applyFont="1" applyBorder="1" applyAlignment="1">
      <alignment horizontal="center" vertical="center" wrapText="1"/>
    </xf>
    <xf numFmtId="0" fontId="17" fillId="0" borderId="101" xfId="0" applyFont="1" applyBorder="1" applyAlignment="1">
      <alignment horizontal="center" vertical="center" wrapText="1"/>
    </xf>
    <xf numFmtId="0" fontId="17" fillId="0" borderId="102" xfId="0" applyFont="1" applyBorder="1" applyAlignment="1">
      <alignment horizontal="center" vertical="center" wrapText="1"/>
    </xf>
    <xf numFmtId="0" fontId="17" fillId="0" borderId="105" xfId="0" applyFont="1" applyBorder="1" applyAlignment="1">
      <alignment horizontal="center" vertical="center" wrapText="1"/>
    </xf>
    <xf numFmtId="0" fontId="17" fillId="0" borderId="75" xfId="0" applyFont="1" applyBorder="1" applyAlignment="1">
      <alignment horizontal="center" vertical="center" wrapText="1"/>
    </xf>
    <xf numFmtId="0" fontId="17" fillId="0" borderId="34" xfId="0" applyFont="1" applyBorder="1" applyAlignment="1">
      <alignment horizontal="center" vertical="center" wrapText="1"/>
    </xf>
    <xf numFmtId="0" fontId="14" fillId="0" borderId="3" xfId="15" applyFont="1" applyBorder="1" applyAlignment="1">
      <alignment horizontal="center" vertical="center" wrapText="1"/>
    </xf>
    <xf numFmtId="14" fontId="14" fillId="0" borderId="15" xfId="15" applyNumberFormat="1" applyFont="1" applyBorder="1" applyAlignment="1">
      <alignment horizontal="center" vertical="center" wrapText="1"/>
    </xf>
    <xf numFmtId="0" fontId="14" fillId="0" borderId="10" xfId="15" applyFont="1" applyBorder="1" applyAlignment="1">
      <alignment horizontal="center" vertical="center" wrapText="1"/>
    </xf>
    <xf numFmtId="0" fontId="14" fillId="0" borderId="72" xfId="15" applyFont="1" applyBorder="1" applyAlignment="1">
      <alignment horizontal="center" vertical="center" wrapText="1"/>
    </xf>
    <xf numFmtId="0" fontId="14" fillId="0" borderId="31" xfId="15" applyFont="1" applyBorder="1" applyAlignment="1">
      <alignment horizontal="left" vertical="center" wrapText="1" indent="1"/>
    </xf>
    <xf numFmtId="0" fontId="14" fillId="0" borderId="31" xfId="15" applyFont="1" applyBorder="1" applyAlignment="1">
      <alignment horizontal="center" vertical="center" wrapText="1"/>
    </xf>
    <xf numFmtId="0" fontId="14" fillId="0" borderId="5" xfId="15" applyFont="1" applyBorder="1" applyAlignment="1">
      <alignment horizontal="center" vertical="center" wrapText="1"/>
    </xf>
    <xf numFmtId="0" fontId="14" fillId="0" borderId="6" xfId="15" applyFont="1" applyBorder="1" applyAlignment="1">
      <alignment horizontal="center" vertical="center" wrapText="1"/>
    </xf>
    <xf numFmtId="14" fontId="14" fillId="0" borderId="1" xfId="15" applyNumberFormat="1" applyFont="1" applyBorder="1" applyAlignment="1">
      <alignment horizontal="center" vertical="center" wrapText="1"/>
    </xf>
    <xf numFmtId="0" fontId="14" fillId="0" borderId="20" xfId="15" applyFont="1" applyBorder="1" applyAlignment="1">
      <alignment horizontal="center" vertical="center" wrapText="1"/>
    </xf>
    <xf numFmtId="0" fontId="14" fillId="0" borderId="9" xfId="15" applyFont="1" applyBorder="1" applyAlignment="1">
      <alignment horizontal="center" vertical="center" wrapText="1"/>
    </xf>
    <xf numFmtId="0" fontId="14" fillId="0" borderId="83" xfId="15" applyFont="1" applyBorder="1" applyAlignment="1">
      <alignment horizontal="center" vertical="center" wrapText="1"/>
    </xf>
    <xf numFmtId="0" fontId="14" fillId="0" borderId="113" xfId="15" applyFont="1" applyBorder="1" applyAlignment="1">
      <alignment horizontal="center" vertical="center" wrapText="1"/>
    </xf>
    <xf numFmtId="0" fontId="12" fillId="0" borderId="15" xfId="0" applyFont="1" applyBorder="1" applyAlignment="1" applyProtection="1">
      <alignment horizontal="left" vertical="center" wrapText="1" indent="1"/>
      <protection locked="0"/>
    </xf>
    <xf numFmtId="17" fontId="17" fillId="0" borderId="73" xfId="0" applyNumberFormat="1" applyFont="1" applyBorder="1" applyAlignment="1">
      <alignment horizontal="center" vertical="center" wrapText="1"/>
    </xf>
    <xf numFmtId="0" fontId="17" fillId="0" borderId="60" xfId="0" quotePrefix="1" applyFont="1" applyBorder="1" applyAlignment="1">
      <alignment horizontal="center" vertical="center" wrapText="1"/>
    </xf>
    <xf numFmtId="0" fontId="14" fillId="9" borderId="73" xfId="0" applyFont="1" applyFill="1" applyBorder="1" applyAlignment="1">
      <alignment horizontal="left" vertical="center" wrapText="1"/>
    </xf>
    <xf numFmtId="0" fontId="17" fillId="10" borderId="73" xfId="0" applyFont="1" applyFill="1" applyBorder="1" applyAlignment="1">
      <alignment horizontal="center" vertical="center" wrapText="1"/>
    </xf>
    <xf numFmtId="0" fontId="14" fillId="0" borderId="60" xfId="15" applyFont="1" applyBorder="1" applyAlignment="1">
      <alignment horizontal="center" vertical="center" wrapText="1"/>
    </xf>
    <xf numFmtId="0" fontId="14" fillId="2" borderId="46" xfId="0" applyFont="1" applyFill="1" applyBorder="1" applyAlignment="1">
      <alignment horizontal="center" vertical="center" wrapText="1"/>
    </xf>
    <xf numFmtId="0" fontId="17" fillId="0" borderId="15" xfId="0" applyFont="1" applyBorder="1" applyAlignment="1" applyProtection="1">
      <alignment vertical="center"/>
      <protection locked="0"/>
    </xf>
    <xf numFmtId="0" fontId="17" fillId="0" borderId="11" xfId="0" applyFont="1" applyBorder="1" applyAlignment="1" applyProtection="1">
      <alignment horizontal="left" vertical="center" wrapText="1" indent="1"/>
      <protection locked="0"/>
    </xf>
    <xf numFmtId="0" fontId="11" fillId="0" borderId="7" xfId="0" quotePrefix="1" applyFont="1" applyBorder="1" applyAlignment="1" applyProtection="1">
      <alignment horizontal="center" vertical="center"/>
      <protection locked="0"/>
    </xf>
    <xf numFmtId="0" fontId="12" fillId="0" borderId="1" xfId="0" applyFont="1" applyBorder="1" applyAlignment="1" applyProtection="1">
      <alignment horizontal="left" vertical="center" wrapText="1" indent="1"/>
      <protection locked="0"/>
    </xf>
    <xf numFmtId="0" fontId="14" fillId="6" borderId="7" xfId="0" quotePrefix="1" applyFont="1" applyFill="1" applyBorder="1" applyAlignment="1">
      <alignment horizontal="center" vertical="center" wrapText="1"/>
    </xf>
    <xf numFmtId="41" fontId="11" fillId="6" borderId="7" xfId="45" quotePrefix="1" applyFont="1" applyFill="1" applyBorder="1" applyAlignment="1" applyProtection="1">
      <alignment horizontal="center" vertical="center"/>
      <protection locked="0"/>
    </xf>
    <xf numFmtId="0" fontId="14" fillId="13" borderId="7" xfId="0" quotePrefix="1" applyFont="1" applyFill="1" applyBorder="1" applyAlignment="1">
      <alignment horizontal="center" vertical="center" wrapText="1"/>
    </xf>
    <xf numFmtId="0" fontId="14" fillId="12" borderId="7" xfId="0" applyFont="1" applyFill="1" applyBorder="1" applyAlignment="1" applyProtection="1">
      <alignment horizontal="center" vertical="center" wrapText="1"/>
      <protection locked="0"/>
    </xf>
    <xf numFmtId="0" fontId="11" fillId="12" borderId="7" xfId="0" applyFont="1" applyFill="1" applyBorder="1" applyAlignment="1" applyProtection="1">
      <alignment vertical="center" wrapText="1"/>
      <protection locked="0"/>
    </xf>
    <xf numFmtId="0" fontId="34" fillId="0" borderId="15" xfId="0" applyFont="1" applyBorder="1" applyAlignment="1" applyProtection="1">
      <alignment vertical="center" indent="1"/>
      <protection locked="0"/>
    </xf>
    <xf numFmtId="0" fontId="11" fillId="0" borderId="7" xfId="0" quotePrefix="1" applyFont="1" applyBorder="1" applyAlignment="1">
      <alignment horizontal="center" vertical="center" wrapText="1"/>
    </xf>
    <xf numFmtId="0" fontId="10" fillId="0" borderId="0" xfId="0" applyFont="1" applyAlignment="1">
      <alignment horizontal="lef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10" xfId="0" applyFont="1" applyBorder="1" applyAlignment="1">
      <alignment horizontal="center" vertical="center"/>
    </xf>
    <xf numFmtId="0" fontId="5" fillId="0" borderId="5" xfId="7" applyBorder="1" applyAlignment="1">
      <alignment horizontal="center" vertical="center" wrapText="1"/>
    </xf>
    <xf numFmtId="0" fontId="15" fillId="0" borderId="5" xfId="7" applyFont="1" applyBorder="1" applyAlignment="1">
      <alignment horizontal="center" vertical="center" wrapText="1"/>
    </xf>
    <xf numFmtId="0" fontId="15" fillId="0" borderId="6" xfId="7" applyFont="1" applyBorder="1" applyAlignment="1">
      <alignment horizontal="center" vertical="center" wrapText="1"/>
    </xf>
    <xf numFmtId="0" fontId="15" fillId="0" borderId="7" xfId="7" applyFont="1" applyBorder="1" applyAlignment="1">
      <alignment horizontal="center" vertical="center" wrapText="1"/>
    </xf>
    <xf numFmtId="0" fontId="12" fillId="5" borderId="1" xfId="4" applyFont="1" applyFill="1" applyBorder="1" applyAlignment="1">
      <alignment horizontal="center" vertical="center"/>
    </xf>
    <xf numFmtId="0" fontId="12" fillId="5" borderId="4" xfId="4" applyFont="1" applyFill="1" applyBorder="1" applyAlignment="1">
      <alignment horizontal="center" vertical="center"/>
    </xf>
    <xf numFmtId="0" fontId="12" fillId="0" borderId="0" xfId="4" applyFont="1" applyAlignment="1">
      <alignment horizontal="left" vertical="center"/>
    </xf>
    <xf numFmtId="0" fontId="14" fillId="0" borderId="0" xfId="4" applyFont="1" applyAlignment="1">
      <alignment horizontal="left"/>
    </xf>
    <xf numFmtId="0" fontId="10" fillId="3" borderId="12" xfId="4" applyFont="1" applyFill="1" applyBorder="1" applyAlignment="1">
      <alignment horizontal="center" vertical="center"/>
    </xf>
    <xf numFmtId="0" fontId="14" fillId="0" borderId="13" xfId="4" applyFont="1" applyBorder="1"/>
    <xf numFmtId="0" fontId="14" fillId="0" borderId="24" xfId="4" applyFont="1" applyBorder="1"/>
    <xf numFmtId="0" fontId="17" fillId="0" borderId="39" xfId="4" applyFont="1" applyBorder="1" applyAlignment="1">
      <alignment horizontal="left" vertical="center"/>
    </xf>
    <xf numFmtId="0" fontId="12" fillId="0" borderId="39" xfId="4" applyFont="1" applyBorder="1" applyAlignment="1">
      <alignment horizontal="left" vertical="center"/>
    </xf>
    <xf numFmtId="0" fontId="13" fillId="0" borderId="0" xfId="0" applyFont="1" applyAlignment="1">
      <alignment horizontal="left" vertical="center"/>
    </xf>
    <xf numFmtId="0" fontId="17" fillId="0" borderId="0" xfId="0" applyFont="1" applyAlignment="1">
      <alignment horizontal="left" vertical="center" wrapText="1"/>
    </xf>
    <xf numFmtId="0" fontId="14" fillId="0" borderId="0" xfId="0" applyFont="1" applyAlignment="1">
      <alignment horizontal="left" vertical="center" wrapText="1"/>
    </xf>
    <xf numFmtId="0" fontId="10" fillId="2" borderId="21"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3" fillId="4" borderId="21" xfId="0" applyFont="1" applyFill="1" applyBorder="1" applyAlignment="1">
      <alignment horizontal="center" vertical="center"/>
    </xf>
    <xf numFmtId="0" fontId="13" fillId="4" borderId="18" xfId="0" applyFont="1" applyFill="1" applyBorder="1" applyAlignment="1">
      <alignment horizontal="center" vertical="center"/>
    </xf>
    <xf numFmtId="0" fontId="12" fillId="11" borderId="40" xfId="0" applyFont="1" applyFill="1" applyBorder="1" applyAlignment="1">
      <alignment horizontal="center" vertical="center" wrapText="1"/>
    </xf>
    <xf numFmtId="0" fontId="12" fillId="11" borderId="85" xfId="0" applyFont="1" applyFill="1" applyBorder="1" applyAlignment="1">
      <alignment horizontal="center" vertical="center" wrapText="1"/>
    </xf>
    <xf numFmtId="0" fontId="12" fillId="11" borderId="90" xfId="0" applyFont="1" applyFill="1" applyBorder="1" applyAlignment="1">
      <alignment horizontal="center" vertical="center" wrapText="1"/>
    </xf>
    <xf numFmtId="0" fontId="12" fillId="11" borderId="82" xfId="0" applyFont="1" applyFill="1" applyBorder="1" applyAlignment="1">
      <alignment horizontal="center" vertical="center"/>
    </xf>
    <xf numFmtId="0" fontId="12" fillId="11" borderId="80" xfId="0" applyFont="1" applyFill="1" applyBorder="1" applyAlignment="1">
      <alignment horizontal="center" vertical="center"/>
    </xf>
    <xf numFmtId="0" fontId="13" fillId="0" borderId="0" xfId="0" applyFont="1" applyAlignment="1" applyProtection="1">
      <alignment horizontal="left" vertical="center"/>
      <protection locked="0"/>
    </xf>
    <xf numFmtId="0" fontId="13" fillId="2" borderId="54" xfId="0" applyFont="1" applyFill="1" applyBorder="1" applyAlignment="1" applyProtection="1">
      <alignment horizontal="center" vertical="center" wrapText="1"/>
      <protection locked="0"/>
    </xf>
    <xf numFmtId="0" fontId="13" fillId="2" borderId="89" xfId="0" applyFont="1" applyFill="1" applyBorder="1" applyAlignment="1" applyProtection="1">
      <alignment horizontal="center" vertical="center" wrapText="1"/>
      <protection locked="0"/>
    </xf>
    <xf numFmtId="0" fontId="13" fillId="2" borderId="55" xfId="0" applyFont="1" applyFill="1" applyBorder="1" applyAlignment="1" applyProtection="1">
      <alignment horizontal="center" vertical="center" wrapText="1"/>
      <protection locked="0"/>
    </xf>
    <xf numFmtId="0" fontId="10" fillId="2" borderId="33" xfId="1" applyFont="1" applyFill="1" applyBorder="1" applyAlignment="1" applyProtection="1">
      <alignment horizontal="center" vertical="center" wrapText="1"/>
      <protection locked="0"/>
    </xf>
    <xf numFmtId="0" fontId="10" fillId="2" borderId="79" xfId="1" applyFont="1" applyFill="1" applyBorder="1" applyAlignment="1" applyProtection="1">
      <alignment horizontal="center" vertical="center" wrapText="1"/>
      <protection locked="0"/>
    </xf>
    <xf numFmtId="0" fontId="10" fillId="2" borderId="34" xfId="1" applyFont="1" applyFill="1" applyBorder="1" applyAlignment="1" applyProtection="1">
      <alignment horizontal="center" vertical="center" wrapText="1"/>
      <protection locked="0"/>
    </xf>
    <xf numFmtId="0" fontId="10" fillId="2" borderId="59" xfId="1" applyFont="1" applyFill="1" applyBorder="1" applyAlignment="1" applyProtection="1">
      <alignment horizontal="center" vertical="center" wrapText="1"/>
      <protection locked="0"/>
    </xf>
    <xf numFmtId="0" fontId="14" fillId="0" borderId="39" xfId="0" applyFont="1" applyBorder="1" applyAlignment="1" applyProtection="1">
      <alignment horizontal="left" vertical="center"/>
      <protection locked="0"/>
    </xf>
    <xf numFmtId="0" fontId="10" fillId="0" borderId="39" xfId="0" applyFont="1" applyBorder="1" applyAlignment="1" applyProtection="1">
      <alignment horizontal="left" vertical="center"/>
      <protection locked="0"/>
    </xf>
    <xf numFmtId="0" fontId="18" fillId="2" borderId="22" xfId="1" applyFont="1" applyFill="1" applyBorder="1" applyAlignment="1" applyProtection="1">
      <alignment horizontal="center" vertical="center" wrapText="1"/>
      <protection locked="0"/>
    </xf>
    <xf numFmtId="0" fontId="18" fillId="2" borderId="77" xfId="1" applyFont="1" applyFill="1" applyBorder="1" applyAlignment="1" applyProtection="1">
      <alignment horizontal="center" vertical="center" wrapText="1"/>
      <protection locked="0"/>
    </xf>
    <xf numFmtId="0" fontId="18" fillId="2" borderId="43" xfId="1" applyFont="1" applyFill="1" applyBorder="1" applyAlignment="1" applyProtection="1">
      <alignment horizontal="center" vertical="center" wrapText="1"/>
      <protection locked="0"/>
    </xf>
    <xf numFmtId="0" fontId="13" fillId="2" borderId="40" xfId="0" applyFont="1" applyFill="1" applyBorder="1" applyAlignment="1">
      <alignment horizontal="center" vertical="center" textRotation="90" wrapText="1"/>
    </xf>
    <xf numFmtId="0" fontId="13" fillId="2" borderId="85" xfId="0" applyFont="1" applyFill="1" applyBorder="1" applyAlignment="1">
      <alignment horizontal="center" vertical="center" textRotation="90" wrapText="1"/>
    </xf>
    <xf numFmtId="0" fontId="13" fillId="2" borderId="94" xfId="0" applyFont="1" applyFill="1" applyBorder="1" applyAlignment="1">
      <alignment horizontal="center" vertical="center" textRotation="90" wrapText="1"/>
    </xf>
    <xf numFmtId="0" fontId="13" fillId="2" borderId="38" xfId="0" applyFont="1" applyFill="1" applyBorder="1" applyAlignment="1">
      <alignment horizontal="center" vertical="center" wrapText="1"/>
    </xf>
    <xf numFmtId="0" fontId="13" fillId="2" borderId="59"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60"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93"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3" fillId="2" borderId="72" xfId="0" applyFont="1" applyFill="1" applyBorder="1" applyAlignment="1">
      <alignment horizontal="center" vertical="center" wrapText="1"/>
    </xf>
    <xf numFmtId="0" fontId="10" fillId="2" borderId="82" xfId="1" applyFont="1" applyFill="1" applyBorder="1" applyAlignment="1" applyProtection="1">
      <alignment horizontal="center" vertical="center" wrapText="1"/>
      <protection locked="0"/>
    </xf>
    <xf numFmtId="0" fontId="10" fillId="2" borderId="32" xfId="1" applyFont="1" applyFill="1" applyBorder="1" applyAlignment="1" applyProtection="1">
      <alignment horizontal="center" vertical="center" wrapText="1"/>
      <protection locked="0"/>
    </xf>
    <xf numFmtId="0" fontId="10" fillId="2" borderId="93" xfId="1" applyFont="1" applyFill="1" applyBorder="1" applyAlignment="1" applyProtection="1">
      <alignment vertical="center" wrapText="1"/>
      <protection locked="0"/>
    </xf>
    <xf numFmtId="0" fontId="10" fillId="2" borderId="72" xfId="1" applyFont="1" applyFill="1" applyBorder="1" applyAlignment="1" applyProtection="1">
      <alignment vertical="center" wrapText="1"/>
      <protection locked="0"/>
    </xf>
    <xf numFmtId="0" fontId="10" fillId="2" borderId="38" xfId="1" applyFont="1" applyFill="1" applyBorder="1" applyAlignment="1" applyProtection="1">
      <alignment horizontal="center" vertical="center" wrapText="1"/>
      <protection locked="0"/>
    </xf>
    <xf numFmtId="0" fontId="10" fillId="2" borderId="31" xfId="1" applyFont="1" applyFill="1" applyBorder="1" applyAlignment="1" applyProtection="1">
      <alignment horizontal="center" vertical="center" wrapText="1"/>
      <protection locked="0"/>
    </xf>
    <xf numFmtId="0" fontId="14" fillId="9" borderId="93" xfId="0" applyFont="1" applyFill="1" applyBorder="1" applyAlignment="1">
      <alignment vertical="center" wrapText="1"/>
    </xf>
    <xf numFmtId="0" fontId="14" fillId="9" borderId="79" xfId="0" applyFont="1" applyFill="1" applyBorder="1" applyAlignment="1">
      <alignment vertical="center" wrapText="1"/>
    </xf>
    <xf numFmtId="0" fontId="14" fillId="9" borderId="92" xfId="0" applyFont="1" applyFill="1" applyBorder="1" applyAlignment="1">
      <alignment vertical="center" wrapText="1"/>
    </xf>
    <xf numFmtId="0" fontId="14" fillId="9" borderId="38" xfId="0" applyFont="1" applyFill="1" applyBorder="1" applyAlignment="1">
      <alignment horizontal="left" vertical="center" wrapText="1"/>
    </xf>
    <xf numFmtId="0" fontId="14" fillId="9" borderId="59" xfId="0" applyFont="1" applyFill="1" applyBorder="1" applyAlignment="1">
      <alignment horizontal="left" vertical="center" wrapText="1"/>
    </xf>
    <xf numFmtId="0" fontId="14" fillId="9" borderId="8" xfId="0" applyFont="1" applyFill="1" applyBorder="1" applyAlignment="1">
      <alignment horizontal="left" vertical="center" wrapText="1"/>
    </xf>
    <xf numFmtId="0" fontId="14" fillId="9" borderId="91" xfId="0" applyFont="1" applyFill="1" applyBorder="1" applyAlignment="1">
      <alignment vertical="center" wrapText="1"/>
    </xf>
    <xf numFmtId="0" fontId="14" fillId="9" borderId="34" xfId="0" applyFont="1" applyFill="1" applyBorder="1" applyAlignment="1">
      <alignment horizontal="left" vertical="center" wrapText="1"/>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4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1" xfId="0" applyFont="1" applyFill="1" applyBorder="1" applyAlignment="1">
      <alignment horizontal="center" vertical="center"/>
    </xf>
    <xf numFmtId="0" fontId="17" fillId="9" borderId="33" xfId="0" applyFont="1" applyFill="1" applyBorder="1" applyAlignment="1">
      <alignment horizontal="left" vertical="center" wrapText="1"/>
    </xf>
    <xf numFmtId="0" fontId="17" fillId="9" borderId="15" xfId="0" applyFont="1" applyFill="1" applyBorder="1" applyAlignment="1">
      <alignment horizontal="left" vertical="center" wrapText="1"/>
    </xf>
    <xf numFmtId="0" fontId="17" fillId="9" borderId="35" xfId="0" applyFont="1" applyFill="1" applyBorder="1" applyAlignment="1">
      <alignment horizontal="left" vertical="center" wrapText="1"/>
    </xf>
    <xf numFmtId="0" fontId="17" fillId="9" borderId="48" xfId="0" applyFont="1" applyFill="1" applyBorder="1" applyAlignment="1">
      <alignment horizontal="left" vertical="center" wrapText="1"/>
    </xf>
    <xf numFmtId="0" fontId="17" fillId="9" borderId="29" xfId="0" applyFont="1" applyFill="1" applyBorder="1" applyAlignment="1">
      <alignment horizontal="left" vertical="center" wrapText="1"/>
    </xf>
    <xf numFmtId="0" fontId="17" fillId="9" borderId="60" xfId="0" applyFont="1" applyFill="1" applyBorder="1" applyAlignment="1">
      <alignment horizontal="left" vertical="center" wrapText="1"/>
    </xf>
    <xf numFmtId="0" fontId="17" fillId="10" borderId="22" xfId="0" applyFont="1" applyFill="1" applyBorder="1" applyAlignment="1">
      <alignment horizontal="left" vertical="center" wrapText="1"/>
    </xf>
    <xf numFmtId="0" fontId="17" fillId="10" borderId="77" xfId="0" applyFont="1" applyFill="1" applyBorder="1" applyAlignment="1">
      <alignment horizontal="left" vertical="center" wrapText="1"/>
    </xf>
    <xf numFmtId="0" fontId="17" fillId="10" borderId="14" xfId="0" applyFont="1" applyFill="1" applyBorder="1" applyAlignment="1">
      <alignment horizontal="left" vertical="center" wrapText="1"/>
    </xf>
    <xf numFmtId="0" fontId="17" fillId="9" borderId="22" xfId="0" applyFont="1" applyFill="1" applyBorder="1" applyAlignment="1">
      <alignment horizontal="left" vertical="center" wrapText="1"/>
    </xf>
    <xf numFmtId="0" fontId="17" fillId="9" borderId="14" xfId="0" applyFont="1" applyFill="1" applyBorder="1" applyAlignment="1">
      <alignment horizontal="left" vertical="center" wrapText="1"/>
    </xf>
    <xf numFmtId="0" fontId="17" fillId="10" borderId="73" xfId="0" applyFont="1" applyFill="1" applyBorder="1" applyAlignment="1">
      <alignment horizontal="left" vertical="center" wrapText="1"/>
    </xf>
    <xf numFmtId="0" fontId="17" fillId="9" borderId="23" xfId="0" applyFont="1" applyFill="1" applyBorder="1" applyAlignment="1">
      <alignment horizontal="left" vertical="center" wrapText="1"/>
    </xf>
    <xf numFmtId="0" fontId="17" fillId="9" borderId="77" xfId="0" applyFont="1" applyFill="1" applyBorder="1" applyAlignment="1">
      <alignment horizontal="left" vertical="center" wrapText="1"/>
    </xf>
    <xf numFmtId="0" fontId="17" fillId="9" borderId="54" xfId="0" applyFont="1" applyFill="1" applyBorder="1" applyAlignment="1">
      <alignment horizontal="left" vertical="center" wrapText="1"/>
    </xf>
    <xf numFmtId="0" fontId="17" fillId="9" borderId="89" xfId="0" applyFont="1" applyFill="1" applyBorder="1" applyAlignment="1">
      <alignment horizontal="left" vertical="center" wrapText="1"/>
    </xf>
    <xf numFmtId="0" fontId="17" fillId="9" borderId="28" xfId="0" applyFont="1" applyFill="1" applyBorder="1" applyAlignment="1">
      <alignment horizontal="left" vertical="center" wrapText="1"/>
    </xf>
    <xf numFmtId="0" fontId="17" fillId="9" borderId="27" xfId="0" applyFont="1" applyFill="1" applyBorder="1" applyAlignment="1">
      <alignment horizontal="left" vertical="center" wrapText="1"/>
    </xf>
    <xf numFmtId="0" fontId="17" fillId="10" borderId="28" xfId="0" applyFont="1" applyFill="1" applyBorder="1" applyAlignment="1">
      <alignment horizontal="left" vertical="center" wrapText="1"/>
    </xf>
    <xf numFmtId="0" fontId="17" fillId="10" borderId="83" xfId="0" applyFont="1" applyFill="1" applyBorder="1" applyAlignment="1">
      <alignment horizontal="left" vertical="center" wrapText="1"/>
    </xf>
    <xf numFmtId="0" fontId="17" fillId="10" borderId="27" xfId="0" applyFont="1" applyFill="1" applyBorder="1" applyAlignment="1">
      <alignment horizontal="left" vertical="center" wrapText="1"/>
    </xf>
    <xf numFmtId="0" fontId="12" fillId="2" borderId="53" xfId="0" applyFont="1" applyFill="1" applyBorder="1" applyAlignment="1">
      <alignment horizontal="center" vertical="center" textRotation="90" wrapText="1"/>
    </xf>
    <xf numFmtId="0" fontId="12" fillId="2" borderId="85" xfId="0" applyFont="1" applyFill="1" applyBorder="1" applyAlignment="1">
      <alignment horizontal="center" vertical="center" textRotation="90" wrapText="1"/>
    </xf>
    <xf numFmtId="0" fontId="12" fillId="2" borderId="58" xfId="0" applyFont="1" applyFill="1" applyBorder="1" applyAlignment="1">
      <alignment horizontal="center" vertical="center" textRotation="90" wrapText="1"/>
    </xf>
    <xf numFmtId="0" fontId="17" fillId="9" borderId="91" xfId="0" applyFont="1" applyFill="1" applyBorder="1" applyAlignment="1">
      <alignment horizontal="left" vertical="center" wrapText="1"/>
    </xf>
    <xf numFmtId="0" fontId="17" fillId="9" borderId="56" xfId="0" applyFont="1" applyFill="1" applyBorder="1" applyAlignment="1">
      <alignment horizontal="left" vertical="center" wrapText="1"/>
    </xf>
    <xf numFmtId="0" fontId="17" fillId="9" borderId="78" xfId="0" applyFont="1" applyFill="1" applyBorder="1" applyAlignment="1">
      <alignment horizontal="left" vertical="center" wrapText="1"/>
    </xf>
    <xf numFmtId="0" fontId="17" fillId="9" borderId="37"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17" fillId="9" borderId="41" xfId="0" applyFont="1" applyFill="1" applyBorder="1" applyAlignment="1">
      <alignment horizontal="left" vertical="center" wrapText="1"/>
    </xf>
    <xf numFmtId="0" fontId="17" fillId="9" borderId="83" xfId="0" applyFont="1" applyFill="1" applyBorder="1" applyAlignment="1">
      <alignment horizontal="left" vertical="center" wrapText="1"/>
    </xf>
    <xf numFmtId="0" fontId="13" fillId="0" borderId="0" xfId="0" applyFont="1" applyAlignment="1">
      <alignment horizontal="left" vertical="center" wrapText="1"/>
    </xf>
    <xf numFmtId="0" fontId="14" fillId="6" borderId="0" xfId="0" applyFont="1" applyFill="1" applyAlignment="1">
      <alignment horizontal="left" vertical="center" wrapText="1"/>
    </xf>
    <xf numFmtId="0" fontId="10" fillId="6" borderId="0" xfId="0" applyFont="1" applyFill="1" applyAlignment="1">
      <alignment horizontal="left" vertical="center"/>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34" xfId="1"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14" fillId="2" borderId="2" xfId="0" applyFont="1" applyFill="1" applyBorder="1" applyAlignment="1">
      <alignment horizontal="left" vertical="center" wrapText="1" indent="1"/>
    </xf>
    <xf numFmtId="0" fontId="14" fillId="2" borderId="34" xfId="0" applyFont="1" applyFill="1" applyBorder="1" applyAlignment="1">
      <alignment horizontal="left" vertical="center" wrapText="1" indent="1"/>
    </xf>
    <xf numFmtId="0" fontId="14" fillId="2" borderId="3"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4" xfId="0" applyFont="1" applyFill="1" applyBorder="1" applyAlignment="1">
      <alignment horizontal="left" vertical="center" wrapText="1" indent="1"/>
    </xf>
    <xf numFmtId="0" fontId="14" fillId="2" borderId="30" xfId="0" applyFont="1" applyFill="1" applyBorder="1" applyAlignment="1">
      <alignment horizontal="center" vertical="center" wrapText="1"/>
    </xf>
    <xf numFmtId="0" fontId="14" fillId="2" borderId="35" xfId="0" applyFont="1" applyFill="1" applyBorder="1" applyAlignment="1">
      <alignment horizontal="center" vertical="center" wrapText="1"/>
    </xf>
    <xf numFmtId="49" fontId="14" fillId="8" borderId="0" xfId="29" applyNumberFormat="1" applyFont="1" applyFill="1" applyBorder="1" applyAlignment="1">
      <alignment horizontal="center" vertical="center" wrapText="1"/>
    </xf>
    <xf numFmtId="0" fontId="17" fillId="7" borderId="109" xfId="15" applyFont="1" applyFill="1" applyBorder="1" applyAlignment="1">
      <alignment horizontal="center" vertical="center" wrapText="1"/>
    </xf>
    <xf numFmtId="0" fontId="17" fillId="7" borderId="110" xfId="15" applyFont="1" applyFill="1" applyBorder="1" applyAlignment="1">
      <alignment horizontal="center" vertical="center" wrapText="1"/>
    </xf>
    <xf numFmtId="49" fontId="10" fillId="8" borderId="0" xfId="29" applyNumberFormat="1" applyFont="1" applyFill="1" applyBorder="1" applyAlignment="1">
      <alignment horizontal="center" vertical="center"/>
    </xf>
    <xf numFmtId="49" fontId="24" fillId="8" borderId="0" xfId="29" applyNumberFormat="1" applyFont="1" applyFill="1" applyBorder="1" applyAlignment="1">
      <alignment horizontal="center" vertical="center"/>
    </xf>
    <xf numFmtId="0" fontId="14" fillId="2" borderId="106" xfId="15" applyFont="1" applyFill="1" applyBorder="1" applyAlignment="1">
      <alignment horizontal="center" vertical="center" wrapText="1"/>
    </xf>
    <xf numFmtId="0" fontId="14" fillId="2" borderId="112" xfId="15" applyFont="1" applyFill="1" applyBorder="1" applyAlignment="1">
      <alignment horizontal="center" vertical="center" wrapText="1"/>
    </xf>
    <xf numFmtId="0" fontId="14" fillId="2" borderId="107" xfId="15" applyFont="1" applyFill="1" applyBorder="1" applyAlignment="1">
      <alignment horizontal="center" vertical="center" wrapText="1"/>
    </xf>
    <xf numFmtId="0" fontId="14" fillId="2" borderId="34" xfId="15" applyFont="1" applyFill="1" applyBorder="1" applyAlignment="1">
      <alignment horizontal="center" vertical="center" wrapText="1"/>
    </xf>
    <xf numFmtId="0" fontId="14" fillId="2" borderId="107"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4" fillId="2" borderId="108" xfId="15" applyFont="1" applyFill="1" applyBorder="1" applyAlignment="1">
      <alignment horizontal="center" vertical="center" wrapText="1"/>
    </xf>
    <xf numFmtId="0" fontId="14" fillId="2" borderId="50" xfId="15" applyFont="1" applyFill="1" applyBorder="1" applyAlignment="1">
      <alignment horizontal="center" vertical="center" wrapText="1"/>
    </xf>
    <xf numFmtId="0" fontId="14" fillId="2" borderId="62" xfId="15" applyFont="1" applyFill="1" applyBorder="1" applyAlignment="1">
      <alignment horizontal="center" vertical="center" wrapText="1"/>
    </xf>
    <xf numFmtId="0" fontId="14" fillId="2" borderId="59" xfId="15" applyFont="1" applyFill="1" applyBorder="1" applyAlignment="1">
      <alignment horizontal="center" vertical="center" wrapText="1"/>
    </xf>
    <xf numFmtId="14" fontId="11" fillId="9" borderId="34" xfId="0" applyNumberFormat="1" applyFont="1" applyFill="1" applyBorder="1" applyAlignment="1">
      <alignment horizontal="center" vertical="center" wrapText="1"/>
    </xf>
    <xf numFmtId="14" fontId="11" fillId="9" borderId="8" xfId="0" applyNumberFormat="1" applyFont="1" applyFill="1" applyBorder="1" applyAlignment="1">
      <alignment horizontal="center" vertical="center" wrapText="1"/>
    </xf>
    <xf numFmtId="0" fontId="11" fillId="9" borderId="56" xfId="0" applyFont="1" applyFill="1" applyBorder="1" applyAlignment="1">
      <alignment horizontal="left" vertical="center" wrapText="1"/>
    </xf>
    <xf numFmtId="0" fontId="11" fillId="9" borderId="48" xfId="0" applyFont="1" applyFill="1" applyBorder="1" applyAlignment="1">
      <alignment horizontal="left" vertical="center" wrapText="1"/>
    </xf>
    <xf numFmtId="0" fontId="11" fillId="9" borderId="87" xfId="0" applyFont="1" applyFill="1" applyBorder="1" applyAlignment="1">
      <alignment horizontal="left" vertical="center" wrapText="1"/>
    </xf>
    <xf numFmtId="0" fontId="11" fillId="9" borderId="60" xfId="0" applyFont="1" applyFill="1" applyBorder="1" applyAlignment="1">
      <alignment horizontal="left" vertical="center" wrapText="1"/>
    </xf>
    <xf numFmtId="49" fontId="10" fillId="8" borderId="0" xfId="29" applyNumberFormat="1" applyFont="1" applyFill="1" applyBorder="1" applyAlignment="1">
      <alignment horizontal="left" vertical="center"/>
    </xf>
    <xf numFmtId="49" fontId="24" fillId="8" borderId="0" xfId="29" applyNumberFormat="1" applyFont="1" applyFill="1" applyBorder="1" applyAlignment="1">
      <alignment horizontal="left" vertical="center"/>
    </xf>
    <xf numFmtId="49" fontId="14" fillId="8" borderId="0" xfId="29" applyNumberFormat="1" applyFont="1" applyFill="1" applyBorder="1" applyAlignment="1">
      <alignment horizontal="left" vertical="center" wrapText="1"/>
    </xf>
    <xf numFmtId="14" fontId="11" fillId="9" borderId="23" xfId="0" applyNumberFormat="1" applyFont="1" applyFill="1" applyBorder="1" applyAlignment="1">
      <alignment horizontal="left" vertical="center" wrapText="1"/>
    </xf>
    <xf numFmtId="14" fontId="11" fillId="9" borderId="14" xfId="0" applyNumberFormat="1" applyFont="1" applyFill="1" applyBorder="1" applyAlignment="1">
      <alignment horizontal="left" vertical="center" wrapText="1"/>
    </xf>
    <xf numFmtId="14" fontId="13" fillId="2" borderId="21" xfId="0" applyNumberFormat="1" applyFont="1" applyFill="1" applyBorder="1" applyAlignment="1">
      <alignment horizontal="center" vertical="center" wrapText="1"/>
    </xf>
    <xf numFmtId="14" fontId="13" fillId="2" borderId="36" xfId="0" applyNumberFormat="1" applyFont="1" applyFill="1" applyBorder="1" applyAlignment="1">
      <alignment horizontal="center" vertical="center" wrapText="1"/>
    </xf>
    <xf numFmtId="14" fontId="11" fillId="9" borderId="87" xfId="0" applyNumberFormat="1" applyFont="1" applyFill="1" applyBorder="1" applyAlignment="1">
      <alignment horizontal="left" vertical="center" wrapText="1"/>
    </xf>
    <xf numFmtId="14" fontId="11" fillId="9" borderId="60" xfId="0" applyNumberFormat="1" applyFont="1" applyFill="1" applyBorder="1" applyAlignment="1">
      <alignment horizontal="left" vertical="center" wrapText="1"/>
    </xf>
    <xf numFmtId="0" fontId="11" fillId="9" borderId="23" xfId="0" applyFont="1" applyFill="1" applyBorder="1" applyAlignment="1">
      <alignment horizontal="left" vertical="center" wrapText="1"/>
    </xf>
    <xf numFmtId="0" fontId="11" fillId="9" borderId="14" xfId="0" applyFont="1" applyFill="1" applyBorder="1" applyAlignment="1">
      <alignment horizontal="left" vertical="center" wrapText="1"/>
    </xf>
    <xf numFmtId="0" fontId="11" fillId="9" borderId="88" xfId="0" applyFont="1" applyFill="1" applyBorder="1" applyAlignment="1">
      <alignment horizontal="left" vertical="center" wrapText="1"/>
    </xf>
    <xf numFmtId="0" fontId="11" fillId="9" borderId="27" xfId="0" applyFont="1" applyFill="1" applyBorder="1" applyAlignment="1">
      <alignment horizontal="left" vertical="center" wrapText="1"/>
    </xf>
    <xf numFmtId="0" fontId="11" fillId="9" borderId="86" xfId="0" applyFont="1" applyFill="1" applyBorder="1" applyAlignment="1">
      <alignment horizontal="left" vertical="center" wrapText="1"/>
    </xf>
    <xf numFmtId="0" fontId="11" fillId="9" borderId="11" xfId="0" applyFont="1" applyFill="1" applyBorder="1" applyAlignment="1">
      <alignment horizontal="justify" vertical="center" wrapText="1"/>
    </xf>
    <xf numFmtId="0" fontId="11" fillId="0" borderId="0" xfId="4" applyFont="1" applyAlignment="1" applyProtection="1">
      <alignment horizontal="left" vertical="center" wrapText="1"/>
      <protection locked="0"/>
    </xf>
    <xf numFmtId="0" fontId="11" fillId="6" borderId="7" xfId="0" applyFont="1" applyFill="1" applyBorder="1" applyAlignment="1" applyProtection="1">
      <alignment horizontal="left" vertical="center"/>
      <protection locked="0"/>
    </xf>
    <xf numFmtId="0" fontId="11" fillId="0" borderId="0" xfId="0" applyFont="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2" fillId="2" borderId="7" xfId="0" applyFont="1" applyFill="1" applyBorder="1" applyAlignment="1" applyProtection="1">
      <alignment horizontal="center" vertical="center" wrapText="1"/>
      <protection locked="0"/>
    </xf>
    <xf numFmtId="0" fontId="11" fillId="6" borderId="7" xfId="0" applyFont="1" applyFill="1" applyBorder="1" applyAlignment="1" applyProtection="1">
      <alignment horizontal="center" vertical="center"/>
      <protection locked="0"/>
    </xf>
    <xf numFmtId="0" fontId="14" fillId="0" borderId="0" xfId="0" applyFont="1" applyAlignment="1" applyProtection="1">
      <alignment horizontal="left" vertical="center"/>
      <protection locked="0"/>
    </xf>
    <xf numFmtId="0" fontId="13" fillId="2" borderId="7" xfId="0" applyFont="1" applyFill="1" applyBorder="1" applyAlignment="1">
      <alignment horizontal="center" vertical="center"/>
    </xf>
    <xf numFmtId="0" fontId="13" fillId="2" borderId="7" xfId="0"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7" xfId="0" applyFont="1" applyBorder="1" applyAlignment="1">
      <alignment horizontal="left" vertical="center"/>
    </xf>
    <xf numFmtId="0" fontId="13" fillId="2" borderId="34" xfId="0" applyFont="1" applyFill="1" applyBorder="1" applyAlignment="1">
      <alignment horizontal="center" vertical="center"/>
    </xf>
    <xf numFmtId="0" fontId="11" fillId="0" borderId="22" xfId="0" applyFont="1" applyBorder="1" applyAlignment="1">
      <alignment horizontal="left" vertical="center" wrapText="1"/>
    </xf>
    <xf numFmtId="0" fontId="11" fillId="0" borderId="77" xfId="0" applyFont="1" applyBorder="1" applyAlignment="1">
      <alignment horizontal="left" vertical="center" wrapText="1"/>
    </xf>
    <xf numFmtId="0" fontId="11" fillId="0" borderId="14" xfId="0" applyFont="1" applyBorder="1" applyAlignment="1">
      <alignment horizontal="left" vertical="center" wrapText="1"/>
    </xf>
    <xf numFmtId="0" fontId="11" fillId="0" borderId="22" xfId="0" applyFont="1" applyBorder="1" applyAlignment="1">
      <alignment horizontal="left" vertical="center"/>
    </xf>
    <xf numFmtId="0" fontId="11" fillId="0" borderId="77" xfId="0" applyFont="1" applyBorder="1" applyAlignment="1">
      <alignment horizontal="left" vertical="center"/>
    </xf>
    <xf numFmtId="0" fontId="11" fillId="0" borderId="14" xfId="0" applyFont="1" applyBorder="1" applyAlignment="1">
      <alignment horizontal="left" vertical="center"/>
    </xf>
    <xf numFmtId="0" fontId="11" fillId="0" borderId="73" xfId="0" applyFont="1" applyBorder="1" applyAlignment="1">
      <alignment horizontal="left" vertical="center" wrapText="1"/>
    </xf>
    <xf numFmtId="0" fontId="11" fillId="0" borderId="73" xfId="0" applyFont="1" applyBorder="1" applyAlignment="1">
      <alignment horizontal="left" vertical="center"/>
    </xf>
    <xf numFmtId="0" fontId="14" fillId="0" borderId="7" xfId="0" applyFont="1" applyBorder="1" applyAlignment="1">
      <alignment horizontal="left" vertical="center" wrapText="1" indent="1"/>
    </xf>
    <xf numFmtId="0" fontId="14" fillId="13" borderId="7" xfId="0" applyFont="1" applyFill="1" applyBorder="1" applyAlignment="1">
      <alignment horizontal="center" vertical="center" wrapText="1"/>
    </xf>
    <xf numFmtId="0" fontId="14" fillId="14" borderId="7" xfId="0" applyFont="1" applyFill="1" applyBorder="1" applyAlignment="1">
      <alignment horizontal="center" vertical="center" wrapText="1"/>
    </xf>
    <xf numFmtId="3" fontId="14" fillId="13" borderId="7" xfId="0" applyNumberFormat="1" applyFont="1" applyFill="1" applyBorder="1" applyAlignment="1">
      <alignment horizontal="center" vertical="center" wrapText="1"/>
    </xf>
    <xf numFmtId="3" fontId="14" fillId="14" borderId="7" xfId="0" applyNumberFormat="1" applyFont="1" applyFill="1" applyBorder="1" applyAlignment="1">
      <alignment horizontal="center" vertical="center" wrapText="1"/>
    </xf>
    <xf numFmtId="0" fontId="14" fillId="15" borderId="7" xfId="0" applyFont="1" applyFill="1" applyBorder="1" applyAlignment="1">
      <alignment horizontal="center" vertical="center" wrapText="1"/>
    </xf>
    <xf numFmtId="0" fontId="14" fillId="0" borderId="48"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48" xfId="0" applyFont="1" applyBorder="1" applyAlignment="1">
      <alignment horizontal="left" vertical="center" wrapText="1" indent="1"/>
    </xf>
    <xf numFmtId="0" fontId="14" fillId="0" borderId="34" xfId="0" applyFont="1" applyBorder="1" applyAlignment="1">
      <alignment horizontal="center" vertical="center" wrapText="1"/>
    </xf>
    <xf numFmtId="3" fontId="14" fillId="13" borderId="33" xfId="0" applyNumberFormat="1" applyFont="1" applyFill="1" applyBorder="1" applyAlignment="1">
      <alignment horizontal="center" vertical="center" wrapText="1"/>
    </xf>
    <xf numFmtId="0" fontId="14" fillId="0" borderId="11" xfId="0" applyFont="1" applyBorder="1" applyAlignment="1">
      <alignment horizontal="center" vertical="center" wrapText="1"/>
    </xf>
    <xf numFmtId="0" fontId="14" fillId="0" borderId="33" xfId="0" applyFont="1" applyBorder="1" applyAlignment="1">
      <alignment horizontal="center" vertical="center" wrapText="1"/>
    </xf>
    <xf numFmtId="0" fontId="17" fillId="0" borderId="35" xfId="0" applyFont="1" applyBorder="1" applyAlignment="1">
      <alignment horizontal="center" vertical="center" wrapText="1"/>
    </xf>
    <xf numFmtId="3" fontId="14" fillId="13" borderId="11" xfId="0" applyNumberFormat="1" applyFont="1" applyFill="1" applyBorder="1" applyAlignment="1">
      <alignment horizontal="center" vertical="center" wrapText="1"/>
    </xf>
    <xf numFmtId="0" fontId="14" fillId="13" borderId="34" xfId="0" applyFont="1" applyFill="1" applyBorder="1" applyAlignment="1">
      <alignment horizontal="center" vertical="center" wrapText="1"/>
    </xf>
    <xf numFmtId="0" fontId="14" fillId="13" borderId="50" xfId="0" applyFont="1" applyFill="1" applyBorder="1" applyAlignment="1">
      <alignment horizontal="center" vertical="center" wrapText="1"/>
    </xf>
    <xf numFmtId="0" fontId="14" fillId="13" borderId="11" xfId="0" applyFont="1" applyFill="1" applyBorder="1" applyAlignment="1">
      <alignment horizontal="center" vertical="center" wrapText="1"/>
    </xf>
    <xf numFmtId="0" fontId="14" fillId="0" borderId="4" xfId="0" applyFont="1" applyBorder="1" applyAlignment="1">
      <alignment horizontal="center" vertical="center" wrapText="1"/>
    </xf>
    <xf numFmtId="0" fontId="17" fillId="0" borderId="28" xfId="0" applyFont="1" applyBorder="1" applyAlignment="1">
      <alignment horizontal="center" vertical="center" wrapText="1"/>
    </xf>
    <xf numFmtId="0" fontId="35" fillId="13" borderId="4" xfId="0" applyFont="1" applyFill="1" applyBorder="1" applyAlignment="1">
      <alignment horizontal="center" vertical="center" wrapText="1"/>
    </xf>
    <xf numFmtId="0" fontId="35" fillId="13" borderId="5" xfId="0" applyFont="1" applyFill="1" applyBorder="1" applyAlignment="1">
      <alignment horizontal="center" vertical="center" wrapText="1"/>
    </xf>
    <xf numFmtId="0" fontId="35" fillId="13" borderId="6" xfId="0" applyFont="1" applyFill="1" applyBorder="1" applyAlignment="1">
      <alignment horizontal="center" vertical="center" wrapText="1"/>
    </xf>
    <xf numFmtId="0" fontId="14" fillId="13" borderId="4" xfId="0" applyFont="1" applyFill="1" applyBorder="1" applyAlignment="1">
      <alignment horizontal="center" vertical="center" wrapText="1"/>
    </xf>
    <xf numFmtId="0" fontId="14" fillId="13" borderId="5" xfId="0" applyFont="1" applyFill="1" applyBorder="1" applyAlignment="1">
      <alignment horizontal="center" vertical="center" wrapText="1"/>
    </xf>
    <xf numFmtId="0" fontId="14" fillId="13" borderId="6" xfId="0" applyFont="1" applyFill="1" applyBorder="1" applyAlignment="1">
      <alignment horizontal="center" vertical="center" wrapText="1"/>
    </xf>
  </cellXfs>
  <cellStyles count="47">
    <cellStyle name="Hipervínculo" xfId="7" builtinId="8"/>
    <cellStyle name="Hipervínculo 2" xfId="8" xr:uid="{00000000-0005-0000-0000-000001000000}"/>
    <cellStyle name="Hipervínculo 3" xfId="30" xr:uid="{00000000-0005-0000-0000-000002000000}"/>
    <cellStyle name="Hipervínculo 4" xfId="38" xr:uid="{00000000-0005-0000-0000-000003000000}"/>
    <cellStyle name="Hyperlink" xfId="46" xr:uid="{00000000-000B-0000-0000-000008000000}"/>
    <cellStyle name="Millares [0]" xfId="45" builtinId="6"/>
    <cellStyle name="Millares 2" xfId="5" xr:uid="{00000000-0005-0000-0000-000004000000}"/>
    <cellStyle name="Millares 2 2" xfId="39" xr:uid="{6C4EDDF9-5EFA-4267-8BCA-D73D0979E767}"/>
    <cellStyle name="Millares 3" xfId="41" xr:uid="{93F0B095-6A93-4932-96F4-DDAC57A9302A}"/>
    <cellStyle name="Moneda" xfId="6" builtinId="4"/>
    <cellStyle name="Moneda [0]" xfId="44" builtinId="7"/>
    <cellStyle name="Moneda [0] 2" xfId="42" xr:uid="{C49E51AF-CA8D-42D1-9C07-E2E22276DAC1}"/>
    <cellStyle name="Moneda 2" xfId="31" xr:uid="{00000000-0005-0000-0000-000006000000}"/>
    <cellStyle name="Normal" xfId="0" builtinId="0"/>
    <cellStyle name="Normal 10" xfId="9" xr:uid="{00000000-0005-0000-0000-000008000000}"/>
    <cellStyle name="Normal 10 2" xfId="10" xr:uid="{00000000-0005-0000-0000-000009000000}"/>
    <cellStyle name="Normal 10 3" xfId="34" xr:uid="{00000000-0005-0000-0000-00000A000000}"/>
    <cellStyle name="Normal 11" xfId="3" xr:uid="{00000000-0005-0000-0000-00000B000000}"/>
    <cellStyle name="Normal 11 2" xfId="11" xr:uid="{00000000-0005-0000-0000-00000C000000}"/>
    <cellStyle name="Normal 12" xfId="12" xr:uid="{00000000-0005-0000-0000-00000D000000}"/>
    <cellStyle name="Normal 12 2" xfId="13" xr:uid="{00000000-0005-0000-0000-00000E000000}"/>
    <cellStyle name="Normal 13" xfId="14" xr:uid="{00000000-0005-0000-0000-00000F000000}"/>
    <cellStyle name="Normal 14" xfId="35" xr:uid="{00000000-0005-0000-0000-000010000000}"/>
    <cellStyle name="Normal 15" xfId="37" xr:uid="{00000000-0005-0000-0000-000011000000}"/>
    <cellStyle name="Normal 15 2" xfId="40" xr:uid="{7A373EF9-F179-443E-B472-128CF231B1E2}"/>
    <cellStyle name="Normal 2" xfId="1" xr:uid="{00000000-0005-0000-0000-000012000000}"/>
    <cellStyle name="Normal 2 2" xfId="15" xr:uid="{00000000-0005-0000-0000-000013000000}"/>
    <cellStyle name="Normal 2 2 2" xfId="36" xr:uid="{00000000-0005-0000-0000-000014000000}"/>
    <cellStyle name="Normal 3" xfId="2" xr:uid="{00000000-0005-0000-0000-000015000000}"/>
    <cellStyle name="Normal 3 2" xfId="29" xr:uid="{00000000-0005-0000-0000-000016000000}"/>
    <cellStyle name="Normal 4" xfId="4" xr:uid="{00000000-0005-0000-0000-000017000000}"/>
    <cellStyle name="Normal 4 2" xfId="16" xr:uid="{00000000-0005-0000-0000-000018000000}"/>
    <cellStyle name="Normal 4 2 2" xfId="33" xr:uid="{00000000-0005-0000-0000-000019000000}"/>
    <cellStyle name="Normal 4 3" xfId="32" xr:uid="{00000000-0005-0000-0000-00001A000000}"/>
    <cellStyle name="Normal 5" xfId="17" xr:uid="{00000000-0005-0000-0000-00001B000000}"/>
    <cellStyle name="Normal 5 2" xfId="18" xr:uid="{00000000-0005-0000-0000-00001C000000}"/>
    <cellStyle name="Normal 6" xfId="19" xr:uid="{00000000-0005-0000-0000-00001D000000}"/>
    <cellStyle name="Normal 6 2" xfId="20" xr:uid="{00000000-0005-0000-0000-00001E000000}"/>
    <cellStyle name="Normal 7" xfId="21" xr:uid="{00000000-0005-0000-0000-00001F000000}"/>
    <cellStyle name="Normal 7 2" xfId="22" xr:uid="{00000000-0005-0000-0000-000020000000}"/>
    <cellStyle name="Normal 8" xfId="23" xr:uid="{00000000-0005-0000-0000-000021000000}"/>
    <cellStyle name="Normal 8 2" xfId="24" xr:uid="{00000000-0005-0000-0000-000022000000}"/>
    <cellStyle name="Normal 9" xfId="25" xr:uid="{00000000-0005-0000-0000-000023000000}"/>
    <cellStyle name="Normal 9 2" xfId="26" xr:uid="{00000000-0005-0000-0000-000024000000}"/>
    <cellStyle name="Porcentaje 2" xfId="43" xr:uid="{0B378CE7-56A5-4E1E-9F2A-06FA0AF924DB}"/>
    <cellStyle name="Porcentual 2" xfId="27" xr:uid="{00000000-0005-0000-0000-000025000000}"/>
    <cellStyle name="Porcentual 2 2" xfId="28" xr:uid="{00000000-0005-0000-0000-00002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rv\POIC2017\Users\cote\AppData\Local\Temp\Volumes\2t%20respaldo\Documents\proyecto%20orquesta%20marga%20marga\2016\Formulario%20Orquestas%20Profesionales%2020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RV\Convenios2020\Users\cote\AppData\Local\Temp\Volumes\2t%20respaldo\Documents\proyecto%20orquesta%20marga%20marga\2016\Formulario%20Orquestas%20Profesionales%20201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undacionteatroamil-my.sharepoint.com/Users/cote/AppData/Local/Temp/Volumes/2t%20respaldo/Documents/proyecto%20orquesta%20marga%20marga/2016/Formulario%20Orquestas%20Profesionales%202016.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fundacionteatroamil-my.sharepoint.com/Convenios2020/Users/cote/AppData/Local/Temp/Volumes/2t%20respaldo/Documents/proyecto%20orquesta%20marga%20marga/2016/Formulario%20Orquestas%20Profesionales%20201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fundacionteatroamil-my.sharepoint.com/Convenios2020/GAM/INFORMES/FORMATO%20GAM%2004.05.201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fundacionteatroamil-my.sharepoint.com/Convenios2020/Users/marcia.ramirez/AppData/Local/Microsoft/Windows/Temporary%20Internet%20Files/Content.Outlook/JW7J9HVR/FORMATO%20FACH%2003.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DEFINICIONES"/>
      <sheetName val="1. IDENTIFICACIÓN"/>
      <sheetName val="2. PRESUPUESTO"/>
      <sheetName val="3. RRHH"/>
      <sheetName val="4. COMPROMISOS"/>
      <sheetName val="5. ACTIVIDADES"/>
      <sheetName val="6. ESTABLECIMIENTOS"/>
      <sheetName val="7. BIBLIOGAM"/>
      <sheetName val="8. INDICADORES"/>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 STRUCCIONES-DEFINICIONES"/>
      <sheetName val="1. IDENTIFICACIÓN"/>
      <sheetName val="2. COMPROMISOS"/>
      <sheetName val="3. ACTIVIDADES"/>
      <sheetName val="4. BENEFICIARIOS ARTESANOS"/>
      <sheetName val="5. PRESUPUESTO"/>
      <sheetName val="6. RRHH"/>
    </sheetNames>
    <sheetDataSet>
      <sheetData sheetId="0" refreshError="1"/>
      <sheetData sheetId="1" refreshError="1"/>
      <sheetData sheetId="2" refreshError="1"/>
      <sheetData sheetId="3"/>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teatroamil.c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f:/g/personal/storage_fundacionteatroamil_cl/EoYClXS2MadPowjXauLvq-IBzXslfvR5HQkE0cCHfCnU0A?e=PV2ACP" TargetMode="External"/><Relationship Id="rId1" Type="http://schemas.openxmlformats.org/officeDocument/2006/relationships/hyperlink" Target="../../../../../../../../../../:f:/g/personal/storage_fundacionteatroamil_cl/EnrYKYhyA0NLqCVd_SRlSXcBvBYA02RZtoF0Ixj1um6gQg?e=5FFkuK"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teatroamil.cl/static/2024/docs/aportes/3-publicacion-Otros-Aportes-mes-de-marzo.pdf" TargetMode="External"/><Relationship Id="rId3" Type="http://schemas.openxmlformats.org/officeDocument/2006/relationships/hyperlink" Target="https://teatroamil.cl/static/2024/docs/otros/Nomina-Directorio.pdf" TargetMode="External"/><Relationship Id="rId7" Type="http://schemas.openxmlformats.org/officeDocument/2006/relationships/hyperlink" Target="https://teatroamil.cl/static/2024/docs/aportes/Otros-Aportes-mes-de-febrero-2024.pdf" TargetMode="External"/><Relationship Id="rId2" Type="http://schemas.openxmlformats.org/officeDocument/2006/relationships/hyperlink" Target="https://teatroamil.cl/static/2024/docs/convenios/REX-277-DE-2024.pdf" TargetMode="External"/><Relationship Id="rId1" Type="http://schemas.openxmlformats.org/officeDocument/2006/relationships/hyperlink" Target="https://teatroamil.cl/static/2024/docs/aportes/Aportes-Enero-2024.pdf" TargetMode="External"/><Relationship Id="rId6" Type="http://schemas.openxmlformats.org/officeDocument/2006/relationships/hyperlink" Target="https://teatroamil.cl/static/2024/docs/otros/Declaracion-Jurada-Equipo-a-Marzo_2024.pdf" TargetMode="External"/><Relationship Id="rId5" Type="http://schemas.openxmlformats.org/officeDocument/2006/relationships/hyperlink" Target="https://teatroamil.cl/static/2022/documentos/procedimientos/POLITICA_DE_CONTRATACIONES_2023.pdf" TargetMode="External"/><Relationship Id="rId10" Type="http://schemas.openxmlformats.org/officeDocument/2006/relationships/printerSettings" Target="../printerSettings/printerSettings8.bin"/><Relationship Id="rId4" Type="http://schemas.openxmlformats.org/officeDocument/2006/relationships/hyperlink" Target="https://teatroamil.cl/static/2024/docs/otros/Nomina-de-personal.pdf" TargetMode="External"/><Relationship Id="rId9" Type="http://schemas.openxmlformats.org/officeDocument/2006/relationships/hyperlink" Target="https://teatroamil.cl/static/2024/docs/estructura/ORGANIGRAMA_MAYO2024.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9C030-B99C-4EFF-901B-B41F5A23426D}">
  <dimension ref="B1:E19"/>
  <sheetViews>
    <sheetView showGridLines="0" zoomScaleNormal="100" workbookViewId="0">
      <selection activeCell="C10" sqref="C10:E10"/>
    </sheetView>
  </sheetViews>
  <sheetFormatPr baseColWidth="10" defaultColWidth="11.42578125" defaultRowHeight="11.25" x14ac:dyDescent="0.15"/>
  <cols>
    <col min="1" max="1" width="5.42578125" style="1" customWidth="1"/>
    <col min="2" max="2" width="34.28515625" style="1" customWidth="1"/>
    <col min="3" max="5" width="44" style="1" customWidth="1"/>
    <col min="6" max="16384" width="11.42578125" style="1"/>
  </cols>
  <sheetData>
    <row r="1" spans="2:5" ht="25.5" customHeight="1" x14ac:dyDescent="0.15">
      <c r="B1" s="363" t="s">
        <v>0</v>
      </c>
      <c r="C1" s="363"/>
      <c r="D1" s="363"/>
      <c r="E1" s="363"/>
    </row>
    <row r="2" spans="2:5" ht="28.5" customHeight="1" thickBot="1" x14ac:dyDescent="0.2">
      <c r="B2" s="8" t="s">
        <v>1</v>
      </c>
    </row>
    <row r="3" spans="2:5" ht="29.25" customHeight="1" x14ac:dyDescent="0.15">
      <c r="B3" s="2" t="s">
        <v>2</v>
      </c>
      <c r="C3" s="364" t="s">
        <v>3</v>
      </c>
      <c r="D3" s="364"/>
      <c r="E3" s="365"/>
    </row>
    <row r="4" spans="2:5" ht="29.25" customHeight="1" x14ac:dyDescent="0.15">
      <c r="B4" s="3" t="s">
        <v>4</v>
      </c>
      <c r="C4" s="366" t="s">
        <v>5</v>
      </c>
      <c r="D4" s="366"/>
      <c r="E4" s="367"/>
    </row>
    <row r="5" spans="2:5" ht="29.25" customHeight="1" x14ac:dyDescent="0.15">
      <c r="B5" s="3" t="s">
        <v>6</v>
      </c>
      <c r="C5" s="366" t="s">
        <v>7</v>
      </c>
      <c r="D5" s="366"/>
      <c r="E5" s="367"/>
    </row>
    <row r="6" spans="2:5" ht="29.25" customHeight="1" x14ac:dyDescent="0.15">
      <c r="B6" s="3" t="s">
        <v>8</v>
      </c>
      <c r="C6" s="366" t="s">
        <v>9</v>
      </c>
      <c r="D6" s="366"/>
      <c r="E6" s="367"/>
    </row>
    <row r="7" spans="2:5" ht="29.25" customHeight="1" x14ac:dyDescent="0.15">
      <c r="B7" s="3" t="s">
        <v>10</v>
      </c>
      <c r="C7" s="366" t="s">
        <v>11</v>
      </c>
      <c r="D7" s="366"/>
      <c r="E7" s="367"/>
    </row>
    <row r="8" spans="2:5" ht="29.25" customHeight="1" x14ac:dyDescent="0.15">
      <c r="B8" s="3" t="s">
        <v>12</v>
      </c>
      <c r="C8" s="366" t="s">
        <v>13</v>
      </c>
      <c r="D8" s="366"/>
      <c r="E8" s="367"/>
    </row>
    <row r="9" spans="2:5" ht="29.25" customHeight="1" x14ac:dyDescent="0.15">
      <c r="B9" s="3" t="s">
        <v>14</v>
      </c>
      <c r="C9" s="366"/>
      <c r="D9" s="366"/>
      <c r="E9" s="367"/>
    </row>
    <row r="10" spans="2:5" ht="29.25" customHeight="1" x14ac:dyDescent="0.15">
      <c r="B10" s="3" t="s">
        <v>15</v>
      </c>
      <c r="C10" s="371"/>
      <c r="D10" s="366"/>
      <c r="E10" s="367"/>
    </row>
    <row r="11" spans="2:5" ht="29.25" customHeight="1" thickBot="1" x14ac:dyDescent="0.2">
      <c r="B11" s="4" t="s">
        <v>16</v>
      </c>
      <c r="C11" s="368" t="s">
        <v>17</v>
      </c>
      <c r="D11" s="369"/>
      <c r="E11" s="370"/>
    </row>
    <row r="15" spans="2:5" x14ac:dyDescent="0.15">
      <c r="B15" s="5" t="s">
        <v>2</v>
      </c>
      <c r="C15" s="6"/>
      <c r="D15" s="6"/>
      <c r="E15" s="6"/>
    </row>
    <row r="16" spans="2:5" x14ac:dyDescent="0.15">
      <c r="B16" s="7" t="s">
        <v>3</v>
      </c>
      <c r="C16" s="8"/>
      <c r="D16" s="8"/>
      <c r="E16" s="8"/>
    </row>
    <row r="17" spans="2:5" ht="22.5" x14ac:dyDescent="0.15">
      <c r="B17" s="7" t="s">
        <v>18</v>
      </c>
      <c r="C17" s="8"/>
      <c r="D17" s="8"/>
      <c r="E17" s="8"/>
    </row>
    <row r="18" spans="2:5" ht="33.75" x14ac:dyDescent="0.15">
      <c r="B18" s="7" t="s">
        <v>19</v>
      </c>
    </row>
    <row r="19" spans="2:5" x14ac:dyDescent="0.15">
      <c r="B19" s="7"/>
    </row>
  </sheetData>
  <mergeCells count="10">
    <mergeCell ref="B1:E1"/>
    <mergeCell ref="C3:E3"/>
    <mergeCell ref="C4:E4"/>
    <mergeCell ref="C5:E5"/>
    <mergeCell ref="C11:E11"/>
    <mergeCell ref="C6:E6"/>
    <mergeCell ref="C7:E7"/>
    <mergeCell ref="C8:E8"/>
    <mergeCell ref="C9:E9"/>
    <mergeCell ref="C10:E10"/>
  </mergeCells>
  <dataValidations count="1">
    <dataValidation type="list" allowBlank="1" showInputMessage="1" showErrorMessage="1" sqref="C3" xr:uid="{F63DA12C-AA74-471D-8886-6D544D534DA8}">
      <formula1>$B$16:$B$19</formula1>
    </dataValidation>
  </dataValidations>
  <hyperlinks>
    <hyperlink ref="C11" r:id="rId1" xr:uid="{E5C59862-879B-4D03-9710-AB9703E1DDC5}"/>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E1EC1-1E0D-402D-AE97-C75B9058A36A}">
  <dimension ref="B1:N31"/>
  <sheetViews>
    <sheetView showGridLines="0" tabSelected="1" topLeftCell="G1" zoomScale="90" zoomScaleNormal="90" workbookViewId="0">
      <selection activeCell="N26" sqref="N26"/>
    </sheetView>
  </sheetViews>
  <sheetFormatPr baseColWidth="10" defaultColWidth="10.7109375" defaultRowHeight="11.25" x14ac:dyDescent="0.15"/>
  <cols>
    <col min="1" max="1" width="3.28515625" style="1" customWidth="1"/>
    <col min="2" max="6" width="10.7109375" style="1"/>
    <col min="7" max="7" width="163.85546875" style="1" customWidth="1"/>
    <col min="8" max="10" width="10.7109375" style="1"/>
    <col min="11" max="11" width="36.85546875" style="1" customWidth="1"/>
    <col min="12" max="12" width="10.7109375" style="1"/>
    <col min="13" max="13" width="16.7109375" style="1" customWidth="1"/>
    <col min="14" max="14" width="24.28515625" style="1" customWidth="1"/>
    <col min="15" max="16384" width="10.7109375" style="1"/>
  </cols>
  <sheetData>
    <row r="1" spans="2:14" x14ac:dyDescent="0.15">
      <c r="B1" s="112" t="s">
        <v>1030</v>
      </c>
    </row>
    <row r="2" spans="2:14" ht="21.6" customHeight="1" x14ac:dyDescent="0.15">
      <c r="B2" s="94" t="s">
        <v>992</v>
      </c>
      <c r="C2" s="94"/>
      <c r="D2" s="94"/>
      <c r="E2" s="94"/>
      <c r="F2" s="94"/>
      <c r="G2" s="94"/>
      <c r="H2" s="113"/>
      <c r="I2" s="113"/>
      <c r="J2" s="113"/>
      <c r="K2" s="113"/>
      <c r="L2" s="113"/>
      <c r="M2" s="113"/>
      <c r="N2" s="113"/>
    </row>
    <row r="3" spans="2:14" ht="12" customHeight="1" x14ac:dyDescent="0.15"/>
    <row r="4" spans="2:14" x14ac:dyDescent="0.15">
      <c r="B4" s="1" t="s">
        <v>1031</v>
      </c>
      <c r="I4" s="1" t="s">
        <v>1032</v>
      </c>
    </row>
    <row r="5" spans="2:14" ht="29.45" customHeight="1" x14ac:dyDescent="0.15">
      <c r="B5" s="542" t="s">
        <v>1033</v>
      </c>
      <c r="C5" s="542"/>
      <c r="D5" s="542"/>
      <c r="E5" s="542"/>
      <c r="F5" s="542"/>
      <c r="G5" s="542"/>
      <c r="I5" s="542" t="s">
        <v>1034</v>
      </c>
      <c r="J5" s="542"/>
      <c r="K5" s="542"/>
      <c r="L5" s="542"/>
      <c r="M5" s="542"/>
      <c r="N5" s="542"/>
    </row>
    <row r="6" spans="2:14" ht="46.5" customHeight="1" x14ac:dyDescent="0.15">
      <c r="B6" s="543" t="s">
        <v>1035</v>
      </c>
      <c r="C6" s="543"/>
      <c r="D6" s="543"/>
      <c r="E6" s="543"/>
      <c r="F6" s="543"/>
      <c r="G6" s="543"/>
      <c r="I6" s="543" t="s">
        <v>1036</v>
      </c>
      <c r="J6" s="543"/>
      <c r="K6" s="543"/>
      <c r="L6" s="543"/>
      <c r="M6" s="543"/>
      <c r="N6" s="543"/>
    </row>
    <row r="7" spans="2:14" x14ac:dyDescent="0.15">
      <c r="B7" s="544" t="s">
        <v>1037</v>
      </c>
      <c r="C7" s="545"/>
      <c r="D7" s="545"/>
      <c r="E7" s="545"/>
      <c r="F7" s="545"/>
      <c r="G7" s="545"/>
      <c r="H7" s="133"/>
      <c r="I7" s="544" t="s">
        <v>1038</v>
      </c>
      <c r="J7" s="545"/>
      <c r="K7" s="545"/>
      <c r="L7" s="545"/>
      <c r="M7" s="545"/>
      <c r="N7" s="545"/>
    </row>
    <row r="8" spans="2:14" x14ac:dyDescent="0.15">
      <c r="B8" s="545"/>
      <c r="C8" s="545"/>
      <c r="D8" s="545"/>
      <c r="E8" s="545"/>
      <c r="F8" s="545"/>
      <c r="G8" s="545"/>
      <c r="H8" s="133"/>
      <c r="I8" s="545"/>
      <c r="J8" s="545"/>
      <c r="K8" s="545"/>
      <c r="L8" s="545"/>
      <c r="M8" s="545"/>
      <c r="N8" s="545"/>
    </row>
    <row r="9" spans="2:14" x14ac:dyDescent="0.15">
      <c r="B9" s="545"/>
      <c r="C9" s="545"/>
      <c r="D9" s="545"/>
      <c r="E9" s="545"/>
      <c r="F9" s="545"/>
      <c r="G9" s="545"/>
      <c r="H9" s="133"/>
      <c r="I9" s="545"/>
      <c r="J9" s="545"/>
      <c r="K9" s="545"/>
      <c r="L9" s="545"/>
      <c r="M9" s="545"/>
      <c r="N9" s="545"/>
    </row>
    <row r="10" spans="2:14" x14ac:dyDescent="0.15">
      <c r="B10" s="545"/>
      <c r="C10" s="545"/>
      <c r="D10" s="545"/>
      <c r="E10" s="545"/>
      <c r="F10" s="545"/>
      <c r="G10" s="545"/>
      <c r="H10" s="133"/>
      <c r="I10" s="545"/>
      <c r="J10" s="545"/>
      <c r="K10" s="545"/>
      <c r="L10" s="545"/>
      <c r="M10" s="545"/>
      <c r="N10" s="545"/>
    </row>
    <row r="11" spans="2:14" x14ac:dyDescent="0.15">
      <c r="B11" s="545"/>
      <c r="C11" s="545"/>
      <c r="D11" s="545"/>
      <c r="E11" s="545"/>
      <c r="F11" s="545"/>
      <c r="G11" s="545"/>
      <c r="H11" s="133"/>
      <c r="I11" s="545"/>
      <c r="J11" s="545"/>
      <c r="K11" s="545"/>
      <c r="L11" s="545"/>
      <c r="M11" s="545"/>
      <c r="N11" s="545"/>
    </row>
    <row r="12" spans="2:14" x14ac:dyDescent="0.15">
      <c r="B12" s="545"/>
      <c r="C12" s="545"/>
      <c r="D12" s="545"/>
      <c r="E12" s="545"/>
      <c r="F12" s="545"/>
      <c r="G12" s="545"/>
      <c r="H12" s="133"/>
      <c r="I12" s="545"/>
      <c r="J12" s="545"/>
      <c r="K12" s="545"/>
      <c r="L12" s="545"/>
      <c r="M12" s="545"/>
      <c r="N12" s="545"/>
    </row>
    <row r="13" spans="2:14" x14ac:dyDescent="0.15">
      <c r="B13" s="545"/>
      <c r="C13" s="545"/>
      <c r="D13" s="545"/>
      <c r="E13" s="545"/>
      <c r="F13" s="545"/>
      <c r="G13" s="545"/>
      <c r="H13" s="133"/>
      <c r="I13" s="545"/>
      <c r="J13" s="545"/>
      <c r="K13" s="545"/>
      <c r="L13" s="545"/>
      <c r="M13" s="545"/>
      <c r="N13" s="545"/>
    </row>
    <row r="14" spans="2:14" x14ac:dyDescent="0.15">
      <c r="B14" s="545"/>
      <c r="C14" s="545"/>
      <c r="D14" s="545"/>
      <c r="E14" s="545"/>
      <c r="F14" s="545"/>
      <c r="G14" s="545"/>
      <c r="H14" s="133"/>
      <c r="I14" s="545"/>
      <c r="J14" s="545"/>
      <c r="K14" s="545"/>
      <c r="L14" s="545"/>
      <c r="M14" s="545"/>
      <c r="N14" s="545"/>
    </row>
    <row r="15" spans="2:14" x14ac:dyDescent="0.15">
      <c r="B15" s="545"/>
      <c r="C15" s="545"/>
      <c r="D15" s="545"/>
      <c r="E15" s="545"/>
      <c r="F15" s="545"/>
      <c r="G15" s="545"/>
      <c r="H15" s="133"/>
      <c r="I15" s="545"/>
      <c r="J15" s="545"/>
      <c r="K15" s="545"/>
      <c r="L15" s="545"/>
      <c r="M15" s="545"/>
      <c r="N15" s="545"/>
    </row>
    <row r="16" spans="2:14" ht="409.5" customHeight="1" x14ac:dyDescent="0.15">
      <c r="B16" s="545"/>
      <c r="C16" s="545"/>
      <c r="D16" s="545"/>
      <c r="E16" s="545"/>
      <c r="F16" s="545"/>
      <c r="G16" s="545"/>
      <c r="H16" s="133"/>
      <c r="I16" s="545"/>
      <c r="J16" s="545"/>
      <c r="K16" s="545"/>
      <c r="L16" s="545"/>
      <c r="M16" s="545"/>
      <c r="N16" s="545"/>
    </row>
    <row r="19" spans="2:14" x14ac:dyDescent="0.15">
      <c r="B19" s="1" t="s">
        <v>1039</v>
      </c>
      <c r="I19" s="1" t="s">
        <v>1040</v>
      </c>
    </row>
    <row r="20" spans="2:14" ht="20.100000000000001" customHeight="1" x14ac:dyDescent="0.15">
      <c r="B20" s="542" t="s">
        <v>1041</v>
      </c>
      <c r="C20" s="542"/>
      <c r="D20" s="542"/>
      <c r="E20" s="542"/>
      <c r="F20" s="542"/>
      <c r="G20" s="542"/>
      <c r="I20" s="542" t="s">
        <v>1042</v>
      </c>
      <c r="J20" s="542"/>
      <c r="K20" s="542"/>
      <c r="L20" s="542"/>
      <c r="M20" s="542"/>
      <c r="N20" s="542"/>
    </row>
    <row r="21" spans="2:14" ht="33" customHeight="1" x14ac:dyDescent="0.15">
      <c r="B21" s="546"/>
      <c r="C21" s="546"/>
      <c r="D21" s="546"/>
      <c r="E21" s="546"/>
      <c r="F21" s="546"/>
      <c r="G21" s="546"/>
      <c r="I21" s="543" t="s">
        <v>1043</v>
      </c>
      <c r="J21" s="543"/>
      <c r="K21" s="543"/>
      <c r="L21" s="543"/>
      <c r="M21" s="194" t="s">
        <v>1044</v>
      </c>
      <c r="N21" s="194" t="s">
        <v>1045</v>
      </c>
    </row>
    <row r="22" spans="2:14" ht="31.15" customHeight="1" x14ac:dyDescent="0.15">
      <c r="B22" s="553" t="s">
        <v>1046</v>
      </c>
      <c r="C22" s="554"/>
      <c r="D22" s="554"/>
      <c r="E22" s="554"/>
      <c r="F22" s="554"/>
      <c r="G22" s="554"/>
      <c r="H22" s="133"/>
      <c r="I22" s="547" t="s">
        <v>1047</v>
      </c>
      <c r="J22" s="548"/>
      <c r="K22" s="548"/>
      <c r="L22" s="549"/>
      <c r="M22" s="325" t="s">
        <v>1048</v>
      </c>
      <c r="N22" s="326" t="s">
        <v>1049</v>
      </c>
    </row>
    <row r="23" spans="2:14" ht="31.15" customHeight="1" x14ac:dyDescent="0.15">
      <c r="B23" s="554"/>
      <c r="C23" s="554"/>
      <c r="D23" s="554"/>
      <c r="E23" s="554"/>
      <c r="F23" s="554"/>
      <c r="G23" s="554"/>
      <c r="H23" s="133"/>
      <c r="I23" s="550" t="s">
        <v>1050</v>
      </c>
      <c r="J23" s="551"/>
      <c r="K23" s="551"/>
      <c r="L23" s="552"/>
      <c r="M23" s="327" t="s">
        <v>1051</v>
      </c>
      <c r="N23" s="328" t="s">
        <v>1052</v>
      </c>
    </row>
    <row r="24" spans="2:14" ht="31.15" customHeight="1" x14ac:dyDescent="0.15">
      <c r="B24" s="554"/>
      <c r="C24" s="554"/>
      <c r="D24" s="554"/>
      <c r="E24" s="554"/>
      <c r="F24" s="554"/>
      <c r="G24" s="554"/>
      <c r="H24" s="133"/>
      <c r="I24" s="550" t="s">
        <v>1053</v>
      </c>
      <c r="J24" s="551"/>
      <c r="K24" s="551"/>
      <c r="L24" s="552"/>
      <c r="M24" s="327" t="s">
        <v>1051</v>
      </c>
      <c r="N24" s="328" t="s">
        <v>1052</v>
      </c>
    </row>
    <row r="25" spans="2:14" ht="31.15" customHeight="1" x14ac:dyDescent="0.15">
      <c r="B25" s="554"/>
      <c r="C25" s="554"/>
      <c r="D25" s="554"/>
      <c r="E25" s="554"/>
      <c r="F25" s="554"/>
      <c r="G25" s="554"/>
      <c r="H25" s="133"/>
      <c r="I25" s="547" t="s">
        <v>1054</v>
      </c>
      <c r="J25" s="548"/>
      <c r="K25" s="548"/>
      <c r="L25" s="549"/>
      <c r="M25" s="329" t="s">
        <v>1048</v>
      </c>
      <c r="N25" s="330" t="s">
        <v>1052</v>
      </c>
    </row>
    <row r="26" spans="2:14" ht="31.15" customHeight="1" x14ac:dyDescent="0.15">
      <c r="B26" s="554"/>
      <c r="C26" s="554"/>
      <c r="D26" s="554"/>
      <c r="E26" s="554"/>
      <c r="F26" s="554"/>
      <c r="G26" s="554"/>
      <c r="H26" s="133"/>
      <c r="I26" s="550"/>
      <c r="J26" s="551"/>
      <c r="K26" s="551"/>
      <c r="L26" s="552"/>
      <c r="M26" s="193"/>
      <c r="N26" s="193"/>
    </row>
    <row r="27" spans="2:14" ht="31.15" customHeight="1" x14ac:dyDescent="0.15">
      <c r="B27" s="554"/>
      <c r="C27" s="554"/>
      <c r="D27" s="554"/>
      <c r="E27" s="554"/>
      <c r="F27" s="554"/>
      <c r="G27" s="554"/>
      <c r="H27" s="133"/>
      <c r="I27" s="550"/>
      <c r="J27" s="551"/>
      <c r="K27" s="551"/>
      <c r="L27" s="552"/>
      <c r="M27" s="193"/>
      <c r="N27" s="193"/>
    </row>
    <row r="28" spans="2:14" ht="31.15" customHeight="1" x14ac:dyDescent="0.15">
      <c r="B28" s="554"/>
      <c r="C28" s="554"/>
      <c r="D28" s="554"/>
      <c r="E28" s="554"/>
      <c r="F28" s="554"/>
      <c r="G28" s="554"/>
      <c r="H28" s="133"/>
      <c r="I28" s="550"/>
      <c r="J28" s="551"/>
      <c r="K28" s="551"/>
      <c r="L28" s="552"/>
      <c r="M28" s="193"/>
      <c r="N28" s="193"/>
    </row>
    <row r="29" spans="2:14" ht="31.15" customHeight="1" x14ac:dyDescent="0.15">
      <c r="B29" s="554"/>
      <c r="C29" s="554"/>
      <c r="D29" s="554"/>
      <c r="E29" s="554"/>
      <c r="F29" s="554"/>
      <c r="G29" s="554"/>
      <c r="H29" s="133"/>
      <c r="I29" s="545"/>
      <c r="J29" s="545"/>
      <c r="K29" s="545"/>
      <c r="L29" s="545"/>
      <c r="M29" s="193"/>
      <c r="N29" s="193"/>
    </row>
    <row r="30" spans="2:14" ht="31.15" customHeight="1" x14ac:dyDescent="0.15">
      <c r="B30" s="554"/>
      <c r="C30" s="554"/>
      <c r="D30" s="554"/>
      <c r="E30" s="554"/>
      <c r="F30" s="554"/>
      <c r="G30" s="554"/>
      <c r="H30" s="133"/>
      <c r="I30" s="545"/>
      <c r="J30" s="545"/>
      <c r="K30" s="545"/>
      <c r="L30" s="545"/>
      <c r="M30" s="193"/>
      <c r="N30" s="193"/>
    </row>
    <row r="31" spans="2:14" ht="31.15" customHeight="1" x14ac:dyDescent="0.15">
      <c r="B31" s="554"/>
      <c r="C31" s="554"/>
      <c r="D31" s="554"/>
      <c r="E31" s="554"/>
      <c r="F31" s="554"/>
      <c r="G31" s="554"/>
      <c r="H31" s="133"/>
      <c r="I31" s="545"/>
      <c r="J31" s="545"/>
      <c r="K31" s="545"/>
      <c r="L31" s="545"/>
      <c r="M31" s="193"/>
      <c r="N31" s="193"/>
    </row>
  </sheetData>
  <mergeCells count="20">
    <mergeCell ref="B20:G21"/>
    <mergeCell ref="I20:N20"/>
    <mergeCell ref="I22:L22"/>
    <mergeCell ref="I23:L23"/>
    <mergeCell ref="I30:L30"/>
    <mergeCell ref="I21:L21"/>
    <mergeCell ref="I24:L24"/>
    <mergeCell ref="I25:L25"/>
    <mergeCell ref="I26:L26"/>
    <mergeCell ref="I27:L27"/>
    <mergeCell ref="I28:L28"/>
    <mergeCell ref="I29:L29"/>
    <mergeCell ref="B22:G31"/>
    <mergeCell ref="I31:L31"/>
    <mergeCell ref="B5:G5"/>
    <mergeCell ref="B6:G6"/>
    <mergeCell ref="B7:G16"/>
    <mergeCell ref="I5:N5"/>
    <mergeCell ref="I6:N6"/>
    <mergeCell ref="I7:N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981"/>
  <sheetViews>
    <sheetView showGridLines="0" zoomScaleNormal="100" workbookViewId="0">
      <selection activeCell="O15" sqref="O15"/>
    </sheetView>
  </sheetViews>
  <sheetFormatPr baseColWidth="10" defaultColWidth="17.28515625" defaultRowHeight="15" customHeight="1" x14ac:dyDescent="0.15"/>
  <cols>
    <col min="1" max="1" width="3.28515625" style="11" customWidth="1"/>
    <col min="2" max="2" width="64.7109375" style="11" customWidth="1"/>
    <col min="3" max="3" width="16.28515625" style="11" customWidth="1"/>
    <col min="4" max="4" width="17.42578125" style="11" bestFit="1" customWidth="1"/>
    <col min="5" max="14" width="16.28515625" style="11" customWidth="1"/>
    <col min="15" max="15" width="17.42578125" style="11" bestFit="1" customWidth="1"/>
    <col min="16" max="16" width="50.28515625" style="11" customWidth="1"/>
    <col min="17" max="17" width="15.28515625" style="11" customWidth="1"/>
    <col min="18" max="18" width="17.28515625" style="11" customWidth="1"/>
    <col min="19" max="16384" width="17.28515625" style="11"/>
  </cols>
  <sheetData>
    <row r="1" spans="1:27" ht="27" customHeight="1" x14ac:dyDescent="0.15">
      <c r="A1" s="9"/>
      <c r="B1" s="374" t="s">
        <v>20</v>
      </c>
      <c r="C1" s="375"/>
      <c r="D1" s="375"/>
      <c r="E1" s="375"/>
      <c r="F1" s="375"/>
      <c r="G1" s="375"/>
      <c r="H1" s="375"/>
      <c r="I1" s="375"/>
      <c r="J1" s="375"/>
      <c r="K1" s="375"/>
      <c r="L1" s="375"/>
      <c r="M1" s="375"/>
      <c r="N1" s="375"/>
      <c r="O1" s="375"/>
      <c r="P1" s="375"/>
      <c r="Q1" s="10"/>
      <c r="R1" s="10"/>
      <c r="S1" s="10"/>
      <c r="T1" s="10"/>
      <c r="U1" s="10"/>
      <c r="V1" s="10"/>
      <c r="W1" s="10"/>
      <c r="X1" s="10"/>
      <c r="Y1" s="10"/>
      <c r="Z1" s="10"/>
      <c r="AA1" s="10"/>
    </row>
    <row r="2" spans="1:27" ht="22.5" customHeight="1" thickBot="1" x14ac:dyDescent="0.2">
      <c r="A2" s="9"/>
      <c r="B2" s="379" t="s">
        <v>21</v>
      </c>
      <c r="C2" s="380"/>
      <c r="D2" s="380"/>
      <c r="E2" s="380"/>
      <c r="F2" s="380"/>
      <c r="G2" s="380"/>
      <c r="H2" s="380"/>
      <c r="I2" s="380"/>
      <c r="J2" s="380"/>
      <c r="K2" s="380"/>
      <c r="L2" s="380"/>
      <c r="M2" s="380"/>
      <c r="N2" s="380"/>
      <c r="O2" s="380"/>
      <c r="P2" s="380"/>
      <c r="Q2" s="10"/>
      <c r="R2" s="10"/>
      <c r="S2" s="10"/>
      <c r="T2" s="10"/>
      <c r="U2" s="10"/>
      <c r="V2" s="10"/>
      <c r="W2" s="10"/>
      <c r="X2" s="10"/>
      <c r="Y2" s="10"/>
      <c r="Z2" s="10"/>
      <c r="AA2" s="10"/>
    </row>
    <row r="3" spans="1:27" ht="19.899999999999999" customHeight="1" thickBot="1" x14ac:dyDescent="0.2">
      <c r="A3" s="9"/>
      <c r="B3" s="376" t="s">
        <v>22</v>
      </c>
      <c r="C3" s="377"/>
      <c r="D3" s="377"/>
      <c r="E3" s="377"/>
      <c r="F3" s="377"/>
      <c r="G3" s="377"/>
      <c r="H3" s="377"/>
      <c r="I3" s="377"/>
      <c r="J3" s="377"/>
      <c r="K3" s="377"/>
      <c r="L3" s="377"/>
      <c r="M3" s="377"/>
      <c r="N3" s="377"/>
      <c r="O3" s="377"/>
      <c r="P3" s="378"/>
      <c r="Q3" s="10"/>
      <c r="R3" s="10"/>
      <c r="S3" s="10"/>
      <c r="T3" s="10"/>
      <c r="U3" s="10"/>
      <c r="V3" s="10"/>
      <c r="W3" s="10"/>
      <c r="X3" s="10"/>
      <c r="Y3" s="10"/>
      <c r="Z3" s="10"/>
      <c r="AA3" s="10"/>
    </row>
    <row r="4" spans="1:27" ht="40.5" customHeight="1" thickBot="1" x14ac:dyDescent="0.2">
      <c r="A4" s="9"/>
      <c r="B4" s="12" t="s">
        <v>23</v>
      </c>
      <c r="C4" s="13" t="s">
        <v>24</v>
      </c>
      <c r="D4" s="14" t="s">
        <v>25</v>
      </c>
      <c r="E4" s="14" t="s">
        <v>26</v>
      </c>
      <c r="F4" s="13" t="s">
        <v>27</v>
      </c>
      <c r="G4" s="14" t="s">
        <v>28</v>
      </c>
      <c r="H4" s="14" t="s">
        <v>29</v>
      </c>
      <c r="I4" s="13" t="s">
        <v>30</v>
      </c>
      <c r="J4" s="14" t="s">
        <v>31</v>
      </c>
      <c r="K4" s="14" t="s">
        <v>32</v>
      </c>
      <c r="L4" s="13" t="s">
        <v>33</v>
      </c>
      <c r="M4" s="14" t="s">
        <v>34</v>
      </c>
      <c r="N4" s="14" t="s">
        <v>35</v>
      </c>
      <c r="O4" s="15" t="s">
        <v>36</v>
      </c>
      <c r="P4" s="16" t="s">
        <v>37</v>
      </c>
      <c r="Q4" s="10"/>
      <c r="R4" s="10"/>
      <c r="S4" s="10"/>
      <c r="T4" s="10"/>
      <c r="U4" s="10"/>
      <c r="V4" s="10"/>
      <c r="W4" s="10"/>
      <c r="X4" s="10"/>
      <c r="Y4" s="10"/>
      <c r="Z4" s="10"/>
      <c r="AA4" s="10"/>
    </row>
    <row r="5" spans="1:27" ht="43.5" customHeight="1" x14ac:dyDescent="0.15">
      <c r="A5" s="9"/>
      <c r="B5" s="17" t="s">
        <v>38</v>
      </c>
      <c r="C5" s="18">
        <v>0</v>
      </c>
      <c r="D5" s="19">
        <v>0</v>
      </c>
      <c r="E5" s="19">
        <v>221413000</v>
      </c>
      <c r="F5" s="19">
        <v>0</v>
      </c>
      <c r="G5" s="19">
        <v>0</v>
      </c>
      <c r="H5" s="19">
        <v>0</v>
      </c>
      <c r="I5" s="283">
        <v>225413000</v>
      </c>
      <c r="J5" s="19">
        <v>0</v>
      </c>
      <c r="K5" s="19">
        <v>0</v>
      </c>
      <c r="L5" s="19">
        <v>0</v>
      </c>
      <c r="M5" s="19">
        <v>0</v>
      </c>
      <c r="N5" s="20">
        <v>0</v>
      </c>
      <c r="O5" s="21">
        <f>SUM(C5:N5)</f>
        <v>446826000</v>
      </c>
      <c r="P5" s="22"/>
      <c r="Q5" s="10"/>
      <c r="R5" s="10"/>
      <c r="S5" s="10"/>
      <c r="T5" s="10"/>
      <c r="U5" s="10"/>
      <c r="V5" s="10"/>
      <c r="W5" s="10"/>
      <c r="X5" s="10"/>
      <c r="Y5" s="10"/>
      <c r="Z5" s="10"/>
      <c r="AA5" s="10"/>
    </row>
    <row r="6" spans="1:27" ht="43.5" customHeight="1" x14ac:dyDescent="0.15">
      <c r="A6" s="9"/>
      <c r="B6" s="23" t="s">
        <v>39</v>
      </c>
      <c r="C6" s="24">
        <v>0</v>
      </c>
      <c r="D6" s="25">
        <v>0</v>
      </c>
      <c r="E6" s="25">
        <v>0</v>
      </c>
      <c r="F6" s="25">
        <v>0</v>
      </c>
      <c r="G6" s="25">
        <v>0</v>
      </c>
      <c r="H6" s="25">
        <v>0</v>
      </c>
      <c r="I6" s="284"/>
      <c r="J6" s="25">
        <v>0</v>
      </c>
      <c r="K6" s="25">
        <v>0</v>
      </c>
      <c r="L6" s="25">
        <v>0</v>
      </c>
      <c r="M6" s="25">
        <v>0</v>
      </c>
      <c r="N6" s="26">
        <v>0</v>
      </c>
      <c r="O6" s="27">
        <f>SUM(C6:N6)</f>
        <v>0</v>
      </c>
      <c r="P6" s="28"/>
      <c r="Q6" s="10"/>
      <c r="R6" s="10"/>
      <c r="S6" s="10"/>
      <c r="T6" s="10"/>
      <c r="U6" s="10"/>
      <c r="V6" s="10"/>
      <c r="W6" s="10"/>
      <c r="X6" s="10"/>
      <c r="Y6" s="10"/>
      <c r="Z6" s="10"/>
      <c r="AA6" s="10"/>
    </row>
    <row r="7" spans="1:27" ht="43.5" customHeight="1" x14ac:dyDescent="0.15">
      <c r="A7" s="9"/>
      <c r="B7" s="29" t="s">
        <v>40</v>
      </c>
      <c r="C7" s="24">
        <v>107671100</v>
      </c>
      <c r="D7" s="25">
        <v>463500000</v>
      </c>
      <c r="E7" s="25">
        <v>74936602</v>
      </c>
      <c r="F7" s="25">
        <v>93500000</v>
      </c>
      <c r="G7" s="25">
        <v>36170000</v>
      </c>
      <c r="H7" s="25">
        <v>15136115</v>
      </c>
      <c r="I7" s="284"/>
      <c r="J7" s="25">
        <v>205414201</v>
      </c>
      <c r="K7" s="25">
        <v>3961906</v>
      </c>
      <c r="L7" s="25">
        <v>15100000</v>
      </c>
      <c r="M7" s="25">
        <v>3961906</v>
      </c>
      <c r="N7" s="26">
        <v>105961906</v>
      </c>
      <c r="O7" s="27">
        <f t="shared" ref="O7:O13" si="0">SUM(C7:N7)</f>
        <v>1125313736</v>
      </c>
      <c r="P7" s="28" t="s">
        <v>41</v>
      </c>
      <c r="Q7" s="10"/>
      <c r="R7" s="10"/>
      <c r="S7" s="10"/>
      <c r="T7" s="10"/>
      <c r="U7" s="10"/>
      <c r="V7" s="10"/>
      <c r="W7" s="10"/>
      <c r="X7" s="10"/>
      <c r="Y7" s="10"/>
      <c r="Z7" s="10"/>
      <c r="AA7" s="10"/>
    </row>
    <row r="8" spans="1:27" ht="43.5" customHeight="1" x14ac:dyDescent="0.15">
      <c r="A8" s="9"/>
      <c r="B8" s="30" t="s">
        <v>42</v>
      </c>
      <c r="C8" s="24">
        <v>0</v>
      </c>
      <c r="D8" s="25">
        <v>84726000</v>
      </c>
      <c r="E8" s="25">
        <v>0</v>
      </c>
      <c r="F8" s="25">
        <v>0</v>
      </c>
      <c r="G8" s="25">
        <v>7923812</v>
      </c>
      <c r="H8" s="25">
        <v>22281465</v>
      </c>
      <c r="I8" s="284"/>
      <c r="J8" s="25">
        <v>0</v>
      </c>
      <c r="K8" s="25">
        <v>0</v>
      </c>
      <c r="L8" s="25">
        <v>0</v>
      </c>
      <c r="M8" s="25">
        <v>0</v>
      </c>
      <c r="N8" s="26">
        <v>305000000</v>
      </c>
      <c r="O8" s="27">
        <f t="shared" si="0"/>
        <v>419931277</v>
      </c>
      <c r="P8" s="28"/>
      <c r="Q8" s="10"/>
      <c r="R8" s="10"/>
      <c r="S8" s="10"/>
      <c r="T8" s="10"/>
      <c r="U8" s="10"/>
      <c r="V8" s="10"/>
      <c r="W8" s="10"/>
      <c r="X8" s="10"/>
      <c r="Y8" s="10"/>
      <c r="Z8" s="10"/>
      <c r="AA8" s="10"/>
    </row>
    <row r="9" spans="1:27" ht="43.5" customHeight="1" x14ac:dyDescent="0.15">
      <c r="A9" s="9"/>
      <c r="B9" s="23" t="s">
        <v>43</v>
      </c>
      <c r="C9" s="24">
        <v>0</v>
      </c>
      <c r="D9" s="25">
        <v>0</v>
      </c>
      <c r="E9" s="25">
        <v>0</v>
      </c>
      <c r="F9" s="25">
        <v>0</v>
      </c>
      <c r="G9" s="25">
        <v>0</v>
      </c>
      <c r="H9" s="25">
        <v>0</v>
      </c>
      <c r="I9" s="284"/>
      <c r="J9" s="25">
        <v>697437500</v>
      </c>
      <c r="K9" s="25">
        <v>0</v>
      </c>
      <c r="L9" s="25">
        <v>35000000</v>
      </c>
      <c r="M9" s="25">
        <v>0</v>
      </c>
      <c r="N9" s="26">
        <v>0</v>
      </c>
      <c r="O9" s="27">
        <f t="shared" si="0"/>
        <v>732437500</v>
      </c>
      <c r="P9" s="28"/>
      <c r="Q9" s="10"/>
      <c r="R9" s="10"/>
      <c r="S9" s="10"/>
      <c r="T9" s="10"/>
      <c r="U9" s="10"/>
      <c r="V9" s="10"/>
      <c r="W9" s="10"/>
      <c r="X9" s="10"/>
      <c r="Y9" s="10"/>
      <c r="Z9" s="10"/>
      <c r="AA9" s="10"/>
    </row>
    <row r="10" spans="1:27" ht="43.5" customHeight="1" x14ac:dyDescent="0.15">
      <c r="A10" s="9"/>
      <c r="B10" s="23" t="s">
        <v>44</v>
      </c>
      <c r="C10" s="24">
        <v>7450000</v>
      </c>
      <c r="D10" s="25">
        <v>8200000</v>
      </c>
      <c r="E10" s="25">
        <v>0</v>
      </c>
      <c r="F10" s="25">
        <v>9033223</v>
      </c>
      <c r="G10" s="25">
        <v>0</v>
      </c>
      <c r="H10" s="25">
        <v>34155480</v>
      </c>
      <c r="I10" s="284">
        <v>601746755</v>
      </c>
      <c r="J10" s="25">
        <v>0</v>
      </c>
      <c r="K10" s="25">
        <v>11635443</v>
      </c>
      <c r="L10" s="25">
        <v>14771906</v>
      </c>
      <c r="M10" s="25">
        <v>535745625</v>
      </c>
      <c r="N10" s="26">
        <v>40000000</v>
      </c>
      <c r="O10" s="27">
        <f t="shared" si="0"/>
        <v>1262738432</v>
      </c>
      <c r="P10" s="28"/>
      <c r="Q10" s="10"/>
      <c r="R10" s="10"/>
      <c r="S10" s="10"/>
      <c r="T10" s="10"/>
      <c r="U10" s="10"/>
      <c r="V10" s="10"/>
      <c r="W10" s="10"/>
      <c r="X10" s="10"/>
      <c r="Y10" s="10"/>
      <c r="Z10" s="10"/>
      <c r="AA10" s="10"/>
    </row>
    <row r="11" spans="1:27" ht="43.5" customHeight="1" x14ac:dyDescent="0.15">
      <c r="A11" s="9"/>
      <c r="B11" s="23" t="s">
        <v>45</v>
      </c>
      <c r="C11" s="24">
        <v>146016347</v>
      </c>
      <c r="D11" s="25">
        <v>324008030</v>
      </c>
      <c r="E11" s="25">
        <v>27003363</v>
      </c>
      <c r="F11" s="25">
        <v>190000</v>
      </c>
      <c r="G11" s="25">
        <v>69572465</v>
      </c>
      <c r="H11" s="25">
        <v>0</v>
      </c>
      <c r="I11" s="284"/>
      <c r="J11" s="25">
        <v>0</v>
      </c>
      <c r="K11" s="25">
        <v>0</v>
      </c>
      <c r="L11" s="25">
        <v>17349653</v>
      </c>
      <c r="M11" s="25">
        <v>84499153</v>
      </c>
      <c r="N11" s="26">
        <v>1600000</v>
      </c>
      <c r="O11" s="27">
        <f t="shared" si="0"/>
        <v>670239011</v>
      </c>
      <c r="P11" s="28"/>
      <c r="Q11" s="10"/>
      <c r="R11" s="10"/>
      <c r="S11" s="10"/>
      <c r="T11" s="10"/>
      <c r="U11" s="10"/>
      <c r="V11" s="10"/>
      <c r="W11" s="10"/>
      <c r="X11" s="10"/>
      <c r="Y11" s="10"/>
      <c r="Z11" s="10"/>
      <c r="AA11" s="10"/>
    </row>
    <row r="12" spans="1:27" ht="43.5" customHeight="1" x14ac:dyDescent="0.15">
      <c r="A12" s="9"/>
      <c r="B12" s="23" t="s">
        <v>46</v>
      </c>
      <c r="C12" s="24">
        <v>0</v>
      </c>
      <c r="D12" s="25">
        <v>0</v>
      </c>
      <c r="E12" s="25">
        <v>0</v>
      </c>
      <c r="F12" s="25">
        <v>0</v>
      </c>
      <c r="G12" s="25">
        <v>0</v>
      </c>
      <c r="H12" s="25">
        <v>0</v>
      </c>
      <c r="I12" s="284"/>
      <c r="J12" s="25">
        <v>0</v>
      </c>
      <c r="K12" s="25">
        <v>0</v>
      </c>
      <c r="L12" s="25">
        <v>0</v>
      </c>
      <c r="M12" s="25">
        <v>0</v>
      </c>
      <c r="N12" s="26">
        <v>0</v>
      </c>
      <c r="O12" s="27">
        <f t="shared" si="0"/>
        <v>0</v>
      </c>
      <c r="P12" s="28"/>
      <c r="Q12" s="10"/>
      <c r="R12" s="10"/>
      <c r="S12" s="10"/>
      <c r="T12" s="10"/>
      <c r="U12" s="10"/>
      <c r="V12" s="10"/>
      <c r="W12" s="10"/>
      <c r="X12" s="10"/>
      <c r="Y12" s="10"/>
      <c r="Z12" s="10"/>
      <c r="AA12" s="10"/>
    </row>
    <row r="13" spans="1:27" ht="43.5" customHeight="1" x14ac:dyDescent="0.15">
      <c r="A13" s="9"/>
      <c r="B13" s="23" t="s">
        <v>47</v>
      </c>
      <c r="C13" s="24">
        <v>0</v>
      </c>
      <c r="D13" s="25">
        <v>0</v>
      </c>
      <c r="E13" s="25">
        <v>0</v>
      </c>
      <c r="F13" s="25">
        <v>0</v>
      </c>
      <c r="G13" s="25">
        <v>0</v>
      </c>
      <c r="H13" s="25">
        <v>0</v>
      </c>
      <c r="I13" s="284"/>
      <c r="J13" s="25">
        <v>0</v>
      </c>
      <c r="K13" s="25">
        <v>0</v>
      </c>
      <c r="L13" s="25">
        <v>0</v>
      </c>
      <c r="M13" s="25">
        <v>0</v>
      </c>
      <c r="N13" s="26">
        <v>0</v>
      </c>
      <c r="O13" s="27">
        <f t="shared" si="0"/>
        <v>0</v>
      </c>
      <c r="P13" s="28"/>
      <c r="Q13" s="10"/>
      <c r="R13" s="10"/>
      <c r="S13" s="10"/>
      <c r="T13" s="10"/>
      <c r="U13" s="10"/>
      <c r="V13" s="10"/>
      <c r="W13" s="10"/>
      <c r="X13" s="10"/>
      <c r="Y13" s="10"/>
      <c r="Z13" s="10"/>
      <c r="AA13" s="10"/>
    </row>
    <row r="14" spans="1:27" ht="43.5" customHeight="1" thickBot="1" x14ac:dyDescent="0.2">
      <c r="A14" s="9"/>
      <c r="B14" s="31" t="s">
        <v>48</v>
      </c>
      <c r="C14" s="32">
        <v>18265292</v>
      </c>
      <c r="D14" s="33">
        <v>10764834</v>
      </c>
      <c r="E14" s="33">
        <v>3813242</v>
      </c>
      <c r="F14" s="33">
        <v>6168180</v>
      </c>
      <c r="G14" s="33">
        <v>0</v>
      </c>
      <c r="H14" s="33">
        <v>5911680</v>
      </c>
      <c r="I14" s="286">
        <v>26354379</v>
      </c>
      <c r="J14" s="33">
        <v>6224569</v>
      </c>
      <c r="K14" s="33">
        <v>38280837</v>
      </c>
      <c r="L14" s="33">
        <v>8986498</v>
      </c>
      <c r="M14" s="33">
        <v>133828251</v>
      </c>
      <c r="N14" s="34">
        <v>18297686</v>
      </c>
      <c r="O14" s="35">
        <f>SUM(C14:N14)</f>
        <v>276895448</v>
      </c>
      <c r="P14" s="196" t="s">
        <v>49</v>
      </c>
      <c r="Q14" s="10"/>
      <c r="R14" s="10"/>
      <c r="S14" s="10"/>
      <c r="T14" s="10"/>
      <c r="U14" s="10"/>
      <c r="V14" s="10"/>
      <c r="W14" s="10"/>
      <c r="X14" s="10"/>
      <c r="Y14" s="10"/>
      <c r="Z14" s="10"/>
      <c r="AA14" s="10"/>
    </row>
    <row r="15" spans="1:27" ht="37.5" customHeight="1" thickBot="1" x14ac:dyDescent="0.2">
      <c r="A15" s="9"/>
      <c r="B15" s="36" t="s">
        <v>50</v>
      </c>
      <c r="C15" s="37">
        <f t="shared" ref="C15:N15" si="1">SUM(C5:C14)</f>
        <v>279402739</v>
      </c>
      <c r="D15" s="38">
        <f>SUM(D5:D14)</f>
        <v>891198864</v>
      </c>
      <c r="E15" s="38">
        <f t="shared" si="1"/>
        <v>327166207</v>
      </c>
      <c r="F15" s="38">
        <f t="shared" si="1"/>
        <v>108891403</v>
      </c>
      <c r="G15" s="38">
        <f t="shared" si="1"/>
        <v>113666277</v>
      </c>
      <c r="H15" s="38">
        <f t="shared" si="1"/>
        <v>77484740</v>
      </c>
      <c r="I15" s="38">
        <f>SUM(I5:I14)</f>
        <v>853514134</v>
      </c>
      <c r="J15" s="38">
        <f t="shared" si="1"/>
        <v>909076270</v>
      </c>
      <c r="K15" s="38">
        <f t="shared" si="1"/>
        <v>53878186</v>
      </c>
      <c r="L15" s="38">
        <f t="shared" si="1"/>
        <v>91208057</v>
      </c>
      <c r="M15" s="38">
        <f t="shared" si="1"/>
        <v>758034935</v>
      </c>
      <c r="N15" s="38">
        <f t="shared" si="1"/>
        <v>470859592</v>
      </c>
      <c r="O15" s="39">
        <f>SUM(O5:O14)</f>
        <v>4934381404</v>
      </c>
      <c r="P15" s="40"/>
      <c r="Q15" s="10"/>
      <c r="R15" s="10"/>
      <c r="S15" s="10"/>
      <c r="T15" s="10"/>
      <c r="U15" s="10"/>
      <c r="V15" s="10"/>
      <c r="W15" s="10"/>
      <c r="X15" s="10"/>
      <c r="Y15" s="10"/>
      <c r="Z15" s="10"/>
      <c r="AA15" s="10"/>
    </row>
    <row r="16" spans="1:27" ht="19.899999999999999" customHeight="1" x14ac:dyDescent="0.15">
      <c r="A16" s="9"/>
      <c r="B16" s="41"/>
      <c r="C16" s="9"/>
      <c r="D16" s="9"/>
      <c r="E16" s="9"/>
      <c r="F16" s="9"/>
      <c r="G16" s="9"/>
      <c r="H16" s="9"/>
      <c r="I16" s="9"/>
      <c r="J16" s="9"/>
      <c r="K16" s="9"/>
      <c r="L16" s="9"/>
      <c r="M16" s="9"/>
      <c r="N16" s="9"/>
      <c r="O16" s="9"/>
      <c r="P16" s="9"/>
      <c r="Q16" s="10"/>
      <c r="R16" s="10"/>
      <c r="S16" s="10"/>
      <c r="T16" s="10"/>
      <c r="U16" s="10"/>
      <c r="V16" s="10"/>
      <c r="W16" s="10"/>
      <c r="X16" s="10"/>
      <c r="Y16" s="10"/>
      <c r="Z16" s="10"/>
      <c r="AA16" s="10"/>
    </row>
    <row r="17" spans="1:27" ht="19.899999999999999" customHeight="1" thickBot="1" x14ac:dyDescent="0.2">
      <c r="A17" s="9"/>
      <c r="B17" s="41"/>
      <c r="C17" s="9"/>
      <c r="D17" s="9"/>
      <c r="E17" s="9"/>
      <c r="F17" s="9"/>
      <c r="G17" s="9"/>
      <c r="H17" s="9"/>
      <c r="I17" s="9"/>
      <c r="J17" s="9"/>
      <c r="K17" s="9"/>
      <c r="L17" s="9"/>
      <c r="M17" s="9"/>
      <c r="N17" s="9"/>
      <c r="O17" s="9"/>
      <c r="P17" s="9"/>
      <c r="Q17" s="10"/>
      <c r="R17" s="10"/>
      <c r="S17" s="10"/>
      <c r="T17" s="10"/>
      <c r="U17" s="10"/>
      <c r="V17" s="10"/>
      <c r="W17" s="10"/>
      <c r="X17" s="10"/>
      <c r="Y17" s="10"/>
      <c r="Z17" s="10"/>
      <c r="AA17" s="10"/>
    </row>
    <row r="18" spans="1:27" ht="19.899999999999999" customHeight="1" thickBot="1" x14ac:dyDescent="0.2">
      <c r="A18" s="9"/>
      <c r="B18" s="376" t="s">
        <v>51</v>
      </c>
      <c r="C18" s="377"/>
      <c r="D18" s="377"/>
      <c r="E18" s="377"/>
      <c r="F18" s="377"/>
      <c r="G18" s="377"/>
      <c r="H18" s="377"/>
      <c r="I18" s="377"/>
      <c r="J18" s="377"/>
      <c r="K18" s="377"/>
      <c r="L18" s="377"/>
      <c r="M18" s="377"/>
      <c r="N18" s="377"/>
      <c r="O18" s="377"/>
      <c r="P18" s="378"/>
      <c r="Q18" s="10"/>
      <c r="R18" s="10"/>
      <c r="S18" s="10"/>
      <c r="T18" s="10"/>
      <c r="U18" s="10"/>
      <c r="V18" s="10"/>
      <c r="W18" s="10"/>
      <c r="X18" s="10"/>
      <c r="Y18" s="10"/>
      <c r="Z18" s="10"/>
      <c r="AA18" s="10"/>
    </row>
    <row r="19" spans="1:27" ht="40.5" customHeight="1" thickBot="1" x14ac:dyDescent="0.2">
      <c r="A19" s="9"/>
      <c r="B19" s="42" t="s">
        <v>23</v>
      </c>
      <c r="C19" s="43" t="s">
        <v>24</v>
      </c>
      <c r="D19" s="44" t="s">
        <v>25</v>
      </c>
      <c r="E19" s="44" t="s">
        <v>26</v>
      </c>
      <c r="F19" s="45" t="s">
        <v>27</v>
      </c>
      <c r="G19" s="44" t="s">
        <v>28</v>
      </c>
      <c r="H19" s="44" t="s">
        <v>29</v>
      </c>
      <c r="I19" s="282" t="s">
        <v>30</v>
      </c>
      <c r="J19" s="44" t="s">
        <v>31</v>
      </c>
      <c r="K19" s="44" t="s">
        <v>32</v>
      </c>
      <c r="L19" s="45" t="s">
        <v>33</v>
      </c>
      <c r="M19" s="44" t="s">
        <v>34</v>
      </c>
      <c r="N19" s="46" t="s">
        <v>35</v>
      </c>
      <c r="O19" s="47" t="s">
        <v>52</v>
      </c>
      <c r="P19" s="48" t="s">
        <v>37</v>
      </c>
      <c r="Q19" s="10"/>
      <c r="R19" s="10"/>
      <c r="S19" s="10"/>
      <c r="T19" s="10"/>
      <c r="U19" s="10"/>
      <c r="V19" s="10"/>
      <c r="W19" s="10"/>
      <c r="X19" s="10"/>
      <c r="Y19" s="10"/>
      <c r="Z19" s="10"/>
      <c r="AA19" s="10"/>
    </row>
    <row r="20" spans="1:27" ht="42.75" customHeight="1" x14ac:dyDescent="0.15">
      <c r="A20" s="9"/>
      <c r="B20" s="49" t="s">
        <v>53</v>
      </c>
      <c r="C20" s="50">
        <v>805016448</v>
      </c>
      <c r="D20" s="19">
        <v>961582047</v>
      </c>
      <c r="E20" s="19">
        <v>275102212</v>
      </c>
      <c r="F20" s="19">
        <v>238956808</v>
      </c>
      <c r="G20" s="19">
        <v>161522932</v>
      </c>
      <c r="H20" s="19">
        <v>38597978</v>
      </c>
      <c r="I20" s="283">
        <v>30731672</v>
      </c>
      <c r="J20" s="19">
        <v>110141470</v>
      </c>
      <c r="K20" s="19">
        <v>229907806</v>
      </c>
      <c r="L20" s="19">
        <v>104038371</v>
      </c>
      <c r="M20" s="19">
        <v>181693038</v>
      </c>
      <c r="N20" s="51">
        <v>204389279</v>
      </c>
      <c r="O20" s="52">
        <f>SUM(C20:N20)</f>
        <v>3341680061</v>
      </c>
      <c r="P20" s="53"/>
      <c r="Q20" s="10"/>
      <c r="R20" s="10"/>
      <c r="S20" s="10"/>
      <c r="T20" s="10"/>
      <c r="U20" s="10"/>
      <c r="V20" s="10"/>
      <c r="W20" s="10"/>
      <c r="X20" s="10"/>
      <c r="Y20" s="10"/>
      <c r="Z20" s="10"/>
      <c r="AA20" s="10"/>
    </row>
    <row r="21" spans="1:27" ht="42.75" customHeight="1" x14ac:dyDescent="0.15">
      <c r="A21" s="9"/>
      <c r="B21" s="54" t="s">
        <v>54</v>
      </c>
      <c r="C21" s="55">
        <v>13845339</v>
      </c>
      <c r="D21" s="25">
        <v>49828851</v>
      </c>
      <c r="E21" s="25">
        <v>6888139</v>
      </c>
      <c r="F21" s="25">
        <v>673540</v>
      </c>
      <c r="G21" s="25">
        <v>5556085</v>
      </c>
      <c r="H21" s="25">
        <v>0</v>
      </c>
      <c r="I21" s="284"/>
      <c r="J21" s="25">
        <v>3733115</v>
      </c>
      <c r="K21" s="25">
        <v>5903869</v>
      </c>
      <c r="L21" s="25">
        <v>5195913</v>
      </c>
      <c r="M21" s="25">
        <v>16353530</v>
      </c>
      <c r="N21" s="56">
        <v>44257600</v>
      </c>
      <c r="O21" s="57">
        <f>SUM(C21:N21)</f>
        <v>152235981</v>
      </c>
      <c r="P21" s="58"/>
      <c r="Q21" s="10"/>
      <c r="R21" s="10"/>
      <c r="S21" s="10"/>
      <c r="T21" s="10"/>
      <c r="U21" s="10"/>
      <c r="V21" s="10"/>
      <c r="W21" s="10"/>
      <c r="X21" s="10"/>
      <c r="Y21" s="10"/>
      <c r="Z21" s="10"/>
      <c r="AA21" s="10"/>
    </row>
    <row r="22" spans="1:27" ht="42.75" customHeight="1" x14ac:dyDescent="0.15">
      <c r="A22" s="9"/>
      <c r="B22" s="54" t="s">
        <v>55</v>
      </c>
      <c r="C22" s="55">
        <v>0</v>
      </c>
      <c r="D22" s="25">
        <v>0</v>
      </c>
      <c r="E22" s="25">
        <v>0</v>
      </c>
      <c r="F22" s="25">
        <v>0</v>
      </c>
      <c r="G22" s="25">
        <v>0</v>
      </c>
      <c r="H22" s="25">
        <v>0</v>
      </c>
      <c r="I22" s="284"/>
      <c r="J22" s="25">
        <v>0</v>
      </c>
      <c r="K22" s="25">
        <v>0</v>
      </c>
      <c r="L22" s="25"/>
      <c r="M22" s="25">
        <v>0</v>
      </c>
      <c r="N22" s="56">
        <v>0</v>
      </c>
      <c r="O22" s="57">
        <f t="shared" ref="O22:O23" si="2">SUM(C22:N22)</f>
        <v>0</v>
      </c>
      <c r="P22" s="58" t="s">
        <v>41</v>
      </c>
      <c r="Q22" s="10"/>
      <c r="R22" s="10"/>
      <c r="S22" s="10"/>
      <c r="T22" s="10"/>
      <c r="U22" s="10"/>
      <c r="V22" s="10"/>
      <c r="W22" s="10"/>
      <c r="X22" s="10"/>
      <c r="Y22" s="10"/>
      <c r="Z22" s="10"/>
      <c r="AA22" s="10"/>
    </row>
    <row r="23" spans="1:27" ht="42.75" customHeight="1" x14ac:dyDescent="0.15">
      <c r="A23" s="9"/>
      <c r="B23" s="54" t="s">
        <v>56</v>
      </c>
      <c r="C23" s="55">
        <v>46047329</v>
      </c>
      <c r="D23" s="25">
        <v>45681084</v>
      </c>
      <c r="E23" s="25">
        <v>43158743</v>
      </c>
      <c r="F23" s="25">
        <v>47105466</v>
      </c>
      <c r="G23" s="25">
        <v>54364319</v>
      </c>
      <c r="H23" s="25">
        <v>53823051</v>
      </c>
      <c r="I23" s="284">
        <v>49484981</v>
      </c>
      <c r="J23" s="25">
        <v>51402672</v>
      </c>
      <c r="K23" s="25">
        <v>53712641</v>
      </c>
      <c r="L23" s="25">
        <v>49182704</v>
      </c>
      <c r="M23" s="25">
        <v>50747423</v>
      </c>
      <c r="N23" s="56">
        <v>49516072</v>
      </c>
      <c r="O23" s="57">
        <f t="shared" si="2"/>
        <v>594226485</v>
      </c>
      <c r="P23" s="58"/>
      <c r="Q23" s="10"/>
      <c r="R23" s="10"/>
      <c r="S23" s="10"/>
      <c r="T23" s="10"/>
      <c r="U23" s="10"/>
      <c r="V23" s="10"/>
      <c r="W23" s="10"/>
      <c r="X23" s="10"/>
      <c r="Y23" s="10"/>
      <c r="Z23" s="10"/>
      <c r="AA23" s="10"/>
    </row>
    <row r="24" spans="1:27" ht="42.75" customHeight="1" thickBot="1" x14ac:dyDescent="0.2">
      <c r="A24" s="9"/>
      <c r="B24" s="59" t="s">
        <v>57</v>
      </c>
      <c r="C24" s="60">
        <v>8134634</v>
      </c>
      <c r="D24" s="61">
        <v>12329107</v>
      </c>
      <c r="E24" s="61">
        <v>6011344</v>
      </c>
      <c r="F24" s="61">
        <v>5115282</v>
      </c>
      <c r="G24" s="61">
        <v>9218791</v>
      </c>
      <c r="H24" s="61">
        <v>9174535</v>
      </c>
      <c r="I24" s="285">
        <v>9350552</v>
      </c>
      <c r="J24" s="61">
        <v>15337700</v>
      </c>
      <c r="K24" s="61">
        <v>7573596</v>
      </c>
      <c r="L24" s="61">
        <v>11890523</v>
      </c>
      <c r="M24" s="61">
        <v>13705397</v>
      </c>
      <c r="N24" s="62">
        <v>24081343</v>
      </c>
      <c r="O24" s="63">
        <f>SUM(C24:N24)</f>
        <v>131922804</v>
      </c>
      <c r="P24" s="197" t="s">
        <v>58</v>
      </c>
      <c r="Q24" s="10"/>
      <c r="R24" s="10"/>
      <c r="S24" s="10"/>
      <c r="T24" s="10"/>
      <c r="U24" s="10"/>
      <c r="V24" s="10"/>
      <c r="W24" s="10"/>
      <c r="X24" s="10"/>
      <c r="Y24" s="10"/>
      <c r="Z24" s="10"/>
      <c r="AA24" s="10"/>
    </row>
    <row r="25" spans="1:27" ht="37.5" customHeight="1" thickBot="1" x14ac:dyDescent="0.2">
      <c r="A25" s="9"/>
      <c r="B25" s="64" t="s">
        <v>50</v>
      </c>
      <c r="C25" s="65">
        <f>SUM(C20:C24)</f>
        <v>873043750</v>
      </c>
      <c r="D25" s="66">
        <f t="shared" ref="D25:N25" si="3">SUM(D20:D24)</f>
        <v>1069421089</v>
      </c>
      <c r="E25" s="66">
        <f t="shared" si="3"/>
        <v>331160438</v>
      </c>
      <c r="F25" s="66">
        <f t="shared" si="3"/>
        <v>291851096</v>
      </c>
      <c r="G25" s="66">
        <f t="shared" si="3"/>
        <v>230662127</v>
      </c>
      <c r="H25" s="66">
        <f t="shared" si="3"/>
        <v>101595564</v>
      </c>
      <c r="I25" s="66">
        <f>SUM(I20:I24)</f>
        <v>89567205</v>
      </c>
      <c r="J25" s="66">
        <f t="shared" si="3"/>
        <v>180614957</v>
      </c>
      <c r="K25" s="66">
        <f t="shared" si="3"/>
        <v>297097912</v>
      </c>
      <c r="L25" s="66">
        <f t="shared" si="3"/>
        <v>170307511</v>
      </c>
      <c r="M25" s="66">
        <f t="shared" si="3"/>
        <v>262499388</v>
      </c>
      <c r="N25" s="67">
        <f t="shared" si="3"/>
        <v>322244294</v>
      </c>
      <c r="O25" s="39">
        <f>SUM(O20:O24)</f>
        <v>4220065331</v>
      </c>
      <c r="P25" s="68"/>
      <c r="Q25" s="10"/>
      <c r="R25" s="10"/>
      <c r="S25" s="10"/>
      <c r="T25" s="10"/>
      <c r="U25" s="10"/>
      <c r="V25" s="10"/>
      <c r="W25" s="10"/>
      <c r="X25" s="10"/>
      <c r="Y25" s="10"/>
      <c r="Z25" s="10"/>
      <c r="AA25" s="10"/>
    </row>
    <row r="26" spans="1:27" ht="19.899999999999999" customHeight="1" x14ac:dyDescent="0.15">
      <c r="A26" s="9"/>
      <c r="B26" s="69"/>
      <c r="C26" s="70"/>
      <c r="D26" s="70"/>
      <c r="E26" s="71"/>
      <c r="F26" s="71"/>
      <c r="G26" s="71"/>
      <c r="H26" s="71"/>
      <c r="I26" s="71"/>
      <c r="J26" s="71"/>
      <c r="K26" s="71"/>
      <c r="L26" s="71"/>
      <c r="M26" s="71"/>
      <c r="N26" s="71"/>
      <c r="O26" s="71"/>
      <c r="P26" s="72"/>
      <c r="Q26" s="10"/>
      <c r="R26" s="10"/>
      <c r="S26" s="10"/>
      <c r="T26" s="10"/>
      <c r="U26" s="10"/>
      <c r="V26" s="10"/>
      <c r="W26" s="10"/>
      <c r="X26" s="10"/>
      <c r="Y26" s="10"/>
      <c r="Z26" s="10"/>
      <c r="AA26" s="10"/>
    </row>
    <row r="27" spans="1:27" ht="19.899999999999999" customHeight="1" thickBot="1" x14ac:dyDescent="0.2">
      <c r="A27" s="9"/>
      <c r="B27" s="69"/>
      <c r="C27" s="70"/>
      <c r="D27" s="70"/>
      <c r="E27" s="71"/>
      <c r="F27" s="71"/>
      <c r="G27" s="71"/>
      <c r="H27" s="71"/>
      <c r="I27" s="71"/>
      <c r="J27" s="71"/>
      <c r="K27" s="71"/>
      <c r="L27" s="71"/>
      <c r="M27" s="71"/>
      <c r="N27" s="71"/>
      <c r="O27" s="71"/>
      <c r="P27" s="72"/>
      <c r="Q27" s="10"/>
      <c r="R27" s="10"/>
      <c r="S27" s="10"/>
      <c r="T27" s="10"/>
      <c r="U27" s="10"/>
      <c r="V27" s="10"/>
      <c r="W27" s="10"/>
      <c r="X27" s="10"/>
      <c r="Y27" s="10"/>
      <c r="Z27" s="10"/>
      <c r="AA27" s="10"/>
    </row>
    <row r="28" spans="1:27" ht="19.899999999999999" customHeight="1" thickBot="1" x14ac:dyDescent="0.2">
      <c r="A28" s="9"/>
      <c r="B28" s="376" t="s">
        <v>59</v>
      </c>
      <c r="C28" s="377"/>
      <c r="D28" s="377"/>
      <c r="E28" s="377"/>
      <c r="F28" s="377"/>
      <c r="G28" s="377"/>
      <c r="H28" s="377"/>
      <c r="I28" s="377"/>
      <c r="J28" s="377"/>
      <c r="K28" s="377"/>
      <c r="L28" s="377"/>
      <c r="M28" s="377"/>
      <c r="N28" s="377"/>
      <c r="O28" s="377"/>
      <c r="P28" s="378"/>
      <c r="Q28" s="10"/>
      <c r="R28" s="10"/>
      <c r="S28" s="10"/>
      <c r="T28" s="10"/>
      <c r="U28" s="10"/>
      <c r="V28" s="10"/>
      <c r="W28" s="10"/>
      <c r="X28" s="10"/>
      <c r="Y28" s="10"/>
      <c r="Z28" s="10"/>
      <c r="AA28" s="10"/>
    </row>
    <row r="29" spans="1:27" ht="41.65" customHeight="1" x14ac:dyDescent="0.15">
      <c r="A29" s="9"/>
      <c r="B29" s="372" t="s">
        <v>60</v>
      </c>
      <c r="C29" s="73" t="s">
        <v>24</v>
      </c>
      <c r="D29" s="73" t="s">
        <v>25</v>
      </c>
      <c r="E29" s="73" t="s">
        <v>26</v>
      </c>
      <c r="F29" s="73" t="s">
        <v>27</v>
      </c>
      <c r="G29" s="73" t="s">
        <v>28</v>
      </c>
      <c r="H29" s="73" t="s">
        <v>29</v>
      </c>
      <c r="I29" s="73" t="s">
        <v>30</v>
      </c>
      <c r="J29" s="73" t="s">
        <v>31</v>
      </c>
      <c r="K29" s="73" t="s">
        <v>32</v>
      </c>
      <c r="L29" s="73" t="s">
        <v>33</v>
      </c>
      <c r="M29" s="73" t="s">
        <v>34</v>
      </c>
      <c r="N29" s="73" t="s">
        <v>35</v>
      </c>
      <c r="O29" s="73" t="s">
        <v>61</v>
      </c>
      <c r="P29" s="74" t="s">
        <v>37</v>
      </c>
      <c r="Q29" s="10"/>
      <c r="R29" s="10"/>
      <c r="S29" s="10"/>
      <c r="T29" s="10"/>
      <c r="U29" s="10"/>
      <c r="V29" s="10"/>
      <c r="W29" s="10"/>
      <c r="X29" s="10"/>
      <c r="Y29" s="10"/>
      <c r="Z29" s="10"/>
      <c r="AA29" s="10"/>
    </row>
    <row r="30" spans="1:27" ht="53.25" customHeight="1" thickBot="1" x14ac:dyDescent="0.2">
      <c r="A30" s="9"/>
      <c r="B30" s="373"/>
      <c r="C30" s="75">
        <f>C15-C25</f>
        <v>-593641011</v>
      </c>
      <c r="D30" s="75">
        <f t="shared" ref="D30:N30" si="4">D15-D25</f>
        <v>-178222225</v>
      </c>
      <c r="E30" s="75">
        <f t="shared" si="4"/>
        <v>-3994231</v>
      </c>
      <c r="F30" s="75">
        <f t="shared" si="4"/>
        <v>-182959693</v>
      </c>
      <c r="G30" s="75">
        <f t="shared" si="4"/>
        <v>-116995850</v>
      </c>
      <c r="H30" s="75">
        <f t="shared" si="4"/>
        <v>-24110824</v>
      </c>
      <c r="I30" s="75">
        <f>I15-I25</f>
        <v>763946929</v>
      </c>
      <c r="J30" s="75">
        <f t="shared" si="4"/>
        <v>728461313</v>
      </c>
      <c r="K30" s="75">
        <f t="shared" si="4"/>
        <v>-243219726</v>
      </c>
      <c r="L30" s="75">
        <f t="shared" si="4"/>
        <v>-79099454</v>
      </c>
      <c r="M30" s="75">
        <f t="shared" si="4"/>
        <v>495535547</v>
      </c>
      <c r="N30" s="75">
        <f t="shared" si="4"/>
        <v>148615298</v>
      </c>
      <c r="O30" s="75">
        <f>O15-O25</f>
        <v>714316073</v>
      </c>
      <c r="P30" s="198" t="s">
        <v>62</v>
      </c>
      <c r="Q30" s="10"/>
      <c r="R30" s="10"/>
      <c r="S30" s="10"/>
      <c r="T30" s="10"/>
      <c r="U30" s="10"/>
      <c r="V30" s="10"/>
      <c r="W30" s="10"/>
      <c r="X30" s="10"/>
      <c r="Y30" s="10"/>
      <c r="Z30" s="10"/>
      <c r="AA30" s="10"/>
    </row>
    <row r="31" spans="1:27" ht="30.75" customHeight="1" x14ac:dyDescent="0.15">
      <c r="A31" s="9"/>
      <c r="B31" s="76"/>
      <c r="C31" s="70"/>
      <c r="D31" s="70"/>
      <c r="E31" s="71"/>
      <c r="F31" s="71"/>
      <c r="G31" s="71"/>
      <c r="H31" s="71"/>
      <c r="I31" s="71"/>
      <c r="J31" s="71"/>
      <c r="K31" s="71"/>
      <c r="L31" s="71"/>
      <c r="M31" s="71"/>
      <c r="N31" s="71"/>
      <c r="O31" s="71"/>
      <c r="P31" s="72"/>
      <c r="Q31" s="10"/>
      <c r="R31" s="10"/>
      <c r="S31" s="10"/>
      <c r="T31" s="10"/>
      <c r="U31" s="10"/>
      <c r="V31" s="10"/>
      <c r="W31" s="10"/>
      <c r="X31" s="10"/>
      <c r="Y31" s="10"/>
      <c r="Z31" s="10"/>
      <c r="AA31" s="10"/>
    </row>
    <row r="32" spans="1:27" ht="13.5" customHeight="1" x14ac:dyDescent="0.1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row>
    <row r="33" spans="1:27" ht="12.75" customHeight="1" x14ac:dyDescent="0.15">
      <c r="A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row>
    <row r="34" spans="1:27" ht="12.75" customHeight="1" x14ac:dyDescent="0.15">
      <c r="A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row>
    <row r="35" spans="1:27" ht="12.75" customHeight="1" x14ac:dyDescent="0.15">
      <c r="A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row>
    <row r="36" spans="1:27" ht="12.75" customHeight="1" x14ac:dyDescent="0.15">
      <c r="A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row>
    <row r="37" spans="1:27" ht="12.75" customHeight="1" x14ac:dyDescent="0.1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row>
    <row r="38" spans="1:27" ht="12.75" customHeight="1" x14ac:dyDescent="0.15">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row>
    <row r="39" spans="1:27" ht="12.75" customHeight="1" x14ac:dyDescent="0.15">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row>
    <row r="40" spans="1:27" ht="12.75" customHeight="1" x14ac:dyDescent="0.15">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row>
    <row r="41" spans="1:27" ht="12.75" customHeight="1" x14ac:dyDescent="0.15">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row>
    <row r="42" spans="1:27" ht="12.75" customHeight="1" x14ac:dyDescent="0.15">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row>
    <row r="43" spans="1:27" ht="12.75" customHeight="1" x14ac:dyDescent="0.15">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row>
    <row r="44" spans="1:27" ht="12.75" customHeight="1" x14ac:dyDescent="0.15">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row>
    <row r="45" spans="1:27" ht="12.75" customHeight="1" x14ac:dyDescent="0.1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row>
    <row r="46" spans="1:27" ht="12.75" customHeight="1" x14ac:dyDescent="0.15">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row>
    <row r="47" spans="1:27" ht="12.75" customHeight="1" x14ac:dyDescent="0.15">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row>
    <row r="48" spans="1:27" ht="12.75" customHeight="1" x14ac:dyDescent="0.15">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row>
    <row r="49" spans="1:27" ht="12.75" customHeight="1" x14ac:dyDescent="0.15">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row>
    <row r="50" spans="1:27" ht="12.75" customHeight="1" x14ac:dyDescent="0.15">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row>
    <row r="51" spans="1:27" ht="12.75" customHeight="1" x14ac:dyDescent="0.1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row>
    <row r="52" spans="1:27" ht="12.75" customHeight="1" x14ac:dyDescent="0.1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row>
    <row r="53" spans="1:27" ht="12.75" customHeight="1" x14ac:dyDescent="0.15">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row>
    <row r="54" spans="1:27" ht="12.75" customHeight="1" x14ac:dyDescent="0.15">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row>
    <row r="55" spans="1:27" ht="12.75" customHeight="1" x14ac:dyDescent="0.1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row>
    <row r="56" spans="1:27" ht="12.75" customHeight="1" x14ac:dyDescent="0.15">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row>
    <row r="57" spans="1:27" ht="12.75" customHeight="1" x14ac:dyDescent="0.15">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row>
    <row r="58" spans="1:27" ht="12.75" customHeight="1" x14ac:dyDescent="0.15">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row>
    <row r="59" spans="1:27" ht="12.75" customHeight="1" x14ac:dyDescent="0.15">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row>
    <row r="60" spans="1:27" ht="12.75" customHeight="1" x14ac:dyDescent="0.15">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row>
    <row r="61" spans="1:27" ht="12.75" customHeight="1" x14ac:dyDescent="0.15">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row>
    <row r="62" spans="1:27" ht="12.75" customHeight="1" x14ac:dyDescent="0.15">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row>
    <row r="63" spans="1:27" ht="12.75" customHeight="1" x14ac:dyDescent="0.15">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row>
    <row r="64" spans="1:27" ht="12.75" customHeight="1" x14ac:dyDescent="0.15">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row>
    <row r="65" spans="1:27" ht="12.75" customHeight="1" x14ac:dyDescent="0.15">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row>
    <row r="66" spans="1:27" ht="12.75" customHeight="1" x14ac:dyDescent="0.15">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row>
    <row r="67" spans="1:27" ht="12.75" customHeight="1" x14ac:dyDescent="0.15">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row>
    <row r="68" spans="1:27" ht="12.75" customHeight="1" x14ac:dyDescent="0.1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row>
    <row r="69" spans="1:27" ht="12.75" customHeight="1" x14ac:dyDescent="0.15">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row>
    <row r="70" spans="1:27" ht="12.75" customHeight="1" x14ac:dyDescent="0.1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row>
    <row r="71" spans="1:27" ht="12.75" customHeight="1" x14ac:dyDescent="0.1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row>
    <row r="72" spans="1:27" ht="12.75" customHeight="1" x14ac:dyDescent="0.1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row>
    <row r="73" spans="1:27" ht="12.75" customHeight="1" x14ac:dyDescent="0.1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row>
    <row r="74" spans="1:27" ht="12.75" customHeight="1" x14ac:dyDescent="0.15">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row>
    <row r="75" spans="1:27" ht="12.75" customHeight="1" x14ac:dyDescent="0.15">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row>
    <row r="76" spans="1:27" ht="12.75" customHeight="1" x14ac:dyDescent="0.1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row>
    <row r="77" spans="1:27" ht="12.75" customHeight="1" x14ac:dyDescent="0.15">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row>
    <row r="78" spans="1:27" ht="12.75" customHeight="1" x14ac:dyDescent="0.15">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row>
    <row r="79" spans="1:27" ht="12.75" customHeight="1" x14ac:dyDescent="0.15">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row>
    <row r="80" spans="1:27" ht="12.75" customHeight="1" x14ac:dyDescent="0.15">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row>
    <row r="81" spans="1:27" ht="12.75" customHeight="1" x14ac:dyDescent="0.15">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row>
    <row r="82" spans="1:27" ht="12.75" customHeight="1" x14ac:dyDescent="0.15">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row>
    <row r="83" spans="1:27" ht="12.75" customHeight="1" x14ac:dyDescent="0.15">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row>
    <row r="84" spans="1:27" ht="12.75" customHeight="1" x14ac:dyDescent="0.15">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row>
    <row r="85" spans="1:27" ht="12.75" customHeight="1" x14ac:dyDescent="0.15">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row>
    <row r="86" spans="1:27" ht="12.75" customHeight="1" x14ac:dyDescent="0.15">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row>
    <row r="87" spans="1:27" ht="12.75" customHeight="1" x14ac:dyDescent="0.15">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row>
    <row r="88" spans="1:27" ht="12.75" customHeight="1" x14ac:dyDescent="0.15">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row>
    <row r="89" spans="1:27" ht="12.75" customHeight="1" x14ac:dyDescent="0.15">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row>
    <row r="90" spans="1:27" ht="12.75" customHeight="1" x14ac:dyDescent="0.15">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row>
    <row r="91" spans="1:27" ht="12.75" customHeight="1" x14ac:dyDescent="0.15">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row>
    <row r="92" spans="1:27" ht="12.75" customHeight="1" x14ac:dyDescent="0.15">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row>
    <row r="93" spans="1:27" ht="12.75" customHeight="1" x14ac:dyDescent="0.15">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row>
    <row r="94" spans="1:27" ht="12.75" customHeight="1" x14ac:dyDescent="0.15">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row>
    <row r="95" spans="1:27" ht="12.75" customHeight="1" x14ac:dyDescent="0.15">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row>
    <row r="96" spans="1:27" ht="12.75" customHeight="1" x14ac:dyDescent="0.15">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row>
    <row r="97" spans="1:27" ht="12.75" customHeight="1" x14ac:dyDescent="0.15">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row>
    <row r="98" spans="1:27" ht="12.75" customHeight="1" x14ac:dyDescent="0.15">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row>
    <row r="99" spans="1:27" ht="12.75" customHeight="1" x14ac:dyDescent="0.15">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row>
    <row r="100" spans="1:27" ht="12.75" customHeight="1" x14ac:dyDescent="0.1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row>
    <row r="101" spans="1:27" ht="12.75" customHeight="1" x14ac:dyDescent="0.15">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row>
    <row r="102" spans="1:27" ht="12.75" customHeight="1" x14ac:dyDescent="0.1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row>
    <row r="103" spans="1:27" ht="12.75" customHeight="1" x14ac:dyDescent="0.1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row>
    <row r="104" spans="1:27" ht="12.75" customHeight="1" x14ac:dyDescent="0.15">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row>
    <row r="105" spans="1:27" ht="12.75" customHeight="1" x14ac:dyDescent="0.1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row>
    <row r="106" spans="1:27" ht="12.75" customHeight="1" x14ac:dyDescent="0.1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row>
    <row r="107" spans="1:27" ht="12.75" customHeight="1" x14ac:dyDescent="0.1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row>
    <row r="108" spans="1:27" ht="12.75" customHeight="1" x14ac:dyDescent="0.1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row>
    <row r="109" spans="1:27" ht="12.75" customHeight="1" x14ac:dyDescent="0.15">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row>
    <row r="110" spans="1:27" ht="12.75" customHeight="1" x14ac:dyDescent="0.1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row>
    <row r="111" spans="1:27" ht="12.75" customHeight="1" x14ac:dyDescent="0.1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row>
    <row r="112" spans="1:27" ht="12.75" customHeight="1" x14ac:dyDescent="0.1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row>
    <row r="113" spans="1:27" ht="12.75" customHeight="1" x14ac:dyDescent="0.1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row>
    <row r="114" spans="1:27" ht="12.75" customHeight="1" x14ac:dyDescent="0.1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row>
    <row r="115" spans="1:27" ht="12.75" customHeight="1" x14ac:dyDescent="0.1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row>
    <row r="116" spans="1:27" ht="12.75" customHeight="1" x14ac:dyDescent="0.1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row>
    <row r="117" spans="1:27" ht="12.75" customHeight="1" x14ac:dyDescent="0.1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row>
    <row r="118" spans="1:27" ht="12.75" customHeight="1" x14ac:dyDescent="0.1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row>
    <row r="119" spans="1:27" ht="12.75" customHeight="1" x14ac:dyDescent="0.1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row>
    <row r="120" spans="1:27" ht="12.75" customHeight="1" x14ac:dyDescent="0.1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row>
    <row r="121" spans="1:27" ht="12.75" customHeight="1" x14ac:dyDescent="0.1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row>
    <row r="122" spans="1:27" ht="12.75" customHeight="1" x14ac:dyDescent="0.1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row>
    <row r="123" spans="1:27" ht="12.75" customHeight="1" x14ac:dyDescent="0.1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row>
    <row r="124" spans="1:27" ht="12.75" customHeight="1" x14ac:dyDescent="0.1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row>
    <row r="125" spans="1:27" ht="12.75" customHeight="1" x14ac:dyDescent="0.1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row>
    <row r="126" spans="1:27" ht="12.75" customHeight="1" x14ac:dyDescent="0.1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row>
    <row r="127" spans="1:27" ht="12.75" customHeight="1" x14ac:dyDescent="0.1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row>
    <row r="128" spans="1:27" ht="12.75" customHeight="1" x14ac:dyDescent="0.1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row>
    <row r="129" spans="1:27" ht="12.75" customHeight="1" x14ac:dyDescent="0.1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row>
    <row r="130" spans="1:27" ht="12.75" customHeight="1" x14ac:dyDescent="0.1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row>
    <row r="131" spans="1:27" ht="12.75" customHeight="1" x14ac:dyDescent="0.1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row>
    <row r="132" spans="1:27" ht="12.75" customHeight="1" x14ac:dyDescent="0.1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row>
    <row r="133" spans="1:27" ht="12.75" customHeight="1" x14ac:dyDescent="0.1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row>
    <row r="134" spans="1:27" ht="12.75" customHeight="1" x14ac:dyDescent="0.1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row>
    <row r="135" spans="1:27" ht="12.75" customHeight="1" x14ac:dyDescent="0.1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row>
    <row r="136" spans="1:27" ht="12.75" customHeight="1" x14ac:dyDescent="0.15">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row>
    <row r="137" spans="1:27" ht="12.75" customHeight="1" x14ac:dyDescent="0.15">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row>
    <row r="138" spans="1:27" ht="12.75" customHeight="1" x14ac:dyDescent="0.1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row>
    <row r="139" spans="1:27" ht="12.75" customHeight="1" x14ac:dyDescent="0.1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row>
    <row r="140" spans="1:27" ht="12.75" customHeight="1" x14ac:dyDescent="0.15">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row>
    <row r="141" spans="1:27" ht="12.75" customHeight="1" x14ac:dyDescent="0.1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row>
    <row r="142" spans="1:27" ht="12.75" customHeight="1" x14ac:dyDescent="0.15">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row>
    <row r="143" spans="1:27" ht="12.75" customHeight="1" x14ac:dyDescent="0.15">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row>
    <row r="144" spans="1:27" ht="12.75" customHeight="1" x14ac:dyDescent="0.15">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row>
    <row r="145" spans="1:27" ht="12.75" customHeight="1" x14ac:dyDescent="0.1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row>
    <row r="146" spans="1:27" ht="12.75" customHeight="1" x14ac:dyDescent="0.15">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row>
    <row r="147" spans="1:27" ht="12.75" customHeight="1" x14ac:dyDescent="0.15">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row>
    <row r="148" spans="1:27" ht="12.75" customHeight="1" x14ac:dyDescent="0.15">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row>
    <row r="149" spans="1:27" ht="12.75" customHeight="1" x14ac:dyDescent="0.15">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row>
    <row r="150" spans="1:27" ht="12.75" customHeight="1" x14ac:dyDescent="0.1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row>
    <row r="151" spans="1:27" ht="12.75" customHeight="1" x14ac:dyDescent="0.1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row>
    <row r="152" spans="1:27" ht="12.75" customHeight="1" x14ac:dyDescent="0.15">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row>
    <row r="153" spans="1:27" ht="12.75" customHeight="1" x14ac:dyDescent="0.15">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row>
    <row r="154" spans="1:27" ht="12.75" customHeight="1" x14ac:dyDescent="0.15">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row>
    <row r="155" spans="1:27" ht="12.75" customHeight="1" x14ac:dyDescent="0.1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row>
    <row r="156" spans="1:27" ht="12.75" customHeight="1" x14ac:dyDescent="0.15">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row>
    <row r="157" spans="1:27" ht="12.75" customHeight="1" x14ac:dyDescent="0.15">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row>
    <row r="158" spans="1:27" ht="12.75" customHeight="1" x14ac:dyDescent="0.15">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row>
    <row r="159" spans="1:27" ht="12.75" customHeight="1" x14ac:dyDescent="0.15">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row>
    <row r="160" spans="1:27" ht="12.75" customHeight="1" x14ac:dyDescent="0.15">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row>
    <row r="161" spans="1:27" ht="12.75" customHeight="1" x14ac:dyDescent="0.15">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row>
    <row r="162" spans="1:27" ht="12.75" customHeight="1" x14ac:dyDescent="0.15">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row>
    <row r="163" spans="1:27" ht="12.75" customHeight="1" x14ac:dyDescent="0.15">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row>
    <row r="164" spans="1:27" ht="12.75" customHeight="1" x14ac:dyDescent="0.15">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row>
    <row r="165" spans="1:27" ht="12.75" customHeight="1" x14ac:dyDescent="0.1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row>
    <row r="166" spans="1:27" ht="12.75" customHeight="1" x14ac:dyDescent="0.15">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row>
    <row r="167" spans="1:27" ht="12.75" customHeight="1" x14ac:dyDescent="0.15">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row>
    <row r="168" spans="1:27" ht="12.75" customHeight="1" x14ac:dyDescent="0.15">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row>
    <row r="169" spans="1:27" ht="12.75" customHeight="1" x14ac:dyDescent="0.15">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row>
    <row r="170" spans="1:27" ht="12.75" customHeight="1" x14ac:dyDescent="0.15">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row>
    <row r="171" spans="1:27" ht="12.75" customHeight="1" x14ac:dyDescent="0.15">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row>
    <row r="172" spans="1:27" ht="12.75" customHeight="1" x14ac:dyDescent="0.15">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row>
    <row r="173" spans="1:27" ht="12.75" customHeight="1" x14ac:dyDescent="0.15">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row>
    <row r="174" spans="1:27" ht="12.75" customHeight="1" x14ac:dyDescent="0.15">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row>
    <row r="175" spans="1:27" ht="12.75" customHeight="1" x14ac:dyDescent="0.1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row>
    <row r="176" spans="1:27" ht="12.75" customHeight="1" x14ac:dyDescent="0.15">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row>
    <row r="177" spans="1:27" ht="12.75" customHeight="1" x14ac:dyDescent="0.15">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row>
    <row r="178" spans="1:27" ht="12.75" customHeight="1" x14ac:dyDescent="0.15">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row>
    <row r="179" spans="1:27" ht="12.75" customHeight="1" x14ac:dyDescent="0.15">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row>
    <row r="180" spans="1:27" ht="12.75" customHeight="1" x14ac:dyDescent="0.15">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row>
    <row r="181" spans="1:27" ht="12.75" customHeight="1" x14ac:dyDescent="0.15">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row>
    <row r="182" spans="1:27" ht="12.75" customHeight="1" x14ac:dyDescent="0.15">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row>
    <row r="183" spans="1:27" ht="12.75" customHeight="1" x14ac:dyDescent="0.15">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row>
    <row r="184" spans="1:27" ht="12.75" customHeight="1" x14ac:dyDescent="0.15">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row>
    <row r="185" spans="1:27" ht="12.75" customHeight="1" x14ac:dyDescent="0.15">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row>
    <row r="186" spans="1:27" ht="12.75" customHeight="1" x14ac:dyDescent="0.15">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row>
    <row r="187" spans="1:27" ht="12.75" customHeight="1" x14ac:dyDescent="0.15">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row>
    <row r="188" spans="1:27" ht="12.75" customHeight="1" x14ac:dyDescent="0.15">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row>
    <row r="189" spans="1:27" ht="12.75" customHeight="1" x14ac:dyDescent="0.15">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row>
    <row r="190" spans="1:27" ht="12.75" customHeight="1" x14ac:dyDescent="0.15">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row>
    <row r="191" spans="1:27" ht="12.75" customHeight="1" x14ac:dyDescent="0.15">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row>
    <row r="192" spans="1:27" ht="12.75" customHeight="1" x14ac:dyDescent="0.15">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row>
    <row r="193" spans="1:27" ht="12.75" customHeight="1" x14ac:dyDescent="0.15">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row>
    <row r="194" spans="1:27" ht="12.75" customHeight="1" x14ac:dyDescent="0.15">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row>
    <row r="195" spans="1:27" ht="12.75" customHeight="1" x14ac:dyDescent="0.15">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row>
    <row r="196" spans="1:27" ht="12.75" customHeight="1" x14ac:dyDescent="0.15">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row>
    <row r="197" spans="1:27" ht="12.75" customHeight="1" x14ac:dyDescent="0.15">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row>
    <row r="198" spans="1:27" ht="12.75" customHeight="1" x14ac:dyDescent="0.15">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row>
    <row r="199" spans="1:27" ht="12.75" customHeight="1" x14ac:dyDescent="0.15">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row>
    <row r="200" spans="1:27" ht="12.75" customHeight="1" x14ac:dyDescent="0.15">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row>
    <row r="201" spans="1:27" ht="12.75" customHeight="1" x14ac:dyDescent="0.15">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row>
    <row r="202" spans="1:27" ht="12.75" customHeight="1" x14ac:dyDescent="0.15">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row>
    <row r="203" spans="1:27" ht="12.75" customHeight="1" x14ac:dyDescent="0.15">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row>
    <row r="204" spans="1:27" ht="12.75" customHeight="1" x14ac:dyDescent="0.15">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row>
    <row r="205" spans="1:27" ht="12.75" customHeight="1" x14ac:dyDescent="0.15">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row>
    <row r="206" spans="1:27" ht="12.75" customHeight="1" x14ac:dyDescent="0.15">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row>
    <row r="207" spans="1:27" ht="12.75" customHeight="1" x14ac:dyDescent="0.15">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row>
    <row r="208" spans="1:27" ht="12.75" customHeight="1" x14ac:dyDescent="0.15">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row>
    <row r="209" spans="1:27" ht="12.75" customHeight="1" x14ac:dyDescent="0.15">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row>
    <row r="210" spans="1:27" ht="12.75" customHeight="1" x14ac:dyDescent="0.15">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row>
    <row r="211" spans="1:27" ht="12.75" customHeight="1" x14ac:dyDescent="0.15">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row>
    <row r="212" spans="1:27" ht="12.75" customHeight="1" x14ac:dyDescent="0.15">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row>
    <row r="213" spans="1:27" ht="12.75" customHeight="1" x14ac:dyDescent="0.15">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row>
    <row r="214" spans="1:27" ht="12.75" customHeight="1" x14ac:dyDescent="0.15">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row>
    <row r="215" spans="1:27" ht="12.75" customHeight="1" x14ac:dyDescent="0.15">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row>
    <row r="216" spans="1:27" ht="12.75" customHeight="1" x14ac:dyDescent="0.15">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row>
    <row r="217" spans="1:27" ht="12.75" customHeight="1" x14ac:dyDescent="0.15">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row>
    <row r="218" spans="1:27" ht="12.75" customHeight="1" x14ac:dyDescent="0.15">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row>
    <row r="219" spans="1:27" ht="12.75" customHeight="1" x14ac:dyDescent="0.15">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row>
    <row r="220" spans="1:27" ht="12.75" customHeight="1" x14ac:dyDescent="0.15">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row>
    <row r="221" spans="1:27" ht="12.75" customHeight="1" x14ac:dyDescent="0.15">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row>
    <row r="222" spans="1:27" ht="12.75" customHeight="1" x14ac:dyDescent="0.15">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row>
    <row r="223" spans="1:27" ht="12.75" customHeight="1" x14ac:dyDescent="0.15">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row>
    <row r="224" spans="1:27" ht="12.75" customHeight="1" x14ac:dyDescent="0.15">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row>
    <row r="225" spans="1:27" ht="12.75" customHeight="1" x14ac:dyDescent="0.15">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row>
    <row r="226" spans="1:27" ht="12.75" customHeight="1" x14ac:dyDescent="0.15">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row>
    <row r="227" spans="1:27" ht="12.75" customHeight="1" x14ac:dyDescent="0.15">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row>
    <row r="228" spans="1:27" ht="12.75" customHeight="1" x14ac:dyDescent="0.1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row>
    <row r="229" spans="1:27" ht="12.75" customHeight="1" x14ac:dyDescent="0.15">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row>
    <row r="230" spans="1:27" ht="12.75" customHeight="1" x14ac:dyDescent="0.15">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row>
    <row r="231" spans="1:27" ht="12.75" customHeight="1" x14ac:dyDescent="0.15">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row>
    <row r="232" spans="1:27" ht="12.75" customHeight="1" x14ac:dyDescent="0.15">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row>
    <row r="233" spans="1:27" ht="12.75" customHeight="1" x14ac:dyDescent="0.15">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row>
    <row r="234" spans="1:27" ht="12.75" customHeight="1" x14ac:dyDescent="0.15">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row>
    <row r="235" spans="1:27" ht="12.75" customHeight="1" x14ac:dyDescent="0.1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row>
    <row r="236" spans="1:27" ht="12.75" customHeight="1" x14ac:dyDescent="0.15">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row>
    <row r="237" spans="1:27" ht="12.75" customHeight="1" x14ac:dyDescent="0.15">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row>
    <row r="238" spans="1:27" ht="12.75" customHeight="1" x14ac:dyDescent="0.15">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row>
    <row r="239" spans="1:27" ht="12.75" customHeight="1" x14ac:dyDescent="0.15">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row>
    <row r="240" spans="1:27" ht="12.75" customHeight="1" x14ac:dyDescent="0.1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row>
    <row r="241" spans="1:27" ht="12.75" customHeight="1" x14ac:dyDescent="0.15">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row>
    <row r="242" spans="1:27" ht="12.75" customHeight="1" x14ac:dyDescent="0.15">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row>
    <row r="243" spans="1:27" ht="12.75" customHeight="1" x14ac:dyDescent="0.15">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row>
    <row r="244" spans="1:27" ht="12.75" customHeight="1" x14ac:dyDescent="0.15">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row>
    <row r="245" spans="1:27" ht="12.75" customHeight="1" x14ac:dyDescent="0.1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row>
    <row r="246" spans="1:27" ht="12.75" customHeight="1" x14ac:dyDescent="0.15">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row>
    <row r="247" spans="1:27" ht="12.75" customHeight="1" x14ac:dyDescent="0.15">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row>
    <row r="248" spans="1:27" ht="12.75" customHeight="1" x14ac:dyDescent="0.15">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row>
    <row r="249" spans="1:27" ht="12.75" customHeight="1" x14ac:dyDescent="0.15">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row>
    <row r="250" spans="1:27" ht="12.75" customHeight="1" x14ac:dyDescent="0.15">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row>
    <row r="251" spans="1:27" ht="12.75" customHeight="1" x14ac:dyDescent="0.15">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row>
    <row r="252" spans="1:27" ht="12.75" customHeight="1" x14ac:dyDescent="0.15">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row>
    <row r="253" spans="1:27" ht="12.75" customHeight="1" x14ac:dyDescent="0.15">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row>
    <row r="254" spans="1:27" ht="12.75" customHeight="1" x14ac:dyDescent="0.15">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row>
    <row r="255" spans="1:27" ht="12.75" customHeight="1" x14ac:dyDescent="0.15">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row>
    <row r="256" spans="1:27" ht="12.75" customHeight="1" x14ac:dyDescent="0.15">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row>
    <row r="257" spans="1:27" ht="12.75" customHeight="1" x14ac:dyDescent="0.15">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row>
    <row r="258" spans="1:27" ht="12.75" customHeight="1" x14ac:dyDescent="0.15">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row>
    <row r="259" spans="1:27" ht="12.75" customHeight="1" x14ac:dyDescent="0.15">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row>
    <row r="260" spans="1:27" ht="12.75" customHeight="1" x14ac:dyDescent="0.15">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row>
    <row r="261" spans="1:27" ht="12.75" customHeight="1" x14ac:dyDescent="0.15">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row>
    <row r="262" spans="1:27" ht="12.75" customHeight="1" x14ac:dyDescent="0.15">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row>
    <row r="263" spans="1:27" ht="12.75" customHeight="1" x14ac:dyDescent="0.15">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row>
    <row r="264" spans="1:27" ht="12.75" customHeight="1" x14ac:dyDescent="0.15">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row>
    <row r="265" spans="1:27" ht="12.75" customHeight="1" x14ac:dyDescent="0.15">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row>
    <row r="266" spans="1:27" ht="12.75" customHeight="1" x14ac:dyDescent="0.15">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row>
    <row r="267" spans="1:27" ht="12.75" customHeight="1" x14ac:dyDescent="0.15">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row>
    <row r="268" spans="1:27" ht="12.75" customHeight="1" x14ac:dyDescent="0.15">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row>
    <row r="269" spans="1:27" ht="12.75" customHeight="1" x14ac:dyDescent="0.15">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row>
    <row r="270" spans="1:27" ht="12.75" customHeight="1" x14ac:dyDescent="0.15">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row>
    <row r="271" spans="1:27" ht="12.75" customHeight="1" x14ac:dyDescent="0.15">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row>
    <row r="272" spans="1:27" ht="12.75" customHeight="1" x14ac:dyDescent="0.15">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row>
    <row r="273" spans="1:27" ht="12.75" customHeight="1" x14ac:dyDescent="0.15">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row>
    <row r="274" spans="1:27" ht="12.75" customHeight="1" x14ac:dyDescent="0.15">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row>
    <row r="275" spans="1:27" ht="12.75" customHeight="1" x14ac:dyDescent="0.15">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row>
    <row r="276" spans="1:27" ht="12.75" customHeight="1" x14ac:dyDescent="0.15">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row>
    <row r="277" spans="1:27" ht="12.75" customHeight="1" x14ac:dyDescent="0.15">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row>
    <row r="278" spans="1:27" ht="12.75" customHeight="1" x14ac:dyDescent="0.15">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row>
    <row r="279" spans="1:27" ht="12.75" customHeight="1" x14ac:dyDescent="0.15">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row>
    <row r="280" spans="1:27" ht="12.75" customHeight="1" x14ac:dyDescent="0.15">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row>
    <row r="281" spans="1:27" ht="12.75" customHeight="1" x14ac:dyDescent="0.15">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row>
    <row r="282" spans="1:27" ht="12.75" customHeight="1" x14ac:dyDescent="0.15">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row>
    <row r="283" spans="1:27" ht="12.75" customHeight="1" x14ac:dyDescent="0.15">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row>
    <row r="284" spans="1:27" ht="12.75" customHeight="1" x14ac:dyDescent="0.15">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row>
    <row r="285" spans="1:27" ht="12.75" customHeight="1" x14ac:dyDescent="0.15">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row>
    <row r="286" spans="1:27" ht="12.75" customHeight="1" x14ac:dyDescent="0.15">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row>
    <row r="287" spans="1:27" ht="12.75" customHeight="1" x14ac:dyDescent="0.15">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row>
    <row r="288" spans="1:27" ht="12.75" customHeight="1" x14ac:dyDescent="0.15">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row>
    <row r="289" spans="1:27" ht="12.75" customHeight="1" x14ac:dyDescent="0.15">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row>
    <row r="290" spans="1:27" ht="12.75" customHeight="1" x14ac:dyDescent="0.15">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row>
    <row r="291" spans="1:27" ht="12.75" customHeight="1" x14ac:dyDescent="0.15">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row>
    <row r="292" spans="1:27" ht="12.75" customHeight="1" x14ac:dyDescent="0.15">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row>
    <row r="293" spans="1:27" ht="12.75" customHeight="1" x14ac:dyDescent="0.15">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row>
    <row r="294" spans="1:27" ht="12.75" customHeight="1" x14ac:dyDescent="0.15">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row>
    <row r="295" spans="1:27" ht="12.75" customHeight="1" x14ac:dyDescent="0.15">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row>
    <row r="296" spans="1:27" ht="12.75" customHeight="1" x14ac:dyDescent="0.15">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row>
    <row r="297" spans="1:27" ht="12.75" customHeight="1" x14ac:dyDescent="0.15">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row>
    <row r="298" spans="1:27" ht="12.75" customHeight="1" x14ac:dyDescent="0.15">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row>
    <row r="299" spans="1:27" ht="12.75" customHeight="1" x14ac:dyDescent="0.15">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row>
    <row r="300" spans="1:27" ht="12.75" customHeight="1" x14ac:dyDescent="0.15">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row>
    <row r="301" spans="1:27" ht="12.75" customHeight="1" x14ac:dyDescent="0.15">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row>
    <row r="302" spans="1:27" ht="12.75" customHeight="1" x14ac:dyDescent="0.15">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row>
    <row r="303" spans="1:27" ht="12.75" customHeight="1" x14ac:dyDescent="0.15">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row>
    <row r="304" spans="1:27" ht="12.75" customHeight="1" x14ac:dyDescent="0.15">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row>
    <row r="305" spans="1:27" ht="12.75" customHeight="1" x14ac:dyDescent="0.15">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row>
    <row r="306" spans="1:27" ht="12.75" customHeight="1" x14ac:dyDescent="0.15">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row>
    <row r="307" spans="1:27" ht="12.75" customHeight="1" x14ac:dyDescent="0.15">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row>
    <row r="308" spans="1:27" ht="12.75" customHeight="1" x14ac:dyDescent="0.15">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row>
    <row r="309" spans="1:27" ht="12.75" customHeight="1" x14ac:dyDescent="0.15">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row>
    <row r="310" spans="1:27" ht="12.75" customHeight="1" x14ac:dyDescent="0.15">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row>
    <row r="311" spans="1:27" ht="12.75" customHeight="1" x14ac:dyDescent="0.15">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row>
    <row r="312" spans="1:27" ht="12.75" customHeight="1" x14ac:dyDescent="0.15">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row>
    <row r="313" spans="1:27" ht="12.75" customHeight="1" x14ac:dyDescent="0.15">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row>
    <row r="314" spans="1:27" ht="12.75" customHeight="1" x14ac:dyDescent="0.15">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row>
    <row r="315" spans="1:27" ht="12.75" customHeight="1" x14ac:dyDescent="0.15">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row>
    <row r="316" spans="1:27" ht="12.75" customHeight="1" x14ac:dyDescent="0.15">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row>
    <row r="317" spans="1:27" ht="12.75" customHeight="1" x14ac:dyDescent="0.15">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row>
    <row r="318" spans="1:27" ht="12.75" customHeight="1" x14ac:dyDescent="0.15">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row>
    <row r="319" spans="1:27" ht="12.75" customHeight="1" x14ac:dyDescent="0.15">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row>
    <row r="320" spans="1:27" ht="12.75" customHeight="1" x14ac:dyDescent="0.15">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row>
    <row r="321" spans="1:27" ht="12.75" customHeight="1" x14ac:dyDescent="0.15">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row>
    <row r="322" spans="1:27" ht="12.75" customHeight="1" x14ac:dyDescent="0.15">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row>
    <row r="323" spans="1:27" ht="12.75" customHeight="1" x14ac:dyDescent="0.15">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row>
    <row r="324" spans="1:27" ht="12.75" customHeight="1" x14ac:dyDescent="0.15">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row>
    <row r="325" spans="1:27" ht="12.75" customHeight="1" x14ac:dyDescent="0.15">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row>
    <row r="326" spans="1:27" ht="12.75" customHeight="1" x14ac:dyDescent="0.15">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row>
    <row r="327" spans="1:27" ht="12.75" customHeight="1" x14ac:dyDescent="0.15">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row>
    <row r="328" spans="1:27" ht="12.75" customHeight="1" x14ac:dyDescent="0.15">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row>
    <row r="329" spans="1:27" ht="12.75" customHeight="1" x14ac:dyDescent="0.15">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row>
    <row r="330" spans="1:27" ht="12.75" customHeight="1" x14ac:dyDescent="0.15">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row>
    <row r="331" spans="1:27" ht="12.75" customHeight="1" x14ac:dyDescent="0.15">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row>
    <row r="332" spans="1:27" ht="12.75" customHeight="1" x14ac:dyDescent="0.15">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row>
    <row r="333" spans="1:27" ht="12.75" customHeight="1" x14ac:dyDescent="0.15">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row>
    <row r="334" spans="1:27" ht="12.75" customHeight="1" x14ac:dyDescent="0.15">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row>
    <row r="335" spans="1:27" ht="12.75" customHeight="1" x14ac:dyDescent="0.15">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row>
    <row r="336" spans="1:27" ht="12.75" customHeight="1" x14ac:dyDescent="0.15">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row>
    <row r="337" spans="1:27" ht="12.75" customHeight="1" x14ac:dyDescent="0.15">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row>
    <row r="338" spans="1:27" ht="12.75" customHeight="1" x14ac:dyDescent="0.15">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row>
    <row r="339" spans="1:27" ht="12.75" customHeight="1" x14ac:dyDescent="0.15">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row>
    <row r="340" spans="1:27" ht="12.75" customHeight="1" x14ac:dyDescent="0.15">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row>
    <row r="341" spans="1:27" ht="12.75" customHeight="1" x14ac:dyDescent="0.15">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row>
    <row r="342" spans="1:27" ht="12.75" customHeight="1" x14ac:dyDescent="0.15">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row>
    <row r="343" spans="1:27" ht="12.75" customHeight="1" x14ac:dyDescent="0.15">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row>
    <row r="344" spans="1:27" ht="12.75" customHeight="1" x14ac:dyDescent="0.15">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row>
    <row r="345" spans="1:27" ht="12.75" customHeight="1" x14ac:dyDescent="0.15">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row>
    <row r="346" spans="1:27" ht="12.75" customHeight="1" x14ac:dyDescent="0.15">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row>
    <row r="347" spans="1:27" ht="12.75" customHeight="1" x14ac:dyDescent="0.15">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row>
    <row r="348" spans="1:27" ht="12.75" customHeight="1" x14ac:dyDescent="0.15">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row>
    <row r="349" spans="1:27" ht="12.75" customHeight="1" x14ac:dyDescent="0.15">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row>
    <row r="350" spans="1:27" ht="12.75" customHeight="1" x14ac:dyDescent="0.15">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row>
    <row r="351" spans="1:27" ht="12.75" customHeight="1" x14ac:dyDescent="0.15">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row>
    <row r="352" spans="1:27" ht="12.75" customHeight="1" x14ac:dyDescent="0.15">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row>
    <row r="353" spans="1:27" ht="12.75" customHeight="1" x14ac:dyDescent="0.15">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row>
    <row r="354" spans="1:27" ht="12.75" customHeight="1" x14ac:dyDescent="0.15">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row>
    <row r="355" spans="1:27" ht="12.75" customHeight="1" x14ac:dyDescent="0.15">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row>
    <row r="356" spans="1:27" ht="12.75" customHeight="1" x14ac:dyDescent="0.15">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row>
    <row r="357" spans="1:27" ht="12.75" customHeight="1" x14ac:dyDescent="0.15">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row>
    <row r="358" spans="1:27" ht="12.75" customHeight="1" x14ac:dyDescent="0.15">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row>
    <row r="359" spans="1:27" ht="12.75" customHeight="1" x14ac:dyDescent="0.15">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row>
    <row r="360" spans="1:27" ht="12.75" customHeight="1" x14ac:dyDescent="0.15">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row>
    <row r="361" spans="1:27" ht="12.75" customHeight="1" x14ac:dyDescent="0.15">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row>
    <row r="362" spans="1:27" ht="12.75" customHeight="1" x14ac:dyDescent="0.15">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row>
    <row r="363" spans="1:27" ht="12.75" customHeight="1" x14ac:dyDescent="0.15">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row>
    <row r="364" spans="1:27" ht="12.75" customHeight="1" x14ac:dyDescent="0.15">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row>
    <row r="365" spans="1:27" ht="12.75" customHeight="1" x14ac:dyDescent="0.15">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row>
    <row r="366" spans="1:27" ht="12.75" customHeight="1" x14ac:dyDescent="0.15">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row>
    <row r="367" spans="1:27" ht="12.75" customHeight="1" x14ac:dyDescent="0.15">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row>
    <row r="368" spans="1:27" ht="12.75" customHeight="1" x14ac:dyDescent="0.15">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row>
    <row r="369" spans="1:27" ht="12.75" customHeight="1" x14ac:dyDescent="0.15">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row>
    <row r="370" spans="1:27" ht="12.75" customHeight="1" x14ac:dyDescent="0.15">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row>
    <row r="371" spans="1:27" ht="12.75" customHeight="1" x14ac:dyDescent="0.15">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row>
    <row r="372" spans="1:27" ht="12.75" customHeight="1" x14ac:dyDescent="0.15">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row>
    <row r="373" spans="1:27" ht="12.75" customHeight="1" x14ac:dyDescent="0.15">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row>
    <row r="374" spans="1:27" ht="12.75" customHeight="1" x14ac:dyDescent="0.15">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row>
    <row r="375" spans="1:27" ht="12.75" customHeight="1" x14ac:dyDescent="0.15">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row>
    <row r="376" spans="1:27" ht="12.75" customHeight="1" x14ac:dyDescent="0.15">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row>
    <row r="377" spans="1:27" ht="12.75" customHeight="1" x14ac:dyDescent="0.15">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row>
    <row r="378" spans="1:27" ht="12.75" customHeight="1" x14ac:dyDescent="0.15">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row>
    <row r="379" spans="1:27" ht="12.75" customHeight="1" x14ac:dyDescent="0.15">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row>
    <row r="380" spans="1:27" ht="12.75" customHeight="1" x14ac:dyDescent="0.15">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row>
    <row r="381" spans="1:27" ht="12.75" customHeight="1" x14ac:dyDescent="0.15">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row>
    <row r="382" spans="1:27" ht="12.75" customHeight="1" x14ac:dyDescent="0.15">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row>
    <row r="383" spans="1:27" ht="12.75" customHeight="1" x14ac:dyDescent="0.15">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row>
    <row r="384" spans="1:27" ht="12.75" customHeight="1" x14ac:dyDescent="0.15">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row>
    <row r="385" spans="1:27" ht="12.75" customHeight="1" x14ac:dyDescent="0.15">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row>
    <row r="386" spans="1:27" ht="12.75" customHeight="1" x14ac:dyDescent="0.15">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row>
    <row r="387" spans="1:27" ht="12.75" customHeight="1" x14ac:dyDescent="0.15">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row>
    <row r="388" spans="1:27" ht="12.75" customHeight="1" x14ac:dyDescent="0.15">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row>
    <row r="389" spans="1:27" ht="12.75" customHeight="1" x14ac:dyDescent="0.15">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row>
    <row r="390" spans="1:27" ht="12.75" customHeight="1" x14ac:dyDescent="0.15">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row>
    <row r="391" spans="1:27" ht="12.75" customHeight="1" x14ac:dyDescent="0.15">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row>
    <row r="392" spans="1:27" ht="12.75" customHeight="1" x14ac:dyDescent="0.15">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row>
    <row r="393" spans="1:27" ht="12.75" customHeight="1" x14ac:dyDescent="0.15">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row>
    <row r="394" spans="1:27" ht="12.75" customHeight="1" x14ac:dyDescent="0.15">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row>
    <row r="395" spans="1:27" ht="12.75" customHeight="1" x14ac:dyDescent="0.15">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row>
    <row r="396" spans="1:27" ht="12.75" customHeight="1" x14ac:dyDescent="0.15">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row>
    <row r="397" spans="1:27" ht="12.75" customHeight="1" x14ac:dyDescent="0.15">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row>
    <row r="398" spans="1:27" ht="12.75" customHeight="1" x14ac:dyDescent="0.15">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row>
    <row r="399" spans="1:27" ht="12.75" customHeight="1" x14ac:dyDescent="0.15">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row>
    <row r="400" spans="1:27" ht="12.75" customHeight="1" x14ac:dyDescent="0.15">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row>
    <row r="401" spans="1:27" ht="12.75" customHeight="1" x14ac:dyDescent="0.15">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row>
    <row r="402" spans="1:27" ht="12.75" customHeight="1" x14ac:dyDescent="0.15">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row>
    <row r="403" spans="1:27" ht="12.75" customHeight="1" x14ac:dyDescent="0.15">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row>
    <row r="404" spans="1:27" ht="12.75" customHeight="1" x14ac:dyDescent="0.15">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row>
    <row r="405" spans="1:27" ht="12.75" customHeight="1" x14ac:dyDescent="0.15">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row>
    <row r="406" spans="1:27" ht="12.75" customHeight="1" x14ac:dyDescent="0.15">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row>
    <row r="407" spans="1:27" ht="12.75" customHeight="1" x14ac:dyDescent="0.15">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row>
    <row r="408" spans="1:27" ht="12.75" customHeight="1" x14ac:dyDescent="0.15">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row>
    <row r="409" spans="1:27" ht="12.75" customHeight="1" x14ac:dyDescent="0.15">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row>
    <row r="410" spans="1:27" ht="12.75" customHeight="1" x14ac:dyDescent="0.15">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row>
    <row r="411" spans="1:27" ht="12.75" customHeight="1" x14ac:dyDescent="0.15">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row>
    <row r="412" spans="1:27" ht="12.75" customHeight="1" x14ac:dyDescent="0.15">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row>
    <row r="413" spans="1:27" ht="12.75" customHeight="1" x14ac:dyDescent="0.15">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row>
    <row r="414" spans="1:27" ht="12.75" customHeight="1" x14ac:dyDescent="0.15">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row>
    <row r="415" spans="1:27" ht="12.75" customHeight="1" x14ac:dyDescent="0.15">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row>
    <row r="416" spans="1:27" ht="12.75" customHeight="1" x14ac:dyDescent="0.15">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row>
    <row r="417" spans="1:27" ht="12.75" customHeight="1" x14ac:dyDescent="0.15">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row>
    <row r="418" spans="1:27" ht="12.75" customHeight="1" x14ac:dyDescent="0.15">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row>
    <row r="419" spans="1:27" ht="12.75" customHeight="1" x14ac:dyDescent="0.15">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row>
    <row r="420" spans="1:27" ht="12.75" customHeight="1" x14ac:dyDescent="0.15">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row>
    <row r="421" spans="1:27" ht="12.75" customHeight="1" x14ac:dyDescent="0.15">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row>
    <row r="422" spans="1:27" ht="12.75" customHeight="1" x14ac:dyDescent="0.15">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row>
    <row r="423" spans="1:27" ht="12.75" customHeight="1" x14ac:dyDescent="0.15">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row>
    <row r="424" spans="1:27" ht="12.75" customHeight="1" x14ac:dyDescent="0.15">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row>
    <row r="425" spans="1:27" ht="12.75" customHeight="1" x14ac:dyDescent="0.15">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row>
    <row r="426" spans="1:27" ht="12.75" customHeight="1" x14ac:dyDescent="0.15">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row>
    <row r="427" spans="1:27" ht="12.75" customHeight="1" x14ac:dyDescent="0.15">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row>
    <row r="428" spans="1:27" ht="12.75" customHeight="1" x14ac:dyDescent="0.15">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row>
    <row r="429" spans="1:27" ht="12.75" customHeight="1" x14ac:dyDescent="0.15">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row>
    <row r="430" spans="1:27" ht="12.75" customHeight="1" x14ac:dyDescent="0.15">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row>
    <row r="431" spans="1:27" ht="12.75" customHeight="1" x14ac:dyDescent="0.15">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row>
    <row r="432" spans="1:27" ht="12.75" customHeight="1" x14ac:dyDescent="0.15">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row>
    <row r="433" spans="1:27" ht="12.75" customHeight="1" x14ac:dyDescent="0.15">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row>
    <row r="434" spans="1:27" ht="12.75" customHeight="1" x14ac:dyDescent="0.15">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row>
    <row r="435" spans="1:27" ht="12.75" customHeight="1" x14ac:dyDescent="0.15">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row>
    <row r="436" spans="1:27" ht="12.75" customHeight="1" x14ac:dyDescent="0.15">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row>
    <row r="437" spans="1:27" ht="12.75" customHeight="1" x14ac:dyDescent="0.15">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row>
    <row r="438" spans="1:27" ht="12.75" customHeight="1" x14ac:dyDescent="0.15">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row>
    <row r="439" spans="1:27" ht="12.75" customHeight="1" x14ac:dyDescent="0.15">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row>
    <row r="440" spans="1:27" ht="12.75" customHeight="1" x14ac:dyDescent="0.15">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row>
    <row r="441" spans="1:27" ht="12.75" customHeight="1" x14ac:dyDescent="0.15">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row>
    <row r="442" spans="1:27" ht="12.75" customHeight="1" x14ac:dyDescent="0.15">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row>
    <row r="443" spans="1:27" ht="12.75" customHeight="1" x14ac:dyDescent="0.15">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row>
    <row r="444" spans="1:27" ht="12.75" customHeight="1" x14ac:dyDescent="0.15">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row>
    <row r="445" spans="1:27" ht="12.75" customHeight="1" x14ac:dyDescent="0.15">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row>
    <row r="446" spans="1:27" ht="12.75" customHeight="1" x14ac:dyDescent="0.15">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row>
    <row r="447" spans="1:27" ht="12.75" customHeight="1" x14ac:dyDescent="0.15">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row>
    <row r="448" spans="1:27" ht="12.75" customHeight="1" x14ac:dyDescent="0.15">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row>
    <row r="449" spans="1:27" ht="12.75" customHeight="1" x14ac:dyDescent="0.15">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row>
    <row r="450" spans="1:27" ht="12.75" customHeight="1" x14ac:dyDescent="0.15">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row>
    <row r="451" spans="1:27" ht="12.75" customHeight="1" x14ac:dyDescent="0.15">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row>
    <row r="452" spans="1:27" ht="12.75" customHeight="1" x14ac:dyDescent="0.15">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row>
    <row r="453" spans="1:27" ht="12.75" customHeight="1" x14ac:dyDescent="0.15">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row>
    <row r="454" spans="1:27" ht="12.75" customHeight="1" x14ac:dyDescent="0.15">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row>
    <row r="455" spans="1:27" ht="12.75" customHeight="1" x14ac:dyDescent="0.15">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row>
    <row r="456" spans="1:27" ht="12.75" customHeight="1" x14ac:dyDescent="0.15">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row>
    <row r="457" spans="1:27" ht="12.75" customHeight="1" x14ac:dyDescent="0.15">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row>
    <row r="458" spans="1:27" ht="12.75" customHeight="1" x14ac:dyDescent="0.15">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row>
    <row r="459" spans="1:27" ht="12.75" customHeight="1" x14ac:dyDescent="0.15">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row>
    <row r="460" spans="1:27" ht="12.75" customHeight="1" x14ac:dyDescent="0.15">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row>
    <row r="461" spans="1:27" ht="12.75" customHeight="1" x14ac:dyDescent="0.15">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row>
    <row r="462" spans="1:27" ht="12.75" customHeight="1" x14ac:dyDescent="0.15">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row>
    <row r="463" spans="1:27" ht="12.75" customHeight="1" x14ac:dyDescent="0.15">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row>
    <row r="464" spans="1:27" ht="12.75" customHeight="1" x14ac:dyDescent="0.15">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row>
    <row r="465" spans="1:27" ht="12.75" customHeight="1" x14ac:dyDescent="0.15">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row>
    <row r="466" spans="1:27" ht="12.75" customHeight="1" x14ac:dyDescent="0.15">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row>
    <row r="467" spans="1:27" ht="12.75" customHeight="1" x14ac:dyDescent="0.15">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row>
    <row r="468" spans="1:27" ht="12.75" customHeight="1" x14ac:dyDescent="0.15">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row>
    <row r="469" spans="1:27" ht="12.75" customHeight="1" x14ac:dyDescent="0.15">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row>
    <row r="470" spans="1:27" ht="12.75" customHeight="1" x14ac:dyDescent="0.15">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row>
    <row r="471" spans="1:27" ht="12.75" customHeight="1" x14ac:dyDescent="0.15">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row>
    <row r="472" spans="1:27" ht="12.75" customHeight="1" x14ac:dyDescent="0.15">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row>
    <row r="473" spans="1:27" ht="12.75" customHeight="1" x14ac:dyDescent="0.15">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row>
    <row r="474" spans="1:27" ht="12.75" customHeight="1" x14ac:dyDescent="0.15">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row>
    <row r="475" spans="1:27" ht="12.75" customHeight="1" x14ac:dyDescent="0.15">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row>
    <row r="476" spans="1:27" ht="12.75" customHeight="1" x14ac:dyDescent="0.15">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row>
    <row r="477" spans="1:27" ht="12.75" customHeight="1" x14ac:dyDescent="0.15">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row>
    <row r="478" spans="1:27" ht="12.75" customHeight="1" x14ac:dyDescent="0.15">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row>
    <row r="479" spans="1:27" ht="12.75" customHeight="1" x14ac:dyDescent="0.15">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row>
    <row r="480" spans="1:27" ht="12.75" customHeight="1" x14ac:dyDescent="0.15">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row>
    <row r="481" spans="1:27" ht="12.75" customHeight="1" x14ac:dyDescent="0.15">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row>
    <row r="482" spans="1:27" ht="12.75" customHeight="1" x14ac:dyDescent="0.15">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row>
    <row r="483" spans="1:27" ht="12.75" customHeight="1" x14ac:dyDescent="0.15">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row>
    <row r="484" spans="1:27" ht="12.75" customHeight="1" x14ac:dyDescent="0.15">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row>
    <row r="485" spans="1:27" ht="12.75" customHeight="1" x14ac:dyDescent="0.15">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row>
    <row r="486" spans="1:27" ht="12.75" customHeight="1" x14ac:dyDescent="0.15">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row>
    <row r="487" spans="1:27" ht="12.75" customHeight="1" x14ac:dyDescent="0.15">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row>
    <row r="488" spans="1:27" ht="12.75" customHeight="1" x14ac:dyDescent="0.15">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row>
    <row r="489" spans="1:27" ht="12.75" customHeight="1" x14ac:dyDescent="0.15">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row>
    <row r="490" spans="1:27" ht="12.75" customHeight="1" x14ac:dyDescent="0.15">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row>
    <row r="491" spans="1:27" ht="12.75" customHeight="1" x14ac:dyDescent="0.15">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row>
    <row r="492" spans="1:27" ht="12.75" customHeight="1" x14ac:dyDescent="0.15">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row>
    <row r="493" spans="1:27" ht="12.75" customHeight="1" x14ac:dyDescent="0.15">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row>
    <row r="494" spans="1:27" ht="12.75" customHeight="1" x14ac:dyDescent="0.15">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row>
    <row r="495" spans="1:27" ht="12.75" customHeight="1" x14ac:dyDescent="0.15">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row>
    <row r="496" spans="1:27" ht="12.75" customHeight="1" x14ac:dyDescent="0.15">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row>
    <row r="497" spans="1:27" ht="12.75" customHeight="1" x14ac:dyDescent="0.15">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row>
    <row r="498" spans="1:27" ht="12.75" customHeight="1" x14ac:dyDescent="0.15">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row>
    <row r="499" spans="1:27" ht="12.75" customHeight="1" x14ac:dyDescent="0.15">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row>
    <row r="500" spans="1:27" ht="12.75" customHeight="1" x14ac:dyDescent="0.15">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row>
    <row r="501" spans="1:27" ht="12.75" customHeight="1" x14ac:dyDescent="0.15">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row>
    <row r="502" spans="1:27" ht="12.75" customHeight="1" x14ac:dyDescent="0.15">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row>
    <row r="503" spans="1:27" ht="12.75" customHeight="1" x14ac:dyDescent="0.15">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row>
    <row r="504" spans="1:27" ht="12.75" customHeight="1" x14ac:dyDescent="0.15">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row>
    <row r="505" spans="1:27" ht="12.75" customHeight="1" x14ac:dyDescent="0.15">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row>
    <row r="506" spans="1:27" ht="12.75" customHeight="1" x14ac:dyDescent="0.15">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row>
    <row r="507" spans="1:27" ht="12.75" customHeight="1" x14ac:dyDescent="0.15">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row>
    <row r="508" spans="1:27" ht="12.75" customHeight="1" x14ac:dyDescent="0.15">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row>
    <row r="509" spans="1:27" ht="12.75" customHeight="1" x14ac:dyDescent="0.15">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row>
    <row r="510" spans="1:27" ht="12.75" customHeight="1" x14ac:dyDescent="0.15">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row>
    <row r="511" spans="1:27" ht="12.75" customHeight="1" x14ac:dyDescent="0.15">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row>
    <row r="512" spans="1:27" ht="12.75" customHeight="1" x14ac:dyDescent="0.15">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row>
    <row r="513" spans="1:27" ht="12.75" customHeight="1" x14ac:dyDescent="0.15">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row>
    <row r="514" spans="1:27" ht="12.75" customHeight="1" x14ac:dyDescent="0.15">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row>
    <row r="515" spans="1:27" ht="12.75" customHeight="1" x14ac:dyDescent="0.15">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row>
    <row r="516" spans="1:27" ht="12.75" customHeight="1" x14ac:dyDescent="0.15">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row>
    <row r="517" spans="1:27" ht="12.75" customHeight="1" x14ac:dyDescent="0.15">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row>
    <row r="518" spans="1:27" ht="12.75" customHeight="1" x14ac:dyDescent="0.15">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row>
    <row r="519" spans="1:27" ht="12.75" customHeight="1" x14ac:dyDescent="0.15">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row>
    <row r="520" spans="1:27" ht="12.75" customHeight="1" x14ac:dyDescent="0.15">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row>
    <row r="521" spans="1:27" ht="12.75" customHeight="1" x14ac:dyDescent="0.15">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row>
    <row r="522" spans="1:27" ht="12.75" customHeight="1" x14ac:dyDescent="0.15">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row>
    <row r="523" spans="1:27" ht="12.75" customHeight="1" x14ac:dyDescent="0.15">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row>
    <row r="524" spans="1:27" ht="12.75" customHeight="1" x14ac:dyDescent="0.15">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row>
    <row r="525" spans="1:27" ht="12.75" customHeight="1" x14ac:dyDescent="0.15">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row>
    <row r="526" spans="1:27" ht="12.75" customHeight="1" x14ac:dyDescent="0.15">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row>
    <row r="527" spans="1:27" ht="12.75" customHeight="1" x14ac:dyDescent="0.15">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row>
    <row r="528" spans="1:27" ht="12.75" customHeight="1" x14ac:dyDescent="0.15">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row>
    <row r="529" spans="1:27" ht="12.75" customHeight="1" x14ac:dyDescent="0.15">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row>
    <row r="530" spans="1:27" ht="12.75" customHeight="1" x14ac:dyDescent="0.15">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row>
    <row r="531" spans="1:27" ht="12.75" customHeight="1" x14ac:dyDescent="0.15">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row>
    <row r="532" spans="1:27" ht="12.75" customHeight="1" x14ac:dyDescent="0.15">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row>
    <row r="533" spans="1:27" ht="12.75" customHeight="1" x14ac:dyDescent="0.15">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row>
    <row r="534" spans="1:27" ht="12.75" customHeight="1" x14ac:dyDescent="0.15">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row>
    <row r="535" spans="1:27" ht="12.75" customHeight="1" x14ac:dyDescent="0.15">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row>
    <row r="536" spans="1:27" ht="12.75" customHeight="1" x14ac:dyDescent="0.15">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row>
    <row r="537" spans="1:27" ht="12.75" customHeight="1" x14ac:dyDescent="0.15">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row>
    <row r="538" spans="1:27" ht="12.75" customHeight="1" x14ac:dyDescent="0.15">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row>
    <row r="539" spans="1:27" ht="12.75" customHeight="1" x14ac:dyDescent="0.15">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row>
    <row r="540" spans="1:27" ht="12.75" customHeight="1" x14ac:dyDescent="0.15">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row>
    <row r="541" spans="1:27" ht="12.75" customHeight="1" x14ac:dyDescent="0.15">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row>
    <row r="542" spans="1:27" ht="12.75" customHeight="1" x14ac:dyDescent="0.15">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row>
    <row r="543" spans="1:27" ht="12.75" customHeight="1" x14ac:dyDescent="0.15">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row>
    <row r="544" spans="1:27" ht="12.75" customHeight="1" x14ac:dyDescent="0.15">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row>
    <row r="545" spans="1:27" ht="12.75" customHeight="1" x14ac:dyDescent="0.15">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row>
    <row r="546" spans="1:27" ht="12.75" customHeight="1" x14ac:dyDescent="0.15">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row>
    <row r="547" spans="1:27" ht="12.75" customHeight="1" x14ac:dyDescent="0.15">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row>
    <row r="548" spans="1:27" ht="12.75" customHeight="1" x14ac:dyDescent="0.15">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row>
    <row r="549" spans="1:27" ht="12.75" customHeight="1" x14ac:dyDescent="0.15">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row>
    <row r="550" spans="1:27" ht="12.75" customHeight="1" x14ac:dyDescent="0.15">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row>
    <row r="551" spans="1:27" ht="12.75" customHeight="1" x14ac:dyDescent="0.15">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row>
    <row r="552" spans="1:27" ht="12.75" customHeight="1" x14ac:dyDescent="0.15">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row>
    <row r="553" spans="1:27" ht="12.75" customHeight="1" x14ac:dyDescent="0.15">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row>
    <row r="554" spans="1:27" ht="12.75" customHeight="1" x14ac:dyDescent="0.15">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row>
    <row r="555" spans="1:27" ht="12.75" customHeight="1" x14ac:dyDescent="0.15">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row>
    <row r="556" spans="1:27" ht="12.75" customHeight="1" x14ac:dyDescent="0.15">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row>
    <row r="557" spans="1:27" ht="12.75" customHeight="1" x14ac:dyDescent="0.15">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row>
    <row r="558" spans="1:27" ht="12.75" customHeight="1" x14ac:dyDescent="0.15">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row>
    <row r="559" spans="1:27" ht="12.75" customHeight="1" x14ac:dyDescent="0.15">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row>
    <row r="560" spans="1:27" ht="12.75" customHeight="1" x14ac:dyDescent="0.15">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row>
    <row r="561" spans="1:27" ht="12.75" customHeight="1" x14ac:dyDescent="0.15">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row>
    <row r="562" spans="1:27" ht="12.75" customHeight="1" x14ac:dyDescent="0.15">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row>
    <row r="563" spans="1:27" ht="12.75" customHeight="1" x14ac:dyDescent="0.15">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row>
    <row r="564" spans="1:27" ht="12.75" customHeight="1" x14ac:dyDescent="0.15">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row>
    <row r="565" spans="1:27" ht="12.75" customHeight="1" x14ac:dyDescent="0.15">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row>
    <row r="566" spans="1:27" ht="12.75" customHeight="1" x14ac:dyDescent="0.15">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row>
    <row r="567" spans="1:27" ht="12.75" customHeight="1" x14ac:dyDescent="0.15">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row>
    <row r="568" spans="1:27" ht="12.75" customHeight="1" x14ac:dyDescent="0.15">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row>
    <row r="569" spans="1:27" ht="12.75" customHeight="1" x14ac:dyDescent="0.15">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row>
    <row r="570" spans="1:27" ht="12.75" customHeight="1" x14ac:dyDescent="0.15">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row>
    <row r="571" spans="1:27" ht="12.75" customHeight="1" x14ac:dyDescent="0.15">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row>
    <row r="572" spans="1:27" ht="12.75" customHeight="1" x14ac:dyDescent="0.15">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row>
    <row r="573" spans="1:27" ht="12.75" customHeight="1" x14ac:dyDescent="0.15">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row>
    <row r="574" spans="1:27" ht="12.75" customHeight="1" x14ac:dyDescent="0.15">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row>
    <row r="575" spans="1:27" ht="12.75" customHeight="1" x14ac:dyDescent="0.15">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row>
    <row r="576" spans="1:27" ht="12.75" customHeight="1" x14ac:dyDescent="0.15">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row>
    <row r="577" spans="1:27" ht="12.75" customHeight="1" x14ac:dyDescent="0.15">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row>
    <row r="578" spans="1:27" ht="12.75" customHeight="1" x14ac:dyDescent="0.15">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row>
    <row r="579" spans="1:27" ht="12.75" customHeight="1" x14ac:dyDescent="0.15">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row>
    <row r="580" spans="1:27" ht="12.75" customHeight="1" x14ac:dyDescent="0.15">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row>
    <row r="581" spans="1:27" ht="12.75" customHeight="1" x14ac:dyDescent="0.15">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row>
    <row r="582" spans="1:27" ht="12.75" customHeight="1" x14ac:dyDescent="0.15">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row>
    <row r="583" spans="1:27" ht="12.75" customHeight="1" x14ac:dyDescent="0.15">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row>
    <row r="584" spans="1:27" ht="12.75" customHeight="1" x14ac:dyDescent="0.15">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row>
    <row r="585" spans="1:27" ht="12.75" customHeight="1" x14ac:dyDescent="0.15">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row>
    <row r="586" spans="1:27" ht="12.75" customHeight="1" x14ac:dyDescent="0.15">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row>
    <row r="587" spans="1:27" ht="12.75" customHeight="1" x14ac:dyDescent="0.15">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row>
    <row r="588" spans="1:27" ht="12.75" customHeight="1" x14ac:dyDescent="0.15">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row>
    <row r="589" spans="1:27" ht="12.75" customHeight="1" x14ac:dyDescent="0.15">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row>
    <row r="590" spans="1:27" ht="12.75" customHeight="1" x14ac:dyDescent="0.15">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row>
    <row r="591" spans="1:27" ht="12.75" customHeight="1" x14ac:dyDescent="0.15">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row>
    <row r="592" spans="1:27" ht="12.75" customHeight="1" x14ac:dyDescent="0.15">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row>
    <row r="593" spans="1:27" ht="12.75" customHeight="1" x14ac:dyDescent="0.15">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row>
    <row r="594" spans="1:27" ht="12.75" customHeight="1" x14ac:dyDescent="0.15">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row>
    <row r="595" spans="1:27" ht="12.75" customHeight="1" x14ac:dyDescent="0.15">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row>
    <row r="596" spans="1:27" ht="12.75" customHeight="1" x14ac:dyDescent="0.15">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row>
    <row r="597" spans="1:27" ht="12.75" customHeight="1" x14ac:dyDescent="0.15">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row>
    <row r="598" spans="1:27" ht="12.75" customHeight="1" x14ac:dyDescent="0.15">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row>
    <row r="599" spans="1:27" ht="12.75" customHeight="1" x14ac:dyDescent="0.15">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row>
    <row r="600" spans="1:27" ht="12.75" customHeight="1" x14ac:dyDescent="0.15">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row>
    <row r="601" spans="1:27" ht="12.75" customHeight="1" x14ac:dyDescent="0.15">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row>
    <row r="602" spans="1:27" ht="12.75" customHeight="1" x14ac:dyDescent="0.15">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row>
    <row r="603" spans="1:27" ht="12.75" customHeight="1" x14ac:dyDescent="0.15">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row>
    <row r="604" spans="1:27" ht="12.75" customHeight="1" x14ac:dyDescent="0.15">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row>
    <row r="605" spans="1:27" ht="12.75" customHeight="1" x14ac:dyDescent="0.15">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row>
    <row r="606" spans="1:27" ht="12.75" customHeight="1" x14ac:dyDescent="0.15">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row>
    <row r="607" spans="1:27" ht="12.75" customHeight="1" x14ac:dyDescent="0.15">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row>
    <row r="608" spans="1:27" ht="12.75" customHeight="1" x14ac:dyDescent="0.15">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row>
    <row r="609" spans="1:27" ht="12.75" customHeight="1" x14ac:dyDescent="0.15">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row>
    <row r="610" spans="1:27" ht="12.75" customHeight="1" x14ac:dyDescent="0.15">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row>
    <row r="611" spans="1:27" ht="12.75" customHeight="1" x14ac:dyDescent="0.15">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row>
    <row r="612" spans="1:27" ht="12.75" customHeight="1" x14ac:dyDescent="0.15">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row>
    <row r="613" spans="1:27" ht="12.75" customHeight="1" x14ac:dyDescent="0.15">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row>
    <row r="614" spans="1:27" ht="12.75" customHeight="1" x14ac:dyDescent="0.15">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row>
    <row r="615" spans="1:27" ht="12.75" customHeight="1" x14ac:dyDescent="0.15">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row>
    <row r="616" spans="1:27" ht="12.75" customHeight="1" x14ac:dyDescent="0.15">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row>
    <row r="617" spans="1:27" ht="12.75" customHeight="1" x14ac:dyDescent="0.15">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row>
    <row r="618" spans="1:27" ht="12.75" customHeight="1" x14ac:dyDescent="0.15">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row>
    <row r="619" spans="1:27" ht="12.75" customHeight="1" x14ac:dyDescent="0.15">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row>
    <row r="620" spans="1:27" ht="12.75" customHeight="1" x14ac:dyDescent="0.15">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row>
    <row r="621" spans="1:27" ht="12.75" customHeight="1" x14ac:dyDescent="0.15">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row>
    <row r="622" spans="1:27" ht="12.75" customHeight="1" x14ac:dyDescent="0.15">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row>
    <row r="623" spans="1:27" ht="12.75" customHeight="1" x14ac:dyDescent="0.15">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row>
    <row r="624" spans="1:27" ht="12.75" customHeight="1" x14ac:dyDescent="0.15">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row>
    <row r="625" spans="1:27" ht="12.75" customHeight="1" x14ac:dyDescent="0.15">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row>
    <row r="626" spans="1:27" ht="12.75" customHeight="1" x14ac:dyDescent="0.15">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row>
    <row r="627" spans="1:27" ht="12.75" customHeight="1" x14ac:dyDescent="0.15">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row>
    <row r="628" spans="1:27" ht="12.75" customHeight="1" x14ac:dyDescent="0.15">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row>
    <row r="629" spans="1:27" ht="12.75" customHeight="1" x14ac:dyDescent="0.15">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row>
    <row r="630" spans="1:27" ht="12.75" customHeight="1" x14ac:dyDescent="0.15">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row>
    <row r="631" spans="1:27" ht="12.75" customHeight="1" x14ac:dyDescent="0.15">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row>
    <row r="632" spans="1:27" ht="12.75" customHeight="1" x14ac:dyDescent="0.15">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row>
    <row r="633" spans="1:27" ht="12.75" customHeight="1" x14ac:dyDescent="0.15">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row>
    <row r="634" spans="1:27" ht="12.75" customHeight="1" x14ac:dyDescent="0.15">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row>
    <row r="635" spans="1:27" ht="12.75" customHeight="1" x14ac:dyDescent="0.15">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row>
    <row r="636" spans="1:27" ht="12.75" customHeight="1" x14ac:dyDescent="0.15">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row>
    <row r="637" spans="1:27" ht="12.75" customHeight="1" x14ac:dyDescent="0.15">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row>
    <row r="638" spans="1:27" ht="12.75" customHeight="1" x14ac:dyDescent="0.15">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row>
    <row r="639" spans="1:27" ht="12.75" customHeight="1" x14ac:dyDescent="0.15">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row>
    <row r="640" spans="1:27" ht="12.75" customHeight="1" x14ac:dyDescent="0.15">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row>
    <row r="641" spans="1:27" ht="12.75" customHeight="1" x14ac:dyDescent="0.15">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row>
    <row r="642" spans="1:27" ht="12.75" customHeight="1" x14ac:dyDescent="0.15">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row>
    <row r="643" spans="1:27" ht="12.75" customHeight="1" x14ac:dyDescent="0.15">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row>
    <row r="644" spans="1:27" ht="12.75" customHeight="1" x14ac:dyDescent="0.15">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row>
    <row r="645" spans="1:27" ht="12.75" customHeight="1" x14ac:dyDescent="0.15">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row>
    <row r="646" spans="1:27" ht="12.75" customHeight="1" x14ac:dyDescent="0.15">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row>
    <row r="647" spans="1:27" ht="12.75" customHeight="1" x14ac:dyDescent="0.15">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row>
    <row r="648" spans="1:27" ht="12.75" customHeight="1" x14ac:dyDescent="0.15">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row>
    <row r="649" spans="1:27" ht="12.75" customHeight="1" x14ac:dyDescent="0.15">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row>
    <row r="650" spans="1:27" ht="12.75" customHeight="1" x14ac:dyDescent="0.15">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row>
    <row r="651" spans="1:27" ht="12.75" customHeight="1" x14ac:dyDescent="0.15">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row>
    <row r="652" spans="1:27" ht="12.75" customHeight="1" x14ac:dyDescent="0.15">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row>
    <row r="653" spans="1:27" ht="12.75" customHeight="1" x14ac:dyDescent="0.15">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row>
    <row r="654" spans="1:27" ht="12.75" customHeight="1" x14ac:dyDescent="0.15">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row>
    <row r="655" spans="1:27" ht="12.75" customHeight="1" x14ac:dyDescent="0.15">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row>
    <row r="656" spans="1:27" ht="12.75" customHeight="1" x14ac:dyDescent="0.15">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row>
    <row r="657" spans="1:27" ht="12.75" customHeight="1" x14ac:dyDescent="0.15">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row>
    <row r="658" spans="1:27" ht="12.75" customHeight="1" x14ac:dyDescent="0.15">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row>
    <row r="659" spans="1:27" ht="12.75" customHeight="1" x14ac:dyDescent="0.15">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row>
    <row r="660" spans="1:27" ht="12.75" customHeight="1" x14ac:dyDescent="0.15">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row>
    <row r="661" spans="1:27" ht="12.75" customHeight="1" x14ac:dyDescent="0.15">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row>
    <row r="662" spans="1:27" ht="12.75" customHeight="1" x14ac:dyDescent="0.15">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row>
    <row r="663" spans="1:27" ht="12.75" customHeight="1" x14ac:dyDescent="0.15">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row>
    <row r="664" spans="1:27" ht="12.75" customHeight="1" x14ac:dyDescent="0.15">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row>
    <row r="665" spans="1:27" ht="12.75" customHeight="1" x14ac:dyDescent="0.15">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row>
    <row r="666" spans="1:27" ht="12.75" customHeight="1" x14ac:dyDescent="0.15">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row>
    <row r="667" spans="1:27" ht="12.75" customHeight="1" x14ac:dyDescent="0.15">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row>
    <row r="668" spans="1:27" ht="12.75" customHeight="1" x14ac:dyDescent="0.15">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row>
    <row r="669" spans="1:27" ht="12.75" customHeight="1" x14ac:dyDescent="0.15">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row>
    <row r="670" spans="1:27" ht="12.75" customHeight="1" x14ac:dyDescent="0.15">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row>
    <row r="671" spans="1:27" ht="12.75" customHeight="1" x14ac:dyDescent="0.15">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row>
    <row r="672" spans="1:27" ht="12.75" customHeight="1" x14ac:dyDescent="0.15">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row>
    <row r="673" spans="1:27" ht="12.75" customHeight="1" x14ac:dyDescent="0.15">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row>
    <row r="674" spans="1:27" ht="12.75" customHeight="1" x14ac:dyDescent="0.15">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row>
    <row r="675" spans="1:27" ht="12.75" customHeight="1" x14ac:dyDescent="0.15">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row>
    <row r="676" spans="1:27" ht="12.75" customHeight="1" x14ac:dyDescent="0.15">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row>
    <row r="677" spans="1:27" ht="12.75" customHeight="1" x14ac:dyDescent="0.15">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row>
    <row r="678" spans="1:27" ht="12.75" customHeight="1" x14ac:dyDescent="0.15">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row>
    <row r="679" spans="1:27" ht="12.75" customHeight="1" x14ac:dyDescent="0.15">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row>
    <row r="680" spans="1:27" ht="12.75" customHeight="1" x14ac:dyDescent="0.15">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row>
    <row r="681" spans="1:27" ht="12.75" customHeight="1" x14ac:dyDescent="0.15">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row>
    <row r="682" spans="1:27" ht="12.75" customHeight="1" x14ac:dyDescent="0.15">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row>
    <row r="683" spans="1:27" ht="12.75" customHeight="1" x14ac:dyDescent="0.15">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row>
    <row r="684" spans="1:27" ht="12.75" customHeight="1" x14ac:dyDescent="0.15">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row>
    <row r="685" spans="1:27" ht="12.75" customHeight="1" x14ac:dyDescent="0.15">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row>
    <row r="686" spans="1:27" ht="12.75" customHeight="1" x14ac:dyDescent="0.15">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row>
    <row r="687" spans="1:27" ht="12.75" customHeight="1" x14ac:dyDescent="0.15">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row>
    <row r="688" spans="1:27" ht="12.75" customHeight="1" x14ac:dyDescent="0.15">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row>
    <row r="689" spans="1:27" ht="12.75" customHeight="1" x14ac:dyDescent="0.15">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row>
    <row r="690" spans="1:27" ht="12.75" customHeight="1" x14ac:dyDescent="0.15">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row>
    <row r="691" spans="1:27" ht="12.75" customHeight="1" x14ac:dyDescent="0.15">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row>
    <row r="692" spans="1:27" ht="12.75" customHeight="1" x14ac:dyDescent="0.15">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row>
    <row r="693" spans="1:27" ht="12.75" customHeight="1" x14ac:dyDescent="0.15">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row>
    <row r="694" spans="1:27" ht="12.75" customHeight="1" x14ac:dyDescent="0.15">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row>
    <row r="695" spans="1:27" ht="12.75" customHeight="1" x14ac:dyDescent="0.15">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row>
    <row r="696" spans="1:27" ht="12.75" customHeight="1" x14ac:dyDescent="0.15">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row>
    <row r="697" spans="1:27" ht="12.75" customHeight="1" x14ac:dyDescent="0.15">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row>
    <row r="698" spans="1:27" ht="12.75" customHeight="1" x14ac:dyDescent="0.15">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row>
    <row r="699" spans="1:27" ht="12.75" customHeight="1" x14ac:dyDescent="0.15">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row>
    <row r="700" spans="1:27" ht="12.75" customHeight="1" x14ac:dyDescent="0.15">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row>
    <row r="701" spans="1:27" ht="12.75" customHeight="1" x14ac:dyDescent="0.15">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row>
    <row r="702" spans="1:27" ht="12.75" customHeight="1" x14ac:dyDescent="0.15">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row>
    <row r="703" spans="1:27" ht="12.75" customHeight="1" x14ac:dyDescent="0.15">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row>
    <row r="704" spans="1:27" ht="12.75" customHeight="1" x14ac:dyDescent="0.15">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row>
    <row r="705" spans="1:27" ht="12.75" customHeight="1" x14ac:dyDescent="0.15">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row>
    <row r="706" spans="1:27" ht="12.75" customHeight="1" x14ac:dyDescent="0.15">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row>
    <row r="707" spans="1:27" ht="12.75" customHeight="1" x14ac:dyDescent="0.15">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row>
    <row r="708" spans="1:27" ht="12.75" customHeight="1" x14ac:dyDescent="0.15">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row>
    <row r="709" spans="1:27" ht="12.75" customHeight="1" x14ac:dyDescent="0.15">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row>
    <row r="710" spans="1:27" ht="12.75" customHeight="1" x14ac:dyDescent="0.15">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row>
    <row r="711" spans="1:27" ht="12.75" customHeight="1" x14ac:dyDescent="0.15">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row>
    <row r="712" spans="1:27" ht="12.75" customHeight="1" x14ac:dyDescent="0.15">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row>
    <row r="713" spans="1:27" ht="12.75" customHeight="1" x14ac:dyDescent="0.15">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row>
    <row r="714" spans="1:27" ht="12.75" customHeight="1" x14ac:dyDescent="0.15">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row>
    <row r="715" spans="1:27" ht="12.75" customHeight="1" x14ac:dyDescent="0.15">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row>
    <row r="716" spans="1:27" ht="12.75" customHeight="1" x14ac:dyDescent="0.15">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row>
    <row r="717" spans="1:27" ht="12.75" customHeight="1" x14ac:dyDescent="0.15">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row>
    <row r="718" spans="1:27" ht="12.75" customHeight="1" x14ac:dyDescent="0.15">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row>
    <row r="719" spans="1:27" ht="12.75" customHeight="1" x14ac:dyDescent="0.15">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row>
    <row r="720" spans="1:27" ht="12.75" customHeight="1" x14ac:dyDescent="0.15">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row>
    <row r="721" spans="1:27" ht="12.75" customHeight="1" x14ac:dyDescent="0.15">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row>
    <row r="722" spans="1:27" ht="12.75" customHeight="1" x14ac:dyDescent="0.15">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row>
    <row r="723" spans="1:27" ht="12.75" customHeight="1" x14ac:dyDescent="0.15">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row>
    <row r="724" spans="1:27" ht="12.75" customHeight="1" x14ac:dyDescent="0.15">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row>
    <row r="725" spans="1:27" ht="12.75" customHeight="1" x14ac:dyDescent="0.15">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row>
    <row r="726" spans="1:27" ht="12.75" customHeight="1" x14ac:dyDescent="0.15">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row>
    <row r="727" spans="1:27" ht="12.75" customHeight="1" x14ac:dyDescent="0.15">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row>
    <row r="728" spans="1:27" ht="12.75" customHeight="1" x14ac:dyDescent="0.15">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row>
    <row r="729" spans="1:27" ht="12.75" customHeight="1" x14ac:dyDescent="0.15">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row>
    <row r="730" spans="1:27" ht="12.75" customHeight="1" x14ac:dyDescent="0.15">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row>
    <row r="731" spans="1:27" ht="12.75" customHeight="1" x14ac:dyDescent="0.15">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row>
    <row r="732" spans="1:27" ht="12.75" customHeight="1" x14ac:dyDescent="0.15">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row>
    <row r="733" spans="1:27" ht="12.75" customHeight="1" x14ac:dyDescent="0.15">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row>
    <row r="734" spans="1:27" ht="12.75" customHeight="1" x14ac:dyDescent="0.15">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row>
    <row r="735" spans="1:27" ht="12.75" customHeight="1" x14ac:dyDescent="0.15">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row>
    <row r="736" spans="1:27" ht="12.75" customHeight="1" x14ac:dyDescent="0.15">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row>
    <row r="737" spans="1:27" ht="12.75" customHeight="1" x14ac:dyDescent="0.15">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row>
    <row r="738" spans="1:27" ht="12.75" customHeight="1" x14ac:dyDescent="0.15">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row>
    <row r="739" spans="1:27" ht="12.75" customHeight="1" x14ac:dyDescent="0.15">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row>
    <row r="740" spans="1:27" ht="12.75" customHeight="1" x14ac:dyDescent="0.15">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row>
    <row r="741" spans="1:27" ht="12.75" customHeight="1" x14ac:dyDescent="0.15">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row>
    <row r="742" spans="1:27" ht="12.75" customHeight="1" x14ac:dyDescent="0.15">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row>
    <row r="743" spans="1:27" ht="12.75" customHeight="1" x14ac:dyDescent="0.15">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row>
    <row r="744" spans="1:27" ht="12.75" customHeight="1" x14ac:dyDescent="0.15">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row>
    <row r="745" spans="1:27" ht="12.75" customHeight="1" x14ac:dyDescent="0.15">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row>
    <row r="746" spans="1:27" ht="12.75" customHeight="1" x14ac:dyDescent="0.15">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row>
    <row r="747" spans="1:27" ht="12.75" customHeight="1" x14ac:dyDescent="0.15">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row>
    <row r="748" spans="1:27" ht="12.75" customHeight="1" x14ac:dyDescent="0.15">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row>
    <row r="749" spans="1:27" ht="12.75" customHeight="1" x14ac:dyDescent="0.15">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row>
    <row r="750" spans="1:27" ht="12.75" customHeight="1" x14ac:dyDescent="0.15">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row>
    <row r="751" spans="1:27" ht="12.75" customHeight="1" x14ac:dyDescent="0.15">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row>
    <row r="752" spans="1:27" ht="12.75" customHeight="1" x14ac:dyDescent="0.15">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row>
    <row r="753" spans="1:27" ht="12.75" customHeight="1" x14ac:dyDescent="0.15">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row>
    <row r="754" spans="1:27" ht="12.75" customHeight="1" x14ac:dyDescent="0.15">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row>
    <row r="755" spans="1:27" ht="12.75" customHeight="1" x14ac:dyDescent="0.15">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row>
    <row r="756" spans="1:27" ht="12.75" customHeight="1" x14ac:dyDescent="0.15">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row>
    <row r="757" spans="1:27" ht="12.75" customHeight="1" x14ac:dyDescent="0.15">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row>
    <row r="758" spans="1:27" ht="12.75" customHeight="1" x14ac:dyDescent="0.15">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row>
    <row r="759" spans="1:27" ht="12.75" customHeight="1" x14ac:dyDescent="0.15">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row>
    <row r="760" spans="1:27" ht="12.75" customHeight="1" x14ac:dyDescent="0.15">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row>
    <row r="761" spans="1:27" ht="12.75" customHeight="1" x14ac:dyDescent="0.15">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c r="AA761" s="10"/>
    </row>
    <row r="762" spans="1:27" ht="12.75" customHeight="1" x14ac:dyDescent="0.15">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c r="AA762" s="10"/>
    </row>
    <row r="763" spans="1:27" ht="12.75" customHeight="1" x14ac:dyDescent="0.15">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c r="AA763" s="10"/>
    </row>
    <row r="764" spans="1:27" ht="12.75" customHeight="1" x14ac:dyDescent="0.15">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c r="AA764" s="10"/>
    </row>
    <row r="765" spans="1:27" ht="12.75" customHeight="1" x14ac:dyDescent="0.15">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c r="AA765" s="10"/>
    </row>
    <row r="766" spans="1:27" ht="12.75" customHeight="1" x14ac:dyDescent="0.15">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c r="AA766" s="10"/>
    </row>
    <row r="767" spans="1:27" ht="12.75" customHeight="1" x14ac:dyDescent="0.15">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c r="AA767" s="10"/>
    </row>
    <row r="768" spans="1:27" ht="12.75" customHeight="1" x14ac:dyDescent="0.15">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c r="AA768" s="10"/>
    </row>
    <row r="769" spans="1:27" ht="12.75" customHeight="1" x14ac:dyDescent="0.15">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c r="AA769" s="10"/>
    </row>
    <row r="770" spans="1:27" ht="12.75" customHeight="1" x14ac:dyDescent="0.15">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c r="AA770" s="10"/>
    </row>
    <row r="771" spans="1:27" ht="12.75" customHeight="1" x14ac:dyDescent="0.15">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c r="AA771" s="10"/>
    </row>
    <row r="772" spans="1:27" ht="12.75" customHeight="1" x14ac:dyDescent="0.15">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c r="AA772" s="10"/>
    </row>
    <row r="773" spans="1:27" ht="12.75" customHeight="1" x14ac:dyDescent="0.15">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c r="AA773" s="10"/>
    </row>
    <row r="774" spans="1:27" ht="12.75" customHeight="1" x14ac:dyDescent="0.15">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c r="AA774" s="10"/>
    </row>
    <row r="775" spans="1:27" ht="12.75" customHeight="1" x14ac:dyDescent="0.15">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c r="AA775" s="10"/>
    </row>
    <row r="776" spans="1:27" ht="12.75" customHeight="1" x14ac:dyDescent="0.15">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c r="AA776" s="10"/>
    </row>
    <row r="777" spans="1:27" ht="12.75" customHeight="1" x14ac:dyDescent="0.15">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c r="AA777" s="10"/>
    </row>
    <row r="778" spans="1:27" ht="12.75" customHeight="1" x14ac:dyDescent="0.15">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c r="AA778" s="10"/>
    </row>
    <row r="779" spans="1:27" ht="12.75" customHeight="1" x14ac:dyDescent="0.15">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c r="AA779" s="10"/>
    </row>
    <row r="780" spans="1:27" ht="12.75" customHeight="1" x14ac:dyDescent="0.15">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c r="AA780" s="10"/>
    </row>
    <row r="781" spans="1:27" ht="12.75" customHeight="1" x14ac:dyDescent="0.15">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c r="AA781" s="10"/>
    </row>
    <row r="782" spans="1:27" ht="12.75" customHeight="1" x14ac:dyDescent="0.15">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c r="AA782" s="10"/>
    </row>
    <row r="783" spans="1:27" ht="12.75" customHeight="1" x14ac:dyDescent="0.15">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c r="AA783" s="10"/>
    </row>
    <row r="784" spans="1:27" ht="12.75" customHeight="1" x14ac:dyDescent="0.15">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c r="AA784" s="10"/>
    </row>
    <row r="785" spans="1:27" ht="12.75" customHeight="1" x14ac:dyDescent="0.15">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c r="AA785" s="10"/>
    </row>
    <row r="786" spans="1:27" ht="12.75" customHeight="1" x14ac:dyDescent="0.15">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c r="AA786" s="10"/>
    </row>
    <row r="787" spans="1:27" ht="12.75" customHeight="1" x14ac:dyDescent="0.15">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c r="AA787" s="10"/>
    </row>
    <row r="788" spans="1:27" ht="12.75" customHeight="1" x14ac:dyDescent="0.15">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c r="AA788" s="10"/>
    </row>
    <row r="789" spans="1:27" ht="12.75" customHeight="1" x14ac:dyDescent="0.15">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c r="AA789" s="10"/>
    </row>
    <row r="790" spans="1:27" ht="12.75" customHeight="1" x14ac:dyDescent="0.15">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c r="AA790" s="10"/>
    </row>
    <row r="791" spans="1:27" ht="12.75" customHeight="1" x14ac:dyDescent="0.15">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c r="AA791" s="10"/>
    </row>
    <row r="792" spans="1:27" ht="12.75" customHeight="1" x14ac:dyDescent="0.15">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c r="AA792" s="10"/>
    </row>
    <row r="793" spans="1:27" ht="12.75" customHeight="1" x14ac:dyDescent="0.15">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c r="AA793" s="10"/>
    </row>
    <row r="794" spans="1:27" ht="12.75" customHeight="1" x14ac:dyDescent="0.15">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c r="AA794" s="10"/>
    </row>
    <row r="795" spans="1:27" ht="12.75" customHeight="1" x14ac:dyDescent="0.15">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c r="AA795" s="10"/>
    </row>
    <row r="796" spans="1:27" ht="12.75" customHeight="1" x14ac:dyDescent="0.15">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c r="AA796" s="10"/>
    </row>
    <row r="797" spans="1:27" ht="12.75" customHeight="1" x14ac:dyDescent="0.15">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c r="AA797" s="10"/>
    </row>
    <row r="798" spans="1:27" ht="12.75" customHeight="1" x14ac:dyDescent="0.15">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c r="AA798" s="10"/>
    </row>
    <row r="799" spans="1:27" ht="12.75" customHeight="1" x14ac:dyDescent="0.15">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c r="AA799" s="10"/>
    </row>
    <row r="800" spans="1:27" ht="12.75" customHeight="1" x14ac:dyDescent="0.15">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c r="AA800" s="10"/>
    </row>
    <row r="801" spans="1:27" ht="12.75" customHeight="1" x14ac:dyDescent="0.15">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c r="AA801" s="10"/>
    </row>
    <row r="802" spans="1:27" ht="12.75" customHeight="1" x14ac:dyDescent="0.15">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c r="AA802" s="10"/>
    </row>
    <row r="803" spans="1:27" ht="12.75" customHeight="1" x14ac:dyDescent="0.15">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c r="AA803" s="10"/>
    </row>
    <row r="804" spans="1:27" ht="12.75" customHeight="1" x14ac:dyDescent="0.15">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c r="AA804" s="10"/>
    </row>
    <row r="805" spans="1:27" ht="12.75" customHeight="1" x14ac:dyDescent="0.15">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c r="AA805" s="10"/>
    </row>
    <row r="806" spans="1:27" ht="12.75" customHeight="1" x14ac:dyDescent="0.15">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c r="AA806" s="10"/>
    </row>
    <row r="807" spans="1:27" ht="12.75" customHeight="1" x14ac:dyDescent="0.15">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c r="AA807" s="10"/>
    </row>
    <row r="808" spans="1:27" ht="12.75" customHeight="1" x14ac:dyDescent="0.15">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c r="AA808" s="10"/>
    </row>
    <row r="809" spans="1:27" ht="12.75" customHeight="1" x14ac:dyDescent="0.15">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c r="AA809" s="10"/>
    </row>
    <row r="810" spans="1:27" ht="12.75" customHeight="1" x14ac:dyDescent="0.15">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c r="AA810" s="10"/>
    </row>
    <row r="811" spans="1:27" ht="12.75" customHeight="1" x14ac:dyDescent="0.15">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c r="AA811" s="10"/>
    </row>
    <row r="812" spans="1:27" ht="12.75" customHeight="1" x14ac:dyDescent="0.15">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c r="AA812" s="10"/>
    </row>
    <row r="813" spans="1:27" ht="12.75" customHeight="1" x14ac:dyDescent="0.15">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c r="AA813" s="10"/>
    </row>
    <row r="814" spans="1:27" ht="12.75" customHeight="1" x14ac:dyDescent="0.15">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c r="AA814" s="10"/>
    </row>
    <row r="815" spans="1:27" ht="12.75" customHeight="1" x14ac:dyDescent="0.15">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c r="AA815" s="10"/>
    </row>
    <row r="816" spans="1:27" ht="12.75" customHeight="1" x14ac:dyDescent="0.15">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c r="AA816" s="10"/>
    </row>
    <row r="817" spans="1:27" ht="12.75" customHeight="1" x14ac:dyDescent="0.15">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c r="AA817" s="10"/>
    </row>
    <row r="818" spans="1:27" ht="12.75" customHeight="1" x14ac:dyDescent="0.15">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c r="AA818" s="10"/>
    </row>
    <row r="819" spans="1:27" ht="12.75" customHeight="1" x14ac:dyDescent="0.15">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c r="AA819" s="10"/>
    </row>
    <row r="820" spans="1:27" ht="12.75" customHeight="1" x14ac:dyDescent="0.15">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c r="AA820" s="10"/>
    </row>
    <row r="821" spans="1:27" ht="12.75" customHeight="1" x14ac:dyDescent="0.15">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c r="AA821" s="10"/>
    </row>
    <row r="822" spans="1:27" ht="12.75" customHeight="1" x14ac:dyDescent="0.15">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c r="AA822" s="10"/>
    </row>
    <row r="823" spans="1:27" ht="12.75" customHeight="1" x14ac:dyDescent="0.15">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c r="AA823" s="10"/>
    </row>
    <row r="824" spans="1:27" ht="12.75" customHeight="1" x14ac:dyDescent="0.15">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c r="AA824" s="10"/>
    </row>
    <row r="825" spans="1:27" ht="12.75" customHeight="1" x14ac:dyDescent="0.15">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c r="AA825" s="10"/>
    </row>
    <row r="826" spans="1:27" ht="12.75" customHeight="1" x14ac:dyDescent="0.15">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c r="AA826" s="10"/>
    </row>
    <row r="827" spans="1:27" ht="12.75" customHeight="1" x14ac:dyDescent="0.15">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c r="AA827" s="10"/>
    </row>
    <row r="828" spans="1:27" ht="12.75" customHeight="1" x14ac:dyDescent="0.15">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c r="AA828" s="10"/>
    </row>
    <row r="829" spans="1:27" ht="12.75" customHeight="1" x14ac:dyDescent="0.15">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c r="AA829" s="10"/>
    </row>
    <row r="830" spans="1:27" ht="12.75" customHeight="1" x14ac:dyDescent="0.15">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c r="AA830" s="10"/>
    </row>
    <row r="831" spans="1:27" ht="12.75" customHeight="1" x14ac:dyDescent="0.15">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c r="AA831" s="10"/>
    </row>
    <row r="832" spans="1:27" ht="12.75" customHeight="1" x14ac:dyDescent="0.15">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c r="AA832" s="10"/>
    </row>
    <row r="833" spans="1:27" ht="12.75" customHeight="1" x14ac:dyDescent="0.15">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c r="AA833" s="10"/>
    </row>
    <row r="834" spans="1:27" ht="12.75" customHeight="1" x14ac:dyDescent="0.15">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c r="AA834" s="10"/>
    </row>
    <row r="835" spans="1:27" ht="12.75" customHeight="1" x14ac:dyDescent="0.15">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c r="AA835" s="10"/>
    </row>
    <row r="836" spans="1:27" ht="12.75" customHeight="1" x14ac:dyDescent="0.15">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c r="AA836" s="10"/>
    </row>
    <row r="837" spans="1:27" ht="12.75" customHeight="1" x14ac:dyDescent="0.15">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c r="AA837" s="10"/>
    </row>
    <row r="838" spans="1:27" ht="12.75" customHeight="1" x14ac:dyDescent="0.15">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c r="AA838" s="10"/>
    </row>
    <row r="839" spans="1:27" ht="12.75" customHeight="1" x14ac:dyDescent="0.15">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c r="AA839" s="10"/>
    </row>
    <row r="840" spans="1:27" ht="12.75" customHeight="1" x14ac:dyDescent="0.15">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c r="AA840" s="10"/>
    </row>
    <row r="841" spans="1:27" ht="12.75" customHeight="1" x14ac:dyDescent="0.15">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c r="AA841" s="10"/>
    </row>
    <row r="842" spans="1:27" ht="12.75" customHeight="1" x14ac:dyDescent="0.15">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c r="AA842" s="10"/>
    </row>
    <row r="843" spans="1:27" ht="12.75" customHeight="1" x14ac:dyDescent="0.15">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c r="AA843" s="10"/>
    </row>
    <row r="844" spans="1:27" ht="12.75" customHeight="1" x14ac:dyDescent="0.15">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c r="AA844" s="10"/>
    </row>
    <row r="845" spans="1:27" ht="12.75" customHeight="1" x14ac:dyDescent="0.15">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c r="AA845" s="10"/>
    </row>
    <row r="846" spans="1:27" ht="12.75" customHeight="1" x14ac:dyDescent="0.15">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c r="AA846" s="10"/>
    </row>
    <row r="847" spans="1:27" ht="12.75" customHeight="1" x14ac:dyDescent="0.15">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c r="AA847" s="10"/>
    </row>
    <row r="848" spans="1:27" ht="12.75" customHeight="1" x14ac:dyDescent="0.15">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c r="AA848" s="10"/>
    </row>
    <row r="849" spans="1:27" ht="12.75" customHeight="1" x14ac:dyDescent="0.15">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c r="AA849" s="10"/>
    </row>
    <row r="850" spans="1:27" ht="12.75" customHeight="1" x14ac:dyDescent="0.15">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c r="AA850" s="10"/>
    </row>
    <row r="851" spans="1:27" ht="12.75" customHeight="1" x14ac:dyDescent="0.15">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c r="AA851" s="10"/>
    </row>
    <row r="852" spans="1:27" ht="12.75" customHeight="1" x14ac:dyDescent="0.15">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c r="AA852" s="10"/>
    </row>
    <row r="853" spans="1:27" ht="12.75" customHeight="1" x14ac:dyDescent="0.15">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c r="AA853" s="10"/>
    </row>
    <row r="854" spans="1:27" ht="12.75" customHeight="1" x14ac:dyDescent="0.15">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c r="AA854" s="10"/>
    </row>
    <row r="855" spans="1:27" ht="12.75" customHeight="1" x14ac:dyDescent="0.15">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c r="AA855" s="10"/>
    </row>
    <row r="856" spans="1:27" ht="12.75" customHeight="1" x14ac:dyDescent="0.15">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c r="AA856" s="10"/>
    </row>
    <row r="857" spans="1:27" ht="12.75" customHeight="1" x14ac:dyDescent="0.15">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c r="AA857" s="10"/>
    </row>
    <row r="858" spans="1:27" ht="12.75" customHeight="1" x14ac:dyDescent="0.15">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c r="AA858" s="10"/>
    </row>
    <row r="859" spans="1:27" ht="12.75" customHeight="1" x14ac:dyDescent="0.15">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c r="AA859" s="10"/>
    </row>
    <row r="860" spans="1:27" ht="12.75" customHeight="1" x14ac:dyDescent="0.15">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c r="AA860" s="10"/>
    </row>
    <row r="861" spans="1:27" ht="12.75" customHeight="1" x14ac:dyDescent="0.15">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c r="AA861" s="10"/>
    </row>
    <row r="862" spans="1:27" ht="12.75" customHeight="1" x14ac:dyDescent="0.15">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c r="AA862" s="10"/>
    </row>
    <row r="863" spans="1:27" ht="12.75" customHeight="1" x14ac:dyDescent="0.15">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c r="AA863" s="10"/>
    </row>
    <row r="864" spans="1:27" ht="12.75" customHeight="1" x14ac:dyDescent="0.15">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c r="AA864" s="10"/>
    </row>
    <row r="865" spans="1:27" ht="12.75" customHeight="1" x14ac:dyDescent="0.15">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c r="AA865" s="10"/>
    </row>
    <row r="866" spans="1:27" ht="12.75" customHeight="1" x14ac:dyDescent="0.15">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c r="AA866" s="10"/>
    </row>
    <row r="867" spans="1:27" ht="12.75" customHeight="1" x14ac:dyDescent="0.15">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c r="AA867" s="10"/>
    </row>
    <row r="868" spans="1:27" ht="12.75" customHeight="1" x14ac:dyDescent="0.15">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c r="AA868" s="10"/>
    </row>
    <row r="869" spans="1:27" ht="12.75" customHeight="1" x14ac:dyDescent="0.15">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c r="AA869" s="10"/>
    </row>
    <row r="870" spans="1:27" ht="12.75" customHeight="1" x14ac:dyDescent="0.15">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c r="AA870" s="10"/>
    </row>
    <row r="871" spans="1:27" ht="12.75" customHeight="1" x14ac:dyDescent="0.15">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c r="AA871" s="10"/>
    </row>
    <row r="872" spans="1:27" ht="12.75" customHeight="1" x14ac:dyDescent="0.15">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c r="AA872" s="10"/>
    </row>
    <row r="873" spans="1:27" ht="12.75" customHeight="1" x14ac:dyDescent="0.15">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c r="AA873" s="10"/>
    </row>
    <row r="874" spans="1:27" ht="12.75" customHeight="1" x14ac:dyDescent="0.15">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c r="AA874" s="10"/>
    </row>
    <row r="875" spans="1:27" ht="12.75" customHeight="1" x14ac:dyDescent="0.15">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c r="AA875" s="10"/>
    </row>
    <row r="876" spans="1:27" ht="12.75" customHeight="1" x14ac:dyDescent="0.15">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c r="AA876" s="10"/>
    </row>
    <row r="877" spans="1:27" ht="12.75" customHeight="1" x14ac:dyDescent="0.15">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c r="AA877" s="10"/>
    </row>
    <row r="878" spans="1:27" ht="12.75" customHeight="1" x14ac:dyDescent="0.15">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c r="AA878" s="10"/>
    </row>
    <row r="879" spans="1:27" ht="12.75" customHeight="1" x14ac:dyDescent="0.15">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c r="AA879" s="10"/>
    </row>
    <row r="880" spans="1:27" ht="12.75" customHeight="1" x14ac:dyDescent="0.15">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c r="AA880" s="10"/>
    </row>
    <row r="881" spans="1:27" ht="12.75" customHeight="1" x14ac:dyDescent="0.15">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c r="AA881" s="10"/>
    </row>
    <row r="882" spans="1:27" ht="12.75" customHeight="1" x14ac:dyDescent="0.15">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c r="AA882" s="10"/>
    </row>
    <row r="883" spans="1:27" ht="12.75" customHeight="1" x14ac:dyDescent="0.15">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c r="AA883" s="10"/>
    </row>
    <row r="884" spans="1:27" ht="12.75" customHeight="1" x14ac:dyDescent="0.15">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c r="AA884" s="10"/>
    </row>
    <row r="885" spans="1:27" ht="12.75" customHeight="1" x14ac:dyDescent="0.15">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c r="AA885" s="10"/>
    </row>
    <row r="886" spans="1:27" ht="12.75" customHeight="1" x14ac:dyDescent="0.15">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c r="AA886" s="10"/>
    </row>
    <row r="887" spans="1:27" ht="12.75" customHeight="1" x14ac:dyDescent="0.15">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c r="AA887" s="10"/>
    </row>
    <row r="888" spans="1:27" ht="12.75" customHeight="1" x14ac:dyDescent="0.15">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c r="AA888" s="10"/>
    </row>
    <row r="889" spans="1:27" ht="12.75" customHeight="1" x14ac:dyDescent="0.15">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c r="AA889" s="10"/>
    </row>
    <row r="890" spans="1:27" ht="12.75" customHeight="1" x14ac:dyDescent="0.15">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c r="AA890" s="10"/>
    </row>
    <row r="891" spans="1:27" ht="12.75" customHeight="1" x14ac:dyDescent="0.15">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c r="AA891" s="10"/>
    </row>
    <row r="892" spans="1:27" ht="12.75" customHeight="1" x14ac:dyDescent="0.15">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c r="AA892" s="10"/>
    </row>
    <row r="893" spans="1:27" ht="12.75" customHeight="1" x14ac:dyDescent="0.15">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c r="AA893" s="10"/>
    </row>
    <row r="894" spans="1:27" ht="12.75" customHeight="1" x14ac:dyDescent="0.15">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c r="AA894" s="10"/>
    </row>
    <row r="895" spans="1:27" ht="12.75" customHeight="1" x14ac:dyDescent="0.15">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c r="AA895" s="10"/>
    </row>
    <row r="896" spans="1:27" ht="12.75" customHeight="1" x14ac:dyDescent="0.15">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c r="AA896" s="10"/>
    </row>
    <row r="897" spans="1:27" ht="12.75" customHeight="1" x14ac:dyDescent="0.15">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c r="AA897" s="10"/>
    </row>
    <row r="898" spans="1:27" ht="12.75" customHeight="1" x14ac:dyDescent="0.15">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c r="AA898" s="10"/>
    </row>
    <row r="899" spans="1:27" ht="12.75" customHeight="1" x14ac:dyDescent="0.15">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c r="AA899" s="10"/>
    </row>
    <row r="900" spans="1:27" ht="12.75" customHeight="1" x14ac:dyDescent="0.15">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c r="AA900" s="10"/>
    </row>
    <row r="901" spans="1:27" ht="12.75" customHeight="1" x14ac:dyDescent="0.15">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c r="AA901" s="10"/>
    </row>
    <row r="902" spans="1:27" ht="12.75" customHeight="1" x14ac:dyDescent="0.15">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c r="AA902" s="10"/>
    </row>
    <row r="903" spans="1:27" ht="12.75" customHeight="1" x14ac:dyDescent="0.15">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c r="AA903" s="10"/>
    </row>
    <row r="904" spans="1:27" ht="12.75" customHeight="1" x14ac:dyDescent="0.15">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c r="AA904" s="10"/>
    </row>
    <row r="905" spans="1:27" ht="12.75" customHeight="1" x14ac:dyDescent="0.15">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c r="AA905" s="10"/>
    </row>
    <row r="906" spans="1:27" ht="12.75" customHeight="1" x14ac:dyDescent="0.15">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c r="AA906" s="10"/>
    </row>
    <row r="907" spans="1:27" ht="12.75" customHeight="1" x14ac:dyDescent="0.15">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c r="AA907" s="10"/>
    </row>
    <row r="908" spans="1:27" ht="12.75" customHeight="1" x14ac:dyDescent="0.15">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c r="AA908" s="10"/>
    </row>
    <row r="909" spans="1:27" ht="12.75" customHeight="1" x14ac:dyDescent="0.15">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c r="AA909" s="10"/>
    </row>
    <row r="910" spans="1:27" ht="12.75" customHeight="1" x14ac:dyDescent="0.15">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c r="AA910" s="10"/>
    </row>
    <row r="911" spans="1:27" ht="12.75" customHeight="1" x14ac:dyDescent="0.15">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c r="AA911" s="10"/>
    </row>
    <row r="912" spans="1:27" ht="12.75" customHeight="1" x14ac:dyDescent="0.15">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c r="AA912" s="10"/>
    </row>
    <row r="913" spans="1:27" ht="12.75" customHeight="1" x14ac:dyDescent="0.15">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c r="AA913" s="10"/>
    </row>
    <row r="914" spans="1:27" ht="12.75" customHeight="1" x14ac:dyDescent="0.15">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c r="AA914" s="10"/>
    </row>
    <row r="915" spans="1:27" ht="12.75" customHeight="1" x14ac:dyDescent="0.15">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c r="AA915" s="10"/>
    </row>
    <row r="916" spans="1:27" ht="12.75" customHeight="1" x14ac:dyDescent="0.15">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c r="AA916" s="10"/>
    </row>
    <row r="917" spans="1:27" ht="12.75" customHeight="1" x14ac:dyDescent="0.15">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c r="AA917" s="10"/>
    </row>
    <row r="918" spans="1:27" ht="12.75" customHeight="1" x14ac:dyDescent="0.15">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c r="AA918" s="10"/>
    </row>
    <row r="919" spans="1:27" ht="12.75" customHeight="1" x14ac:dyDescent="0.15">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c r="AA919" s="10"/>
    </row>
    <row r="920" spans="1:27" ht="12.75" customHeight="1" x14ac:dyDescent="0.15">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c r="AA920" s="10"/>
    </row>
    <row r="921" spans="1:27" ht="12.75" customHeight="1" x14ac:dyDescent="0.15">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c r="AA921" s="10"/>
    </row>
    <row r="922" spans="1:27" ht="12.75" customHeight="1" x14ac:dyDescent="0.15">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c r="AA922" s="10"/>
    </row>
    <row r="923" spans="1:27" ht="12.75" customHeight="1" x14ac:dyDescent="0.15">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c r="AA923" s="10"/>
    </row>
    <row r="924" spans="1:27" ht="12.75" customHeight="1" x14ac:dyDescent="0.15">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c r="AA924" s="10"/>
    </row>
    <row r="925" spans="1:27" ht="12.75" customHeight="1" x14ac:dyDescent="0.15">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c r="AA925" s="10"/>
    </row>
    <row r="926" spans="1:27" ht="12.75" customHeight="1" x14ac:dyDescent="0.15">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c r="AA926" s="10"/>
    </row>
    <row r="927" spans="1:27" ht="12.75" customHeight="1" x14ac:dyDescent="0.15">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c r="AA927" s="10"/>
    </row>
    <row r="928" spans="1:27" ht="12.75" customHeight="1" x14ac:dyDescent="0.15">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c r="AA928" s="10"/>
    </row>
    <row r="929" spans="1:27" ht="12.75" customHeight="1" x14ac:dyDescent="0.15">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c r="AA929" s="10"/>
    </row>
    <row r="930" spans="1:27" ht="12.75" customHeight="1" x14ac:dyDescent="0.15">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c r="AA930" s="10"/>
    </row>
    <row r="931" spans="1:27" ht="12.75" customHeight="1" x14ac:dyDescent="0.15">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c r="AA931" s="10"/>
    </row>
    <row r="932" spans="1:27" ht="12.75" customHeight="1" x14ac:dyDescent="0.15">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c r="AA932" s="10"/>
    </row>
    <row r="933" spans="1:27" ht="12.75" customHeight="1" x14ac:dyDescent="0.15">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c r="AA933" s="10"/>
    </row>
    <row r="934" spans="1:27" ht="12.75" customHeight="1" x14ac:dyDescent="0.15">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c r="AA934" s="10"/>
    </row>
    <row r="935" spans="1:27" ht="12.75" customHeight="1" x14ac:dyDescent="0.15">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c r="AA935" s="10"/>
    </row>
    <row r="936" spans="1:27" ht="12.75" customHeight="1" x14ac:dyDescent="0.15">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c r="AA936" s="10"/>
    </row>
    <row r="937" spans="1:27" ht="12.75" customHeight="1" x14ac:dyDescent="0.15">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c r="AA937" s="10"/>
    </row>
    <row r="938" spans="1:27" ht="12.75" customHeight="1" x14ac:dyDescent="0.15">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c r="AA938" s="10"/>
    </row>
    <row r="939" spans="1:27" ht="12.75" customHeight="1" x14ac:dyDescent="0.15">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c r="AA939" s="10"/>
    </row>
    <row r="940" spans="1:27" ht="12.75" customHeight="1" x14ac:dyDescent="0.15">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c r="AA940" s="10"/>
    </row>
    <row r="941" spans="1:27" ht="12.75" customHeight="1" x14ac:dyDescent="0.15">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c r="AA941" s="10"/>
    </row>
    <row r="942" spans="1:27" ht="12.75" customHeight="1" x14ac:dyDescent="0.15">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c r="AA942" s="10"/>
    </row>
    <row r="943" spans="1:27" ht="12.75" customHeight="1" x14ac:dyDescent="0.15">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c r="AA943" s="10"/>
    </row>
    <row r="944" spans="1:27" ht="12.75" customHeight="1" x14ac:dyDescent="0.15">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c r="AA944" s="10"/>
    </row>
    <row r="945" spans="1:27" ht="12.75" customHeight="1" x14ac:dyDescent="0.15">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c r="AA945" s="10"/>
    </row>
    <row r="946" spans="1:27" ht="12.75" customHeight="1" x14ac:dyDescent="0.15">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c r="AA946" s="10"/>
    </row>
    <row r="947" spans="1:27" ht="12.75" customHeight="1" x14ac:dyDescent="0.15">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c r="AA947" s="10"/>
    </row>
    <row r="948" spans="1:27" ht="12.75" customHeight="1" x14ac:dyDescent="0.15">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c r="AA948" s="10"/>
    </row>
    <row r="949" spans="1:27" ht="12.75" customHeight="1" x14ac:dyDescent="0.15">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c r="AA949" s="10"/>
    </row>
    <row r="950" spans="1:27" ht="12.75" customHeight="1" x14ac:dyDescent="0.15">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c r="AA950" s="10"/>
    </row>
    <row r="951" spans="1:27" ht="12.75" customHeight="1" x14ac:dyDescent="0.15">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c r="AA951" s="10"/>
    </row>
    <row r="952" spans="1:27" ht="12.75" customHeight="1" x14ac:dyDescent="0.15">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c r="AA952" s="10"/>
    </row>
    <row r="953" spans="1:27" ht="12.75" customHeight="1" x14ac:dyDescent="0.15">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c r="AA953" s="10"/>
    </row>
    <row r="954" spans="1:27" ht="12.75" customHeight="1" x14ac:dyDescent="0.15">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c r="AA954" s="10"/>
    </row>
    <row r="955" spans="1:27" ht="12.75" customHeight="1" x14ac:dyDescent="0.15">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c r="AA955" s="10"/>
    </row>
    <row r="956" spans="1:27" ht="12.75" customHeight="1" x14ac:dyDescent="0.15">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c r="AA956" s="10"/>
    </row>
    <row r="957" spans="1:27" ht="12.75" customHeight="1" x14ac:dyDescent="0.15">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c r="AA957" s="10"/>
    </row>
    <row r="958" spans="1:27" ht="12.75" customHeight="1" x14ac:dyDescent="0.15">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c r="AA958" s="10"/>
    </row>
    <row r="959" spans="1:27" ht="12.75" customHeight="1" x14ac:dyDescent="0.15">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c r="AA959" s="10"/>
    </row>
    <row r="960" spans="1:27" ht="12.75" customHeight="1" x14ac:dyDescent="0.15">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c r="AA960" s="10"/>
    </row>
    <row r="961" spans="1:27" ht="12.75" customHeight="1" x14ac:dyDescent="0.15">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c r="AA961" s="10"/>
    </row>
    <row r="962" spans="1:27" ht="12.75" customHeight="1" x14ac:dyDescent="0.15">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c r="AA962" s="10"/>
    </row>
    <row r="963" spans="1:27" ht="12.75" customHeight="1" x14ac:dyDescent="0.15">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c r="AA963" s="10"/>
    </row>
    <row r="964" spans="1:27" ht="12.75" customHeight="1" x14ac:dyDescent="0.15">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c r="AA964" s="10"/>
    </row>
    <row r="965" spans="1:27" ht="12.75" customHeight="1" x14ac:dyDescent="0.15">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c r="AA965" s="10"/>
    </row>
    <row r="966" spans="1:27" ht="12.75" customHeight="1" x14ac:dyDescent="0.15">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c r="AA966" s="10"/>
    </row>
    <row r="967" spans="1:27" ht="12.75" customHeight="1" x14ac:dyDescent="0.15">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c r="AA967" s="10"/>
    </row>
    <row r="968" spans="1:27" ht="12.75" customHeight="1" x14ac:dyDescent="0.15">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c r="AA968" s="10"/>
    </row>
    <row r="969" spans="1:27" ht="12.75" customHeight="1" x14ac:dyDescent="0.15">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c r="AA969" s="10"/>
    </row>
    <row r="970" spans="1:27" ht="12.75" customHeight="1" x14ac:dyDescent="0.15">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c r="AA970" s="10"/>
    </row>
    <row r="971" spans="1:27" ht="12.75" customHeight="1" x14ac:dyDescent="0.15">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c r="AA971" s="10"/>
    </row>
    <row r="972" spans="1:27" ht="12.75" customHeight="1" x14ac:dyDescent="0.15">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c r="AA972" s="10"/>
    </row>
    <row r="973" spans="1:27" ht="12.75" customHeight="1" x14ac:dyDescent="0.15">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c r="AA973" s="10"/>
    </row>
    <row r="974" spans="1:27" ht="12.75" customHeight="1" x14ac:dyDescent="0.15">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c r="AA974" s="10"/>
    </row>
    <row r="975" spans="1:27" ht="12.75" customHeight="1" x14ac:dyDescent="0.15">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c r="AA975" s="10"/>
    </row>
    <row r="976" spans="1:27" ht="12.75" customHeight="1" x14ac:dyDescent="0.15">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c r="AA976" s="10"/>
    </row>
    <row r="977" spans="1:27" ht="12.75" customHeight="1" x14ac:dyDescent="0.15">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c r="AA977" s="10"/>
    </row>
    <row r="978" spans="1:27" ht="12.75" customHeight="1" x14ac:dyDescent="0.15">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c r="AA978" s="10"/>
    </row>
    <row r="979" spans="1:27" ht="12.75" customHeight="1" x14ac:dyDescent="0.15">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c r="AA979" s="10"/>
    </row>
    <row r="980" spans="1:27" ht="12.75" customHeight="1" x14ac:dyDescent="0.15">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c r="AA980" s="10"/>
    </row>
    <row r="981" spans="1:27" ht="12.75" customHeight="1" x14ac:dyDescent="0.15">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c r="AA981" s="10"/>
    </row>
  </sheetData>
  <mergeCells count="6">
    <mergeCell ref="B29:B30"/>
    <mergeCell ref="B1:P1"/>
    <mergeCell ref="B3:P3"/>
    <mergeCell ref="B28:P28"/>
    <mergeCell ref="B18:P18"/>
    <mergeCell ref="B2:P2"/>
  </mergeCells>
  <dataValidations count="1">
    <dataValidation type="list" allowBlank="1" showErrorMessage="1" sqref="E32:O32" xr:uid="{00000000-0002-0000-0200-000000000000}">
      <formula1>#REF!</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83"/>
  <sheetViews>
    <sheetView showGridLines="0" topLeftCell="A66" zoomScaleNormal="100" workbookViewId="0">
      <selection activeCell="E80" sqref="E80"/>
    </sheetView>
  </sheetViews>
  <sheetFormatPr baseColWidth="10" defaultColWidth="11.42578125" defaultRowHeight="11.25" x14ac:dyDescent="0.15"/>
  <cols>
    <col min="1" max="1" width="4.7109375" style="1" customWidth="1"/>
    <col min="2" max="2" width="15.42578125" style="1" customWidth="1"/>
    <col min="3" max="3" width="37.5703125" style="1" customWidth="1"/>
    <col min="4" max="4" width="22.5703125" style="1" customWidth="1"/>
    <col min="5" max="5" width="18.7109375" style="1" customWidth="1"/>
    <col min="6" max="6" width="42.5703125" style="1" customWidth="1"/>
    <col min="7" max="7" width="40" style="1" customWidth="1"/>
    <col min="8" max="8" width="19.28515625" style="1" customWidth="1"/>
    <col min="9" max="9" width="21.28515625" style="1" customWidth="1"/>
    <col min="10" max="16384" width="11.42578125" style="1"/>
  </cols>
  <sheetData>
    <row r="1" spans="2:9" ht="25.15" customHeight="1" x14ac:dyDescent="0.15">
      <c r="B1" s="381" t="s">
        <v>63</v>
      </c>
      <c r="C1" s="381"/>
      <c r="D1" s="381"/>
      <c r="E1" s="381"/>
      <c r="F1" s="381"/>
      <c r="G1" s="381"/>
      <c r="H1" s="381"/>
      <c r="I1" s="381"/>
    </row>
    <row r="2" spans="2:9" ht="170.1" customHeight="1" x14ac:dyDescent="0.15">
      <c r="B2" s="382" t="s">
        <v>64</v>
      </c>
      <c r="C2" s="382"/>
      <c r="D2" s="382"/>
      <c r="E2" s="382"/>
      <c r="F2" s="382"/>
      <c r="G2" s="382"/>
      <c r="H2" s="382"/>
      <c r="I2" s="382"/>
    </row>
    <row r="3" spans="2:9" ht="27.75" customHeight="1" x14ac:dyDescent="0.15">
      <c r="B3" s="381" t="s">
        <v>65</v>
      </c>
      <c r="C3" s="381"/>
      <c r="D3" s="381"/>
      <c r="E3" s="381"/>
      <c r="F3" s="381"/>
      <c r="G3" s="381"/>
      <c r="H3" s="381"/>
      <c r="I3" s="381"/>
    </row>
    <row r="4" spans="2:9" ht="27.75" customHeight="1" x14ac:dyDescent="0.15">
      <c r="B4" s="111"/>
      <c r="C4" s="133"/>
      <c r="D4" s="133"/>
      <c r="E4" s="133"/>
      <c r="F4" s="366" t="s">
        <v>66</v>
      </c>
      <c r="G4" s="366"/>
      <c r="H4" s="366"/>
      <c r="I4" s="133"/>
    </row>
    <row r="5" spans="2:9" ht="41.25" customHeight="1" x14ac:dyDescent="0.15">
      <c r="B5" s="149" t="s">
        <v>67</v>
      </c>
      <c r="C5" s="150" t="s">
        <v>68</v>
      </c>
      <c r="D5" s="149" t="s">
        <v>69</v>
      </c>
      <c r="E5" s="149" t="s">
        <v>70</v>
      </c>
      <c r="F5" s="149" t="s">
        <v>71</v>
      </c>
      <c r="G5" s="149" t="s">
        <v>72</v>
      </c>
      <c r="H5" s="149" t="s">
        <v>73</v>
      </c>
      <c r="I5" s="149" t="s">
        <v>74</v>
      </c>
    </row>
    <row r="6" spans="2:9" ht="30.75" customHeight="1" x14ac:dyDescent="0.15">
      <c r="B6" s="134" t="s">
        <v>75</v>
      </c>
      <c r="C6" s="134" t="s">
        <v>76</v>
      </c>
      <c r="D6" s="101" t="s">
        <v>77</v>
      </c>
      <c r="E6" s="101" t="s">
        <v>78</v>
      </c>
      <c r="F6" s="229" t="s">
        <v>79</v>
      </c>
      <c r="G6" s="229" t="s">
        <v>80</v>
      </c>
      <c r="H6" s="229" t="s">
        <v>81</v>
      </c>
      <c r="I6" s="199">
        <v>4500000</v>
      </c>
    </row>
    <row r="7" spans="2:9" ht="30.75" customHeight="1" x14ac:dyDescent="0.15">
      <c r="B7" s="134" t="s">
        <v>75</v>
      </c>
      <c r="C7" s="134" t="s">
        <v>82</v>
      </c>
      <c r="D7" s="101" t="s">
        <v>83</v>
      </c>
      <c r="E7" s="101" t="s">
        <v>78</v>
      </c>
      <c r="F7" s="229" t="s">
        <v>79</v>
      </c>
      <c r="G7" s="229" t="s">
        <v>80</v>
      </c>
      <c r="H7" s="229" t="s">
        <v>81</v>
      </c>
      <c r="I7" s="199">
        <v>20000000</v>
      </c>
    </row>
    <row r="8" spans="2:9" ht="30.75" customHeight="1" x14ac:dyDescent="0.15">
      <c r="B8" s="134" t="s">
        <v>75</v>
      </c>
      <c r="C8" s="134" t="s">
        <v>84</v>
      </c>
      <c r="D8" s="101" t="s">
        <v>83</v>
      </c>
      <c r="E8" s="101" t="s">
        <v>78</v>
      </c>
      <c r="F8" s="229" t="s">
        <v>79</v>
      </c>
      <c r="G8" s="229" t="s">
        <v>80</v>
      </c>
      <c r="H8" s="229" t="s">
        <v>81</v>
      </c>
      <c r="I8" s="199">
        <v>6000000</v>
      </c>
    </row>
    <row r="9" spans="2:9" ht="30.75" customHeight="1" x14ac:dyDescent="0.15">
      <c r="B9" s="134" t="s">
        <v>75</v>
      </c>
      <c r="C9" s="134" t="s">
        <v>85</v>
      </c>
      <c r="D9" s="101" t="s">
        <v>83</v>
      </c>
      <c r="E9" s="101" t="s">
        <v>78</v>
      </c>
      <c r="F9" s="229" t="s">
        <v>79</v>
      </c>
      <c r="G9" s="229" t="s">
        <v>80</v>
      </c>
      <c r="H9" s="229" t="s">
        <v>81</v>
      </c>
      <c r="I9" s="199">
        <v>30000000</v>
      </c>
    </row>
    <row r="10" spans="2:9" ht="30.75" customHeight="1" x14ac:dyDescent="0.15">
      <c r="B10" s="134" t="s">
        <v>75</v>
      </c>
      <c r="C10" s="134" t="s">
        <v>86</v>
      </c>
      <c r="D10" s="101" t="s">
        <v>83</v>
      </c>
      <c r="E10" s="101" t="s">
        <v>78</v>
      </c>
      <c r="F10" s="229" t="s">
        <v>79</v>
      </c>
      <c r="G10" s="229" t="s">
        <v>80</v>
      </c>
      <c r="H10" s="229" t="s">
        <v>81</v>
      </c>
      <c r="I10" s="199">
        <v>29850000</v>
      </c>
    </row>
    <row r="11" spans="2:9" ht="30.75" customHeight="1" x14ac:dyDescent="0.15">
      <c r="B11" s="134" t="s">
        <v>75</v>
      </c>
      <c r="C11" s="134" t="s">
        <v>87</v>
      </c>
      <c r="D11" s="101" t="s">
        <v>83</v>
      </c>
      <c r="E11" s="101" t="s">
        <v>78</v>
      </c>
      <c r="F11" s="229" t="s">
        <v>79</v>
      </c>
      <c r="G11" s="229" t="s">
        <v>80</v>
      </c>
      <c r="H11" s="229" t="s">
        <v>81</v>
      </c>
      <c r="I11" s="199">
        <v>1500000</v>
      </c>
    </row>
    <row r="12" spans="2:9" ht="30.75" customHeight="1" x14ac:dyDescent="0.15">
      <c r="B12" s="134" t="s">
        <v>75</v>
      </c>
      <c r="C12" s="134" t="s">
        <v>88</v>
      </c>
      <c r="D12" s="101" t="s">
        <v>83</v>
      </c>
      <c r="E12" s="101" t="s">
        <v>78</v>
      </c>
      <c r="F12" s="229" t="s">
        <v>79</v>
      </c>
      <c r="G12" s="229" t="s">
        <v>80</v>
      </c>
      <c r="H12" s="229" t="s">
        <v>81</v>
      </c>
      <c r="I12" s="199">
        <v>5321100</v>
      </c>
    </row>
    <row r="13" spans="2:9" ht="30.75" customHeight="1" x14ac:dyDescent="0.15">
      <c r="B13" s="134" t="s">
        <v>75</v>
      </c>
      <c r="C13" s="134" t="s">
        <v>89</v>
      </c>
      <c r="D13" s="101" t="s">
        <v>83</v>
      </c>
      <c r="E13" s="101" t="s">
        <v>78</v>
      </c>
      <c r="F13" s="229" t="s">
        <v>79</v>
      </c>
      <c r="G13" s="229" t="s">
        <v>80</v>
      </c>
      <c r="H13" s="229" t="s">
        <v>81</v>
      </c>
      <c r="I13" s="199">
        <v>15000000</v>
      </c>
    </row>
    <row r="14" spans="2:9" ht="30.75" customHeight="1" x14ac:dyDescent="0.15">
      <c r="B14" s="134" t="s">
        <v>75</v>
      </c>
      <c r="C14" s="134" t="s">
        <v>90</v>
      </c>
      <c r="D14" s="101" t="s">
        <v>77</v>
      </c>
      <c r="E14" s="101" t="s">
        <v>78</v>
      </c>
      <c r="F14" s="229" t="s">
        <v>79</v>
      </c>
      <c r="G14" s="229" t="s">
        <v>80</v>
      </c>
      <c r="H14" s="229" t="s">
        <v>81</v>
      </c>
      <c r="I14" s="199">
        <v>950000</v>
      </c>
    </row>
    <row r="15" spans="2:9" ht="30.75" customHeight="1" x14ac:dyDescent="0.15">
      <c r="B15" s="134" t="s">
        <v>75</v>
      </c>
      <c r="C15" s="134" t="s">
        <v>91</v>
      </c>
      <c r="D15" s="101" t="s">
        <v>77</v>
      </c>
      <c r="E15" s="101" t="s">
        <v>78</v>
      </c>
      <c r="F15" s="229" t="s">
        <v>79</v>
      </c>
      <c r="G15" s="229" t="s">
        <v>80</v>
      </c>
      <c r="H15" s="229" t="s">
        <v>81</v>
      </c>
      <c r="I15" s="199">
        <v>2000000</v>
      </c>
    </row>
    <row r="16" spans="2:9" ht="30.75" customHeight="1" x14ac:dyDescent="0.15">
      <c r="B16" s="134" t="s">
        <v>92</v>
      </c>
      <c r="C16" s="134" t="s">
        <v>93</v>
      </c>
      <c r="D16" s="101" t="s">
        <v>83</v>
      </c>
      <c r="E16" s="101" t="s">
        <v>78</v>
      </c>
      <c r="F16" s="229" t="s">
        <v>79</v>
      </c>
      <c r="G16" s="229" t="s">
        <v>80</v>
      </c>
      <c r="H16" s="229" t="s">
        <v>81</v>
      </c>
      <c r="I16" s="199">
        <v>30000000</v>
      </c>
    </row>
    <row r="17" spans="2:9" ht="30.75" customHeight="1" x14ac:dyDescent="0.15">
      <c r="B17" s="134" t="s">
        <v>92</v>
      </c>
      <c r="C17" s="134" t="s">
        <v>94</v>
      </c>
      <c r="D17" s="101" t="s">
        <v>83</v>
      </c>
      <c r="E17" s="101" t="s">
        <v>78</v>
      </c>
      <c r="F17" s="229" t="s">
        <v>79</v>
      </c>
      <c r="G17" s="229" t="s">
        <v>80</v>
      </c>
      <c r="H17" s="229" t="s">
        <v>81</v>
      </c>
      <c r="I17" s="199">
        <v>30000000</v>
      </c>
    </row>
    <row r="18" spans="2:9" ht="30.75" customHeight="1" x14ac:dyDescent="0.15">
      <c r="B18" s="134" t="s">
        <v>92</v>
      </c>
      <c r="C18" s="134" t="s">
        <v>95</v>
      </c>
      <c r="D18" s="101" t="s">
        <v>83</v>
      </c>
      <c r="E18" s="101" t="s">
        <v>78</v>
      </c>
      <c r="F18" s="229" t="s">
        <v>79</v>
      </c>
      <c r="G18" s="229" t="s">
        <v>80</v>
      </c>
      <c r="H18" s="229" t="s">
        <v>81</v>
      </c>
      <c r="I18" s="199">
        <v>18000000</v>
      </c>
    </row>
    <row r="19" spans="2:9" ht="30.75" customHeight="1" x14ac:dyDescent="0.15">
      <c r="B19" s="134" t="s">
        <v>92</v>
      </c>
      <c r="C19" s="134" t="s">
        <v>96</v>
      </c>
      <c r="D19" s="101" t="s">
        <v>83</v>
      </c>
      <c r="E19" s="101" t="s">
        <v>78</v>
      </c>
      <c r="F19" s="229" t="s">
        <v>79</v>
      </c>
      <c r="G19" s="229" t="s">
        <v>80</v>
      </c>
      <c r="H19" s="229" t="s">
        <v>81</v>
      </c>
      <c r="I19" s="199">
        <v>20000000</v>
      </c>
    </row>
    <row r="20" spans="2:9" ht="30.75" customHeight="1" x14ac:dyDescent="0.15">
      <c r="B20" s="134" t="s">
        <v>92</v>
      </c>
      <c r="C20" s="134" t="s">
        <v>97</v>
      </c>
      <c r="D20" s="101" t="s">
        <v>83</v>
      </c>
      <c r="E20" s="101" t="s">
        <v>78</v>
      </c>
      <c r="F20" s="229" t="s">
        <v>79</v>
      </c>
      <c r="G20" s="229" t="s">
        <v>80</v>
      </c>
      <c r="H20" s="229" t="s">
        <v>81</v>
      </c>
      <c r="I20" s="199">
        <v>31000000</v>
      </c>
    </row>
    <row r="21" spans="2:9" ht="30.75" customHeight="1" x14ac:dyDescent="0.15">
      <c r="B21" s="134" t="s">
        <v>92</v>
      </c>
      <c r="C21" s="134" t="s">
        <v>98</v>
      </c>
      <c r="D21" s="101" t="s">
        <v>83</v>
      </c>
      <c r="E21" s="101" t="s">
        <v>78</v>
      </c>
      <c r="F21" s="229" t="s">
        <v>79</v>
      </c>
      <c r="G21" s="229" t="s">
        <v>80</v>
      </c>
      <c r="H21" s="229" t="s">
        <v>81</v>
      </c>
      <c r="I21" s="199">
        <v>15000000</v>
      </c>
    </row>
    <row r="22" spans="2:9" ht="30.75" customHeight="1" x14ac:dyDescent="0.15">
      <c r="B22" s="134" t="s">
        <v>92</v>
      </c>
      <c r="C22" s="134" t="s">
        <v>99</v>
      </c>
      <c r="D22" s="101" t="s">
        <v>83</v>
      </c>
      <c r="E22" s="101" t="s">
        <v>78</v>
      </c>
      <c r="F22" s="229" t="s">
        <v>79</v>
      </c>
      <c r="G22" s="229" t="s">
        <v>80</v>
      </c>
      <c r="H22" s="229" t="s">
        <v>81</v>
      </c>
      <c r="I22" s="199">
        <v>7000000</v>
      </c>
    </row>
    <row r="23" spans="2:9" ht="30.75" customHeight="1" x14ac:dyDescent="0.15">
      <c r="B23" s="134" t="s">
        <v>92</v>
      </c>
      <c r="C23" s="134" t="s">
        <v>100</v>
      </c>
      <c r="D23" s="101" t="s">
        <v>83</v>
      </c>
      <c r="E23" s="101" t="s">
        <v>78</v>
      </c>
      <c r="F23" s="229" t="s">
        <v>79</v>
      </c>
      <c r="G23" s="229" t="s">
        <v>80</v>
      </c>
      <c r="H23" s="229" t="s">
        <v>81</v>
      </c>
      <c r="I23" s="199">
        <v>28000000</v>
      </c>
    </row>
    <row r="24" spans="2:9" ht="30.75" customHeight="1" x14ac:dyDescent="0.15">
      <c r="B24" s="134" t="s">
        <v>92</v>
      </c>
      <c r="C24" s="134" t="s">
        <v>101</v>
      </c>
      <c r="D24" s="101" t="s">
        <v>83</v>
      </c>
      <c r="E24" s="101" t="s">
        <v>78</v>
      </c>
      <c r="F24" s="229" t="s">
        <v>79</v>
      </c>
      <c r="G24" s="229" t="s">
        <v>80</v>
      </c>
      <c r="H24" s="229" t="s">
        <v>81</v>
      </c>
      <c r="I24" s="199">
        <v>25000000</v>
      </c>
    </row>
    <row r="25" spans="2:9" ht="30.75" customHeight="1" x14ac:dyDescent="0.15">
      <c r="B25" s="134" t="s">
        <v>92</v>
      </c>
      <c r="C25" s="134" t="s">
        <v>102</v>
      </c>
      <c r="D25" s="101" t="s">
        <v>83</v>
      </c>
      <c r="E25" s="101" t="s">
        <v>78</v>
      </c>
      <c r="F25" s="229" t="s">
        <v>79</v>
      </c>
      <c r="G25" s="229" t="s">
        <v>80</v>
      </c>
      <c r="H25" s="229" t="s">
        <v>81</v>
      </c>
      <c r="I25" s="199">
        <v>17000000</v>
      </c>
    </row>
    <row r="26" spans="2:9" ht="30.75" customHeight="1" x14ac:dyDescent="0.15">
      <c r="B26" s="134" t="s">
        <v>92</v>
      </c>
      <c r="C26" s="134" t="s">
        <v>103</v>
      </c>
      <c r="D26" s="101" t="s">
        <v>83</v>
      </c>
      <c r="E26" s="101" t="s">
        <v>78</v>
      </c>
      <c r="F26" s="229" t="s">
        <v>79</v>
      </c>
      <c r="G26" s="229" t="s">
        <v>80</v>
      </c>
      <c r="H26" s="229" t="s">
        <v>81</v>
      </c>
      <c r="I26" s="199">
        <v>38000000</v>
      </c>
    </row>
    <row r="27" spans="2:9" ht="30.75" customHeight="1" x14ac:dyDescent="0.15">
      <c r="B27" s="134" t="s">
        <v>92</v>
      </c>
      <c r="C27" s="134" t="s">
        <v>104</v>
      </c>
      <c r="D27" s="101" t="s">
        <v>83</v>
      </c>
      <c r="E27" s="101" t="s">
        <v>78</v>
      </c>
      <c r="F27" s="229" t="s">
        <v>79</v>
      </c>
      <c r="G27" s="229" t="s">
        <v>80</v>
      </c>
      <c r="H27" s="229" t="s">
        <v>81</v>
      </c>
      <c r="I27" s="199">
        <v>40500000</v>
      </c>
    </row>
    <row r="28" spans="2:9" ht="30.75" customHeight="1" x14ac:dyDescent="0.15">
      <c r="B28" s="134" t="s">
        <v>92</v>
      </c>
      <c r="C28" s="134" t="s">
        <v>105</v>
      </c>
      <c r="D28" s="101" t="s">
        <v>83</v>
      </c>
      <c r="E28" s="101" t="s">
        <v>78</v>
      </c>
      <c r="F28" s="229" t="s">
        <v>79</v>
      </c>
      <c r="G28" s="229" t="s">
        <v>80</v>
      </c>
      <c r="H28" s="229" t="s">
        <v>81</v>
      </c>
      <c r="I28" s="199">
        <v>10000000</v>
      </c>
    </row>
    <row r="29" spans="2:9" ht="30.75" customHeight="1" x14ac:dyDescent="0.15">
      <c r="B29" s="134" t="s">
        <v>92</v>
      </c>
      <c r="C29" s="134" t="s">
        <v>106</v>
      </c>
      <c r="D29" s="101" t="s">
        <v>83</v>
      </c>
      <c r="E29" s="101" t="s">
        <v>78</v>
      </c>
      <c r="F29" s="229" t="s">
        <v>79</v>
      </c>
      <c r="G29" s="229" t="s">
        <v>80</v>
      </c>
      <c r="H29" s="229" t="s">
        <v>81</v>
      </c>
      <c r="I29" s="199">
        <v>15000000</v>
      </c>
    </row>
    <row r="30" spans="2:9" ht="30.75" customHeight="1" x14ac:dyDescent="0.15">
      <c r="B30" s="134" t="s">
        <v>92</v>
      </c>
      <c r="C30" s="134" t="s">
        <v>107</v>
      </c>
      <c r="D30" s="101" t="s">
        <v>83</v>
      </c>
      <c r="E30" s="101" t="s">
        <v>78</v>
      </c>
      <c r="F30" s="229" t="s">
        <v>79</v>
      </c>
      <c r="G30" s="229" t="s">
        <v>80</v>
      </c>
      <c r="H30" s="229" t="s">
        <v>81</v>
      </c>
      <c r="I30" s="199">
        <v>5500000</v>
      </c>
    </row>
    <row r="31" spans="2:9" ht="30.75" customHeight="1" x14ac:dyDescent="0.15">
      <c r="B31" s="134" t="s">
        <v>92</v>
      </c>
      <c r="C31" s="134" t="s">
        <v>108</v>
      </c>
      <c r="D31" s="101" t="s">
        <v>83</v>
      </c>
      <c r="E31" s="101" t="s">
        <v>78</v>
      </c>
      <c r="F31" s="229" t="s">
        <v>79</v>
      </c>
      <c r="G31" s="229" t="s">
        <v>80</v>
      </c>
      <c r="H31" s="229" t="s">
        <v>81</v>
      </c>
      <c r="I31" s="199">
        <v>29000000</v>
      </c>
    </row>
    <row r="32" spans="2:9" ht="30.75" customHeight="1" x14ac:dyDescent="0.15">
      <c r="B32" s="134" t="s">
        <v>92</v>
      </c>
      <c r="C32" s="134" t="s">
        <v>109</v>
      </c>
      <c r="D32" s="101" t="s">
        <v>83</v>
      </c>
      <c r="E32" s="101" t="s">
        <v>78</v>
      </c>
      <c r="F32" s="229" t="s">
        <v>79</v>
      </c>
      <c r="G32" s="229" t="s">
        <v>80</v>
      </c>
      <c r="H32" s="229" t="s">
        <v>81</v>
      </c>
      <c r="I32" s="199">
        <v>10000000</v>
      </c>
    </row>
    <row r="33" spans="2:9" ht="30.75" customHeight="1" x14ac:dyDescent="0.15">
      <c r="B33" s="134" t="s">
        <v>92</v>
      </c>
      <c r="C33" s="134" t="s">
        <v>110</v>
      </c>
      <c r="D33" s="101" t="s">
        <v>83</v>
      </c>
      <c r="E33" s="101" t="s">
        <v>78</v>
      </c>
      <c r="F33" s="229" t="s">
        <v>79</v>
      </c>
      <c r="G33" s="229" t="s">
        <v>80</v>
      </c>
      <c r="H33" s="229" t="s">
        <v>81</v>
      </c>
      <c r="I33" s="199">
        <v>9500000</v>
      </c>
    </row>
    <row r="34" spans="2:9" ht="30.75" customHeight="1" x14ac:dyDescent="0.15">
      <c r="B34" s="134" t="s">
        <v>92</v>
      </c>
      <c r="C34" s="134" t="s">
        <v>111</v>
      </c>
      <c r="D34" s="101" t="s">
        <v>83</v>
      </c>
      <c r="E34" s="101" t="s">
        <v>78</v>
      </c>
      <c r="F34" s="229" t="s">
        <v>79</v>
      </c>
      <c r="G34" s="229" t="s">
        <v>80</v>
      </c>
      <c r="H34" s="229" t="s">
        <v>81</v>
      </c>
      <c r="I34" s="199">
        <v>60000000</v>
      </c>
    </row>
    <row r="35" spans="2:9" ht="30.75" customHeight="1" x14ac:dyDescent="0.15">
      <c r="B35" s="134" t="s">
        <v>92</v>
      </c>
      <c r="C35" s="134" t="s">
        <v>112</v>
      </c>
      <c r="D35" s="101" t="s">
        <v>83</v>
      </c>
      <c r="E35" s="101" t="s">
        <v>78</v>
      </c>
      <c r="F35" s="229" t="s">
        <v>79</v>
      </c>
      <c r="G35" s="229" t="s">
        <v>80</v>
      </c>
      <c r="H35" s="229" t="s">
        <v>81</v>
      </c>
      <c r="I35" s="199">
        <v>10000000</v>
      </c>
    </row>
    <row r="36" spans="2:9" ht="30.75" customHeight="1" x14ac:dyDescent="0.15">
      <c r="B36" s="134" t="s">
        <v>92</v>
      </c>
      <c r="C36" s="134" t="s">
        <v>113</v>
      </c>
      <c r="D36" s="101" t="s">
        <v>83</v>
      </c>
      <c r="E36" s="101" t="s">
        <v>78</v>
      </c>
      <c r="F36" s="229" t="s">
        <v>79</v>
      </c>
      <c r="G36" s="229" t="s">
        <v>80</v>
      </c>
      <c r="H36" s="229" t="s">
        <v>81</v>
      </c>
      <c r="I36" s="199">
        <v>15000000</v>
      </c>
    </row>
    <row r="37" spans="2:9" ht="30.75" customHeight="1" x14ac:dyDescent="0.15">
      <c r="B37" s="134" t="s">
        <v>92</v>
      </c>
      <c r="C37" s="134" t="s">
        <v>114</v>
      </c>
      <c r="D37" s="101" t="s">
        <v>77</v>
      </c>
      <c r="E37" s="101" t="s">
        <v>78</v>
      </c>
      <c r="F37" s="229" t="s">
        <v>79</v>
      </c>
      <c r="G37" s="229" t="s">
        <v>80</v>
      </c>
      <c r="H37" s="229" t="s">
        <v>81</v>
      </c>
      <c r="I37" s="199">
        <v>8000000</v>
      </c>
    </row>
    <row r="38" spans="2:9" ht="30.75" customHeight="1" x14ac:dyDescent="0.15">
      <c r="B38" s="134" t="s">
        <v>92</v>
      </c>
      <c r="C38" s="134" t="s">
        <v>115</v>
      </c>
      <c r="D38" s="101" t="s">
        <v>77</v>
      </c>
      <c r="E38" s="101" t="s">
        <v>78</v>
      </c>
      <c r="F38" s="229" t="s">
        <v>79</v>
      </c>
      <c r="G38" s="229" t="s">
        <v>80</v>
      </c>
      <c r="H38" s="229" t="s">
        <v>81</v>
      </c>
      <c r="I38" s="199">
        <v>950000</v>
      </c>
    </row>
    <row r="39" spans="2:9" ht="30.75" customHeight="1" x14ac:dyDescent="0.15">
      <c r="B39" s="134" t="s">
        <v>116</v>
      </c>
      <c r="C39" s="134" t="s">
        <v>117</v>
      </c>
      <c r="D39" s="101" t="s">
        <v>83</v>
      </c>
      <c r="E39" s="101" t="s">
        <v>78</v>
      </c>
      <c r="F39" s="229" t="s">
        <v>79</v>
      </c>
      <c r="G39" s="229" t="s">
        <v>80</v>
      </c>
      <c r="H39" s="229" t="s">
        <v>81</v>
      </c>
      <c r="I39" s="199">
        <v>5000000</v>
      </c>
    </row>
    <row r="40" spans="2:9" ht="30.75" customHeight="1" x14ac:dyDescent="0.15">
      <c r="B40" s="134" t="s">
        <v>116</v>
      </c>
      <c r="C40" s="134" t="s">
        <v>118</v>
      </c>
      <c r="D40" s="101" t="s">
        <v>83</v>
      </c>
      <c r="E40" s="101" t="s">
        <v>78</v>
      </c>
      <c r="F40" s="229" t="s">
        <v>79</v>
      </c>
      <c r="G40" s="229" t="s">
        <v>80</v>
      </c>
      <c r="H40" s="229" t="s">
        <v>81</v>
      </c>
      <c r="I40" s="199">
        <v>10000000</v>
      </c>
    </row>
    <row r="41" spans="2:9" ht="30.75" customHeight="1" x14ac:dyDescent="0.15">
      <c r="B41" s="134" t="s">
        <v>116</v>
      </c>
      <c r="C41" s="134" t="s">
        <v>119</v>
      </c>
      <c r="D41" s="101" t="s">
        <v>120</v>
      </c>
      <c r="E41" s="101" t="s">
        <v>78</v>
      </c>
      <c r="F41" s="229" t="s">
        <v>79</v>
      </c>
      <c r="G41" s="229" t="s">
        <v>80</v>
      </c>
      <c r="H41" s="229" t="s">
        <v>81</v>
      </c>
      <c r="I41" s="199">
        <v>9936602</v>
      </c>
    </row>
    <row r="42" spans="2:9" ht="30.75" customHeight="1" x14ac:dyDescent="0.15">
      <c r="B42" s="134" t="s">
        <v>116</v>
      </c>
      <c r="C42" s="134" t="s">
        <v>121</v>
      </c>
      <c r="D42" s="101" t="s">
        <v>83</v>
      </c>
      <c r="E42" s="101" t="s">
        <v>78</v>
      </c>
      <c r="F42" s="229" t="s">
        <v>79</v>
      </c>
      <c r="G42" s="229" t="s">
        <v>80</v>
      </c>
      <c r="H42" s="229" t="s">
        <v>81</v>
      </c>
      <c r="I42" s="199">
        <v>30000000</v>
      </c>
    </row>
    <row r="43" spans="2:9" ht="30.75" customHeight="1" x14ac:dyDescent="0.15">
      <c r="B43" s="134" t="s">
        <v>116</v>
      </c>
      <c r="C43" s="134" t="s">
        <v>122</v>
      </c>
      <c r="D43" s="101" t="s">
        <v>83</v>
      </c>
      <c r="E43" s="101" t="s">
        <v>78</v>
      </c>
      <c r="F43" s="229" t="s">
        <v>79</v>
      </c>
      <c r="G43" s="229" t="s">
        <v>80</v>
      </c>
      <c r="H43" s="229" t="s">
        <v>81</v>
      </c>
      <c r="I43" s="199">
        <v>20000000</v>
      </c>
    </row>
    <row r="44" spans="2:9" ht="30.75" customHeight="1" x14ac:dyDescent="0.15">
      <c r="B44" s="134" t="s">
        <v>116</v>
      </c>
      <c r="C44" s="134" t="s">
        <v>123</v>
      </c>
      <c r="D44" s="101" t="s">
        <v>77</v>
      </c>
      <c r="E44" s="101" t="s">
        <v>78</v>
      </c>
      <c r="F44" s="229" t="s">
        <v>79</v>
      </c>
      <c r="G44" s="229" t="s">
        <v>80</v>
      </c>
      <c r="H44" s="229" t="s">
        <v>81</v>
      </c>
      <c r="I44" s="199">
        <v>12605042</v>
      </c>
    </row>
    <row r="45" spans="2:9" ht="30.75" customHeight="1" x14ac:dyDescent="0.15">
      <c r="B45" s="134" t="s">
        <v>124</v>
      </c>
      <c r="C45" s="134" t="s">
        <v>125</v>
      </c>
      <c r="D45" s="101" t="s">
        <v>83</v>
      </c>
      <c r="E45" s="101" t="s">
        <v>78</v>
      </c>
      <c r="F45" s="229" t="s">
        <v>79</v>
      </c>
      <c r="G45" s="229" t="s">
        <v>80</v>
      </c>
      <c r="H45" s="229" t="s">
        <v>81</v>
      </c>
      <c r="I45" s="199">
        <v>67000000</v>
      </c>
    </row>
    <row r="46" spans="2:9" ht="30.75" customHeight="1" x14ac:dyDescent="0.15">
      <c r="B46" s="134" t="s">
        <v>124</v>
      </c>
      <c r="C46" s="134" t="s">
        <v>126</v>
      </c>
      <c r="D46" s="101" t="s">
        <v>83</v>
      </c>
      <c r="E46" s="101" t="s">
        <v>78</v>
      </c>
      <c r="F46" s="229" t="s">
        <v>79</v>
      </c>
      <c r="G46" s="229" t="s">
        <v>80</v>
      </c>
      <c r="H46" s="229" t="s">
        <v>81</v>
      </c>
      <c r="I46" s="199">
        <v>25000000</v>
      </c>
    </row>
    <row r="47" spans="2:9" ht="30.75" customHeight="1" x14ac:dyDescent="0.15">
      <c r="B47" s="134" t="s">
        <v>124</v>
      </c>
      <c r="C47" s="134" t="s">
        <v>127</v>
      </c>
      <c r="D47" s="101" t="s">
        <v>77</v>
      </c>
      <c r="E47" s="101" t="s">
        <v>78</v>
      </c>
      <c r="F47" s="229" t="s">
        <v>79</v>
      </c>
      <c r="G47" s="229" t="s">
        <v>80</v>
      </c>
      <c r="H47" s="229" t="s">
        <v>81</v>
      </c>
      <c r="I47" s="199">
        <v>2034098</v>
      </c>
    </row>
    <row r="48" spans="2:9" ht="33.75" x14ac:dyDescent="0.15">
      <c r="B48" s="134" t="s">
        <v>124</v>
      </c>
      <c r="C48" s="134" t="s">
        <v>128</v>
      </c>
      <c r="D48" s="101" t="s">
        <v>77</v>
      </c>
      <c r="E48" s="101" t="s">
        <v>78</v>
      </c>
      <c r="F48" s="229" t="s">
        <v>129</v>
      </c>
      <c r="G48" s="229" t="s">
        <v>80</v>
      </c>
      <c r="H48" s="229" t="s">
        <v>130</v>
      </c>
      <c r="I48" s="199">
        <v>1500000</v>
      </c>
    </row>
    <row r="49" spans="2:9" ht="30.75" customHeight="1" x14ac:dyDescent="0.15">
      <c r="B49" s="134" t="s">
        <v>124</v>
      </c>
      <c r="C49" s="134" t="s">
        <v>131</v>
      </c>
      <c r="D49" s="101" t="s">
        <v>77</v>
      </c>
      <c r="E49" s="101" t="s">
        <v>78</v>
      </c>
      <c r="F49" s="229" t="s">
        <v>79</v>
      </c>
      <c r="G49" s="229" t="s">
        <v>80</v>
      </c>
      <c r="H49" s="229" t="s">
        <v>81</v>
      </c>
      <c r="I49" s="199">
        <v>6999125</v>
      </c>
    </row>
    <row r="50" spans="2:9" ht="30.75" customHeight="1" x14ac:dyDescent="0.15">
      <c r="B50" s="134" t="s">
        <v>132</v>
      </c>
      <c r="C50" s="134" t="s">
        <v>133</v>
      </c>
      <c r="D50" s="101" t="s">
        <v>83</v>
      </c>
      <c r="E50" s="101" t="s">
        <v>78</v>
      </c>
      <c r="F50" s="229" t="s">
        <v>79</v>
      </c>
      <c r="G50" s="229" t="s">
        <v>80</v>
      </c>
      <c r="H50" s="229" t="s">
        <v>81</v>
      </c>
      <c r="I50" s="199">
        <v>25000000</v>
      </c>
    </row>
    <row r="51" spans="2:9" ht="30.75" customHeight="1" x14ac:dyDescent="0.15">
      <c r="B51" s="134" t="s">
        <v>132</v>
      </c>
      <c r="C51" s="134" t="s">
        <v>133</v>
      </c>
      <c r="D51" s="101" t="s">
        <v>83</v>
      </c>
      <c r="E51" s="101" t="s">
        <v>78</v>
      </c>
      <c r="F51" s="229" t="s">
        <v>134</v>
      </c>
      <c r="G51" s="229" t="s">
        <v>80</v>
      </c>
      <c r="H51" s="229" t="s">
        <v>130</v>
      </c>
      <c r="I51" s="199">
        <v>5250000</v>
      </c>
    </row>
    <row r="52" spans="2:9" ht="61.5" customHeight="1" x14ac:dyDescent="0.15">
      <c r="B52" s="134" t="s">
        <v>132</v>
      </c>
      <c r="C52" s="134" t="s">
        <v>133</v>
      </c>
      <c r="D52" s="101" t="s">
        <v>83</v>
      </c>
      <c r="E52" s="101" t="s">
        <v>78</v>
      </c>
      <c r="F52" s="229" t="s">
        <v>135</v>
      </c>
      <c r="G52" s="229" t="s">
        <v>80</v>
      </c>
      <c r="H52" s="229" t="s">
        <v>136</v>
      </c>
      <c r="I52" s="199">
        <v>5920000</v>
      </c>
    </row>
    <row r="53" spans="2:9" ht="30.75" customHeight="1" x14ac:dyDescent="0.15">
      <c r="B53" s="134" t="s">
        <v>132</v>
      </c>
      <c r="C53" s="134" t="s">
        <v>137</v>
      </c>
      <c r="D53" s="101" t="s">
        <v>120</v>
      </c>
      <c r="E53" s="101" t="s">
        <v>78</v>
      </c>
      <c r="F53" s="229" t="s">
        <v>138</v>
      </c>
      <c r="G53" s="229" t="s">
        <v>80</v>
      </c>
      <c r="H53" s="229" t="s">
        <v>139</v>
      </c>
      <c r="I53" s="199">
        <v>7923812</v>
      </c>
    </row>
    <row r="54" spans="2:9" ht="30.75" customHeight="1" x14ac:dyDescent="0.15">
      <c r="B54" s="134" t="s">
        <v>140</v>
      </c>
      <c r="C54" s="134" t="s">
        <v>137</v>
      </c>
      <c r="D54" s="101" t="s">
        <v>120</v>
      </c>
      <c r="E54" s="101" t="s">
        <v>78</v>
      </c>
      <c r="F54" s="229" t="s">
        <v>138</v>
      </c>
      <c r="G54" s="229" t="s">
        <v>80</v>
      </c>
      <c r="H54" s="229" t="s">
        <v>139</v>
      </c>
      <c r="I54" s="199">
        <v>3961906</v>
      </c>
    </row>
    <row r="55" spans="2:9" ht="30.75" customHeight="1" x14ac:dyDescent="0.15">
      <c r="B55" s="134" t="s">
        <v>140</v>
      </c>
      <c r="C55" s="134" t="s">
        <v>119</v>
      </c>
      <c r="D55" s="101" t="s">
        <v>120</v>
      </c>
      <c r="E55" s="101" t="s">
        <v>78</v>
      </c>
      <c r="F55" s="229" t="s">
        <v>79</v>
      </c>
      <c r="G55" s="229" t="s">
        <v>80</v>
      </c>
      <c r="H55" s="229" t="s">
        <v>81</v>
      </c>
      <c r="I55" s="199">
        <v>15136115</v>
      </c>
    </row>
    <row r="56" spans="2:9" ht="30.75" customHeight="1" x14ac:dyDescent="0.15">
      <c r="B56" s="134" t="s">
        <v>140</v>
      </c>
      <c r="C56" s="134" t="s">
        <v>141</v>
      </c>
      <c r="D56" s="101" t="s">
        <v>120</v>
      </c>
      <c r="E56" s="101" t="s">
        <v>78</v>
      </c>
      <c r="F56" s="229" t="s">
        <v>142</v>
      </c>
      <c r="G56" s="229" t="s">
        <v>80</v>
      </c>
      <c r="H56" s="229" t="s">
        <v>143</v>
      </c>
      <c r="I56" s="199">
        <v>22281465</v>
      </c>
    </row>
    <row r="57" spans="2:9" ht="30.75" customHeight="1" x14ac:dyDescent="0.15">
      <c r="B57" s="134" t="s">
        <v>144</v>
      </c>
      <c r="C57" s="134" t="s">
        <v>137</v>
      </c>
      <c r="D57" s="101" t="s">
        <v>145</v>
      </c>
      <c r="E57" s="101" t="s">
        <v>78</v>
      </c>
      <c r="F57" s="229" t="s">
        <v>138</v>
      </c>
      <c r="G57" s="229" t="s">
        <v>80</v>
      </c>
      <c r="H57" s="229" t="s">
        <v>139</v>
      </c>
      <c r="I57" s="199">
        <v>3961906</v>
      </c>
    </row>
    <row r="58" spans="2:9" ht="30.75" customHeight="1" x14ac:dyDescent="0.15">
      <c r="B58" s="134" t="s">
        <v>144</v>
      </c>
      <c r="C58" s="134" t="s">
        <v>146</v>
      </c>
      <c r="D58" s="101" t="s">
        <v>77</v>
      </c>
      <c r="E58" s="101" t="s">
        <v>78</v>
      </c>
      <c r="F58" s="229" t="s">
        <v>147</v>
      </c>
      <c r="G58" s="229" t="s">
        <v>80</v>
      </c>
      <c r="H58" s="229" t="s">
        <v>148</v>
      </c>
      <c r="I58" s="199">
        <v>121044550</v>
      </c>
    </row>
    <row r="59" spans="2:9" ht="30.75" customHeight="1" x14ac:dyDescent="0.15">
      <c r="B59" s="134" t="s">
        <v>144</v>
      </c>
      <c r="C59" s="134" t="s">
        <v>149</v>
      </c>
      <c r="D59" s="101" t="s">
        <v>77</v>
      </c>
      <c r="E59" s="101" t="s">
        <v>78</v>
      </c>
      <c r="F59" s="229" t="s">
        <v>147</v>
      </c>
      <c r="G59" s="229" t="s">
        <v>80</v>
      </c>
      <c r="H59" s="229" t="s">
        <v>148</v>
      </c>
      <c r="I59" s="199">
        <v>448955850</v>
      </c>
    </row>
    <row r="60" spans="2:9" ht="30.75" customHeight="1" x14ac:dyDescent="0.15">
      <c r="B60" s="134" t="s">
        <v>144</v>
      </c>
      <c r="C60" s="134" t="s">
        <v>150</v>
      </c>
      <c r="D60" s="101" t="s">
        <v>77</v>
      </c>
      <c r="E60" s="101" t="s">
        <v>78</v>
      </c>
      <c r="F60" s="229" t="s">
        <v>147</v>
      </c>
      <c r="G60" s="229" t="s">
        <v>80</v>
      </c>
      <c r="H60" s="229" t="s">
        <v>148</v>
      </c>
      <c r="I60" s="199">
        <v>4000000</v>
      </c>
    </row>
    <row r="61" spans="2:9" ht="30.75" customHeight="1" x14ac:dyDescent="0.15">
      <c r="B61" s="134" t="s">
        <v>144</v>
      </c>
      <c r="C61" s="134" t="s">
        <v>151</v>
      </c>
      <c r="D61" s="101" t="s">
        <v>83</v>
      </c>
      <c r="E61" s="101" t="s">
        <v>78</v>
      </c>
      <c r="F61" s="229" t="s">
        <v>138</v>
      </c>
      <c r="G61" s="229" t="s">
        <v>80</v>
      </c>
      <c r="H61" s="229" t="s">
        <v>139</v>
      </c>
      <c r="I61" s="199">
        <v>4000000</v>
      </c>
    </row>
    <row r="62" spans="2:9" ht="33.75" x14ac:dyDescent="0.15">
      <c r="B62" s="134" t="s">
        <v>144</v>
      </c>
      <c r="C62" s="134" t="s">
        <v>152</v>
      </c>
      <c r="D62" s="101" t="s">
        <v>145</v>
      </c>
      <c r="E62" s="101" t="s">
        <v>78</v>
      </c>
      <c r="F62" s="229" t="s">
        <v>153</v>
      </c>
      <c r="G62" s="229" t="s">
        <v>80</v>
      </c>
      <c r="H62" s="229" t="s">
        <v>154</v>
      </c>
      <c r="I62" s="199">
        <v>10000000</v>
      </c>
    </row>
    <row r="63" spans="2:9" ht="37.5" customHeight="1" x14ac:dyDescent="0.15">
      <c r="B63" s="134" t="s">
        <v>144</v>
      </c>
      <c r="C63" s="134" t="s">
        <v>152</v>
      </c>
      <c r="D63" s="101" t="s">
        <v>145</v>
      </c>
      <c r="E63" s="101" t="s">
        <v>78</v>
      </c>
      <c r="F63" s="229" t="s">
        <v>155</v>
      </c>
      <c r="G63" s="229" t="s">
        <v>80</v>
      </c>
      <c r="H63" s="229" t="s">
        <v>130</v>
      </c>
      <c r="I63" s="199">
        <v>9784449</v>
      </c>
    </row>
    <row r="64" spans="2:9" ht="37.5" customHeight="1" x14ac:dyDescent="0.15">
      <c r="B64" s="134" t="s">
        <v>156</v>
      </c>
      <c r="C64" s="134" t="s">
        <v>157</v>
      </c>
      <c r="D64" s="101" t="s">
        <v>83</v>
      </c>
      <c r="E64" s="101" t="s">
        <v>78</v>
      </c>
      <c r="F64" s="229" t="s">
        <v>158</v>
      </c>
      <c r="G64" s="229" t="s">
        <v>80</v>
      </c>
      <c r="H64" s="229" t="s">
        <v>130</v>
      </c>
      <c r="I64" s="199">
        <v>2020000</v>
      </c>
    </row>
    <row r="65" spans="2:9" ht="37.5" customHeight="1" x14ac:dyDescent="0.15">
      <c r="B65" s="134" t="s">
        <v>156</v>
      </c>
      <c r="C65" s="134" t="s">
        <v>159</v>
      </c>
      <c r="D65" s="101" t="s">
        <v>77</v>
      </c>
      <c r="E65" s="101" t="s">
        <v>78</v>
      </c>
      <c r="F65" s="229" t="s">
        <v>134</v>
      </c>
      <c r="G65" s="229" t="s">
        <v>80</v>
      </c>
      <c r="H65" s="229" t="s">
        <v>130</v>
      </c>
      <c r="I65" s="199">
        <v>3410000</v>
      </c>
    </row>
    <row r="66" spans="2:9" ht="37.5" customHeight="1" x14ac:dyDescent="0.15">
      <c r="B66" s="134" t="s">
        <v>160</v>
      </c>
      <c r="C66" s="134" t="s">
        <v>137</v>
      </c>
      <c r="D66" s="101" t="s">
        <v>145</v>
      </c>
      <c r="E66" s="101" t="s">
        <v>78</v>
      </c>
      <c r="F66" s="229" t="s">
        <v>138</v>
      </c>
      <c r="G66" s="229" t="s">
        <v>80</v>
      </c>
      <c r="H66" s="229" t="s">
        <v>139</v>
      </c>
      <c r="I66" s="199">
        <v>3961906</v>
      </c>
    </row>
    <row r="67" spans="2:9" ht="37.5" customHeight="1" x14ac:dyDescent="0.15">
      <c r="B67" s="134" t="s">
        <v>161</v>
      </c>
      <c r="C67" s="134" t="s">
        <v>137</v>
      </c>
      <c r="D67" s="101" t="s">
        <v>145</v>
      </c>
      <c r="E67" s="101" t="s">
        <v>78</v>
      </c>
      <c r="F67" s="229" t="s">
        <v>138</v>
      </c>
      <c r="G67" s="229" t="s">
        <v>80</v>
      </c>
      <c r="H67" s="229" t="s">
        <v>139</v>
      </c>
      <c r="I67" s="199">
        <v>3961906</v>
      </c>
    </row>
    <row r="68" spans="2:9" ht="37.5" customHeight="1" x14ac:dyDescent="0.15">
      <c r="B68" s="134" t="s">
        <v>161</v>
      </c>
      <c r="C68" s="134" t="s">
        <v>162</v>
      </c>
      <c r="D68" s="101" t="s">
        <v>77</v>
      </c>
      <c r="E68" s="101" t="s">
        <v>78</v>
      </c>
      <c r="F68" s="229" t="s">
        <v>163</v>
      </c>
      <c r="G68" s="229" t="s">
        <v>80</v>
      </c>
      <c r="H68" s="229" t="s">
        <v>136</v>
      </c>
      <c r="I68" s="199">
        <v>4960000</v>
      </c>
    </row>
    <row r="69" spans="2:9" ht="37.5" customHeight="1" x14ac:dyDescent="0.15">
      <c r="B69" s="134" t="s">
        <v>161</v>
      </c>
      <c r="C69" s="134" t="s">
        <v>133</v>
      </c>
      <c r="D69" s="101" t="s">
        <v>83</v>
      </c>
      <c r="E69" s="101" t="s">
        <v>78</v>
      </c>
      <c r="F69" s="229" t="s">
        <v>164</v>
      </c>
      <c r="G69" s="229" t="s">
        <v>80</v>
      </c>
      <c r="H69" s="229" t="s">
        <v>130</v>
      </c>
      <c r="I69" s="199">
        <v>10450000</v>
      </c>
    </row>
    <row r="70" spans="2:9" ht="37.5" customHeight="1" x14ac:dyDescent="0.15">
      <c r="B70" s="134" t="s">
        <v>161</v>
      </c>
      <c r="C70" s="134" t="s">
        <v>165</v>
      </c>
      <c r="D70" s="101" t="s">
        <v>83</v>
      </c>
      <c r="E70" s="101" t="s">
        <v>78</v>
      </c>
      <c r="F70" s="229" t="s">
        <v>158</v>
      </c>
      <c r="G70" s="229" t="s">
        <v>80</v>
      </c>
      <c r="H70" s="229" t="s">
        <v>130</v>
      </c>
      <c r="I70" s="199">
        <v>4650000</v>
      </c>
    </row>
    <row r="71" spans="2:9" ht="37.5" customHeight="1" x14ac:dyDescent="0.15">
      <c r="B71" s="134" t="s">
        <v>161</v>
      </c>
      <c r="C71" s="134" t="s">
        <v>166</v>
      </c>
      <c r="D71" s="101" t="s">
        <v>77</v>
      </c>
      <c r="E71" s="101" t="s">
        <v>78</v>
      </c>
      <c r="F71" s="229" t="s">
        <v>167</v>
      </c>
      <c r="G71" s="229" t="s">
        <v>80</v>
      </c>
      <c r="H71" s="229" t="s">
        <v>168</v>
      </c>
      <c r="I71" s="199">
        <v>1850000</v>
      </c>
    </row>
    <row r="72" spans="2:9" ht="37.5" customHeight="1" x14ac:dyDescent="0.15">
      <c r="B72" s="134" t="s">
        <v>169</v>
      </c>
      <c r="C72" s="134" t="s">
        <v>137</v>
      </c>
      <c r="D72" s="101" t="s">
        <v>145</v>
      </c>
      <c r="E72" s="101" t="s">
        <v>78</v>
      </c>
      <c r="F72" s="229" t="s">
        <v>138</v>
      </c>
      <c r="G72" s="229" t="s">
        <v>80</v>
      </c>
      <c r="H72" s="229" t="s">
        <v>139</v>
      </c>
      <c r="I72" s="199">
        <v>3961906</v>
      </c>
    </row>
    <row r="73" spans="2:9" ht="37.5" customHeight="1" x14ac:dyDescent="0.15">
      <c r="B73" s="134" t="s">
        <v>169</v>
      </c>
      <c r="C73" s="134" t="s">
        <v>170</v>
      </c>
      <c r="D73" s="101" t="s">
        <v>77</v>
      </c>
      <c r="E73" s="101" t="s">
        <v>78</v>
      </c>
      <c r="F73" s="229" t="s">
        <v>171</v>
      </c>
      <c r="G73" s="229" t="s">
        <v>80</v>
      </c>
      <c r="H73" s="229" t="s">
        <v>148</v>
      </c>
      <c r="I73" s="199">
        <v>534500000</v>
      </c>
    </row>
    <row r="74" spans="2:9" ht="37.5" customHeight="1" x14ac:dyDescent="0.15">
      <c r="B74" s="134" t="s">
        <v>169</v>
      </c>
      <c r="C74" s="134" t="s">
        <v>172</v>
      </c>
      <c r="D74" s="101" t="s">
        <v>77</v>
      </c>
      <c r="E74" s="101" t="s">
        <v>78</v>
      </c>
      <c r="F74" s="229" t="s">
        <v>173</v>
      </c>
      <c r="G74" s="229" t="s">
        <v>80</v>
      </c>
      <c r="H74" s="229" t="s">
        <v>174</v>
      </c>
      <c r="I74" s="199">
        <v>1500000</v>
      </c>
    </row>
    <row r="75" spans="2:9" ht="37.5" customHeight="1" x14ac:dyDescent="0.15">
      <c r="B75" s="134" t="s">
        <v>175</v>
      </c>
      <c r="C75" s="134" t="s">
        <v>137</v>
      </c>
      <c r="D75" s="101" t="s">
        <v>145</v>
      </c>
      <c r="E75" s="101" t="s">
        <v>78</v>
      </c>
      <c r="F75" s="229" t="s">
        <v>138</v>
      </c>
      <c r="G75" s="229" t="s">
        <v>80</v>
      </c>
      <c r="H75" s="229" t="s">
        <v>139</v>
      </c>
      <c r="I75" s="199">
        <v>3961906</v>
      </c>
    </row>
    <row r="76" spans="2:9" ht="37.5" customHeight="1" x14ac:dyDescent="0.15">
      <c r="B76" s="134" t="s">
        <v>175</v>
      </c>
      <c r="C76" s="134" t="s">
        <v>123</v>
      </c>
      <c r="D76" s="101" t="s">
        <v>77</v>
      </c>
      <c r="E76" s="101" t="s">
        <v>78</v>
      </c>
      <c r="F76" s="229" t="s">
        <v>147</v>
      </c>
      <c r="G76" s="229" t="s">
        <v>80</v>
      </c>
      <c r="H76" s="229" t="s">
        <v>176</v>
      </c>
      <c r="I76" s="199">
        <v>40000000</v>
      </c>
    </row>
    <row r="77" spans="2:9" ht="37.5" customHeight="1" x14ac:dyDescent="0.15">
      <c r="B77" s="134" t="s">
        <v>175</v>
      </c>
      <c r="C77" s="134" t="s">
        <v>177</v>
      </c>
      <c r="D77" s="101" t="s">
        <v>83</v>
      </c>
      <c r="E77" s="101" t="s">
        <v>78</v>
      </c>
      <c r="F77" s="229" t="s">
        <v>79</v>
      </c>
      <c r="G77" s="229" t="s">
        <v>80</v>
      </c>
      <c r="H77" s="229" t="s">
        <v>81</v>
      </c>
      <c r="I77" s="199">
        <v>3000000</v>
      </c>
    </row>
    <row r="78" spans="2:9" ht="37.5" customHeight="1" x14ac:dyDescent="0.15">
      <c r="B78" s="134" t="s">
        <v>175</v>
      </c>
      <c r="C78" s="134" t="s">
        <v>178</v>
      </c>
      <c r="D78" s="101" t="s">
        <v>145</v>
      </c>
      <c r="E78" s="101" t="s">
        <v>78</v>
      </c>
      <c r="F78" s="229" t="s">
        <v>138</v>
      </c>
      <c r="G78" s="229" t="s">
        <v>80</v>
      </c>
      <c r="H78" s="229" t="s">
        <v>139</v>
      </c>
      <c r="I78" s="199">
        <v>4000000</v>
      </c>
    </row>
    <row r="79" spans="2:9" ht="37.5" customHeight="1" x14ac:dyDescent="0.15">
      <c r="B79" s="134" t="s">
        <v>175</v>
      </c>
      <c r="C79" s="134" t="s">
        <v>179</v>
      </c>
      <c r="D79" s="101" t="s">
        <v>83</v>
      </c>
      <c r="E79" s="101" t="s">
        <v>78</v>
      </c>
      <c r="F79" s="229" t="s">
        <v>147</v>
      </c>
      <c r="G79" s="229" t="s">
        <v>80</v>
      </c>
      <c r="H79" s="229" t="s">
        <v>176</v>
      </c>
      <c r="I79" s="199">
        <v>95000000</v>
      </c>
    </row>
    <row r="80" spans="2:9" x14ac:dyDescent="0.15">
      <c r="I80" s="287">
        <f>SUM(I6:I79)</f>
        <v>2186053644</v>
      </c>
    </row>
    <row r="81" spans="4:9" x14ac:dyDescent="0.15">
      <c r="I81" s="287"/>
    </row>
    <row r="82" spans="4:9" x14ac:dyDescent="0.15">
      <c r="D82" s="1" t="s">
        <v>120</v>
      </c>
    </row>
    <row r="83" spans="4:9" x14ac:dyDescent="0.15">
      <c r="D83" s="1" t="s">
        <v>180</v>
      </c>
    </row>
  </sheetData>
  <autoFilter ref="A5:I80" xr:uid="{00000000-0001-0000-0300-000000000000}"/>
  <mergeCells count="4">
    <mergeCell ref="B3:I3"/>
    <mergeCell ref="B1:I1"/>
    <mergeCell ref="B2:I2"/>
    <mergeCell ref="F4:H4"/>
  </mergeCells>
  <dataValidations count="2">
    <dataValidation type="list" allowBlank="1" showInputMessage="1" showErrorMessage="1" sqref="E6:E56 E69:E70 E76:E77 E79" xr:uid="{00000000-0002-0000-0300-000001000000}">
      <formula1>$E$60:$E$61</formula1>
    </dataValidation>
    <dataValidation type="list" allowBlank="1" showInputMessage="1" showErrorMessage="1" sqref="D6:D56 D79 D76:D77 D69:D70" xr:uid="{00000000-0002-0000-0300-000000000000}">
      <formula1>$D$60:$D$83</formula1>
    </dataValidation>
  </dataValidations>
  <printOptions horizontalCentered="1"/>
  <pageMargins left="0.25" right="0.25" top="0.75" bottom="0.75" header="0.3" footer="0.3"/>
  <pageSetup scale="6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9ADBA-54DF-4E50-B7DD-F6AB61D57922}">
  <dimension ref="B1:J46"/>
  <sheetViews>
    <sheetView showGridLines="0" zoomScaleNormal="100" workbookViewId="0">
      <selection activeCell="G5" sqref="G5:H14"/>
    </sheetView>
  </sheetViews>
  <sheetFormatPr baseColWidth="10" defaultColWidth="11.42578125" defaultRowHeight="14.25" customHeight="1" x14ac:dyDescent="0.15"/>
  <cols>
    <col min="1" max="1" width="2.7109375" style="1" customWidth="1"/>
    <col min="2" max="2" width="45.140625" style="1" customWidth="1"/>
    <col min="3" max="3" width="21.7109375" style="132" customWidth="1"/>
    <col min="4" max="4" width="49.28515625" style="1" bestFit="1" customWidth="1"/>
    <col min="5" max="5" width="32.5703125" style="1" customWidth="1"/>
    <col min="6" max="6" width="28.7109375" style="132" bestFit="1" customWidth="1"/>
    <col min="7" max="7" width="20.42578125" style="1" customWidth="1"/>
    <col min="8" max="8" width="24.7109375" style="97" customWidth="1"/>
    <col min="9" max="10" width="24.7109375" style="1" customWidth="1"/>
    <col min="11" max="11" width="14.7109375" style="1" customWidth="1"/>
    <col min="12" max="16384" width="11.42578125" style="1"/>
  </cols>
  <sheetData>
    <row r="1" spans="2:10" ht="26.25" customHeight="1" x14ac:dyDescent="0.15">
      <c r="B1" s="381" t="s">
        <v>181</v>
      </c>
      <c r="C1" s="381"/>
      <c r="D1" s="381"/>
      <c r="E1" s="381"/>
      <c r="F1" s="381"/>
      <c r="G1" s="381"/>
      <c r="H1" s="381"/>
      <c r="I1" s="381"/>
      <c r="J1" s="381"/>
    </row>
    <row r="2" spans="2:10" ht="43.5" customHeight="1" thickBot="1" x14ac:dyDescent="0.2">
      <c r="B2" s="383" t="s">
        <v>182</v>
      </c>
      <c r="C2" s="383"/>
      <c r="D2" s="383"/>
      <c r="E2" s="383"/>
      <c r="F2" s="383"/>
      <c r="G2" s="383"/>
    </row>
    <row r="3" spans="2:10" ht="33.6" customHeight="1" thickBot="1" x14ac:dyDescent="0.2">
      <c r="B3" s="384" t="s">
        <v>183</v>
      </c>
      <c r="C3" s="385"/>
      <c r="D3" s="385"/>
      <c r="E3" s="385"/>
      <c r="F3" s="385"/>
      <c r="G3" s="385"/>
      <c r="H3" s="386"/>
    </row>
    <row r="4" spans="2:10" ht="77.099999999999994" customHeight="1" thickBot="1" x14ac:dyDescent="0.2">
      <c r="B4" s="136" t="s">
        <v>184</v>
      </c>
      <c r="C4" s="137" t="s">
        <v>185</v>
      </c>
      <c r="D4" s="137" t="s">
        <v>186</v>
      </c>
      <c r="E4" s="137" t="s">
        <v>187</v>
      </c>
      <c r="F4" s="137" t="s">
        <v>188</v>
      </c>
      <c r="G4" s="138" t="s">
        <v>189</v>
      </c>
      <c r="H4" s="139" t="s">
        <v>190</v>
      </c>
    </row>
    <row r="5" spans="2:10" ht="19.5" customHeight="1" x14ac:dyDescent="0.15">
      <c r="B5" s="308"/>
      <c r="C5" s="309"/>
      <c r="D5" s="135" t="s">
        <v>192</v>
      </c>
      <c r="E5" s="135" t="s">
        <v>193</v>
      </c>
      <c r="F5" s="233" t="s">
        <v>194</v>
      </c>
      <c r="G5" s="200"/>
      <c r="H5" s="234"/>
    </row>
    <row r="6" spans="2:10" ht="19.5" customHeight="1" x14ac:dyDescent="0.15">
      <c r="B6" s="308"/>
      <c r="C6" s="309"/>
      <c r="D6" s="135" t="s">
        <v>196</v>
      </c>
      <c r="E6" s="135" t="s">
        <v>197</v>
      </c>
      <c r="F6" s="233" t="s">
        <v>194</v>
      </c>
      <c r="G6" s="200"/>
      <c r="H6" s="234"/>
    </row>
    <row r="7" spans="2:10" ht="19.5" customHeight="1" x14ac:dyDescent="0.15">
      <c r="B7" s="308"/>
      <c r="C7" s="310"/>
      <c r="D7" s="135" t="s">
        <v>199</v>
      </c>
      <c r="E7" s="135" t="s">
        <v>193</v>
      </c>
      <c r="F7" s="233" t="s">
        <v>194</v>
      </c>
      <c r="G7" s="200"/>
      <c r="H7" s="234"/>
    </row>
    <row r="8" spans="2:10" ht="19.5" customHeight="1" x14ac:dyDescent="0.15">
      <c r="B8" s="308"/>
      <c r="C8" s="309"/>
      <c r="D8" s="135" t="s">
        <v>200</v>
      </c>
      <c r="E8" s="135" t="s">
        <v>197</v>
      </c>
      <c r="F8" s="233" t="s">
        <v>194</v>
      </c>
      <c r="G8" s="200"/>
      <c r="H8" s="234"/>
    </row>
    <row r="9" spans="2:10" ht="19.5" customHeight="1" x14ac:dyDescent="0.15">
      <c r="B9" s="308"/>
      <c r="C9" s="309"/>
      <c r="D9" s="135" t="s">
        <v>201</v>
      </c>
      <c r="E9" s="135" t="s">
        <v>202</v>
      </c>
      <c r="F9" s="233" t="s">
        <v>194</v>
      </c>
      <c r="G9" s="200"/>
      <c r="H9" s="234"/>
    </row>
    <row r="10" spans="2:10" ht="19.5" customHeight="1" x14ac:dyDescent="0.15">
      <c r="B10" s="308"/>
      <c r="C10" s="309"/>
      <c r="D10" s="135" t="s">
        <v>203</v>
      </c>
      <c r="E10" s="135" t="s">
        <v>193</v>
      </c>
      <c r="F10" s="233" t="s">
        <v>194</v>
      </c>
      <c r="G10" s="200"/>
      <c r="H10" s="234"/>
    </row>
    <row r="11" spans="2:10" ht="19.5" customHeight="1" x14ac:dyDescent="0.15">
      <c r="B11" s="308"/>
      <c r="C11" s="310"/>
      <c r="D11" s="135" t="s">
        <v>204</v>
      </c>
      <c r="E11" s="135" t="s">
        <v>205</v>
      </c>
      <c r="F11" s="233" t="s">
        <v>194</v>
      </c>
      <c r="G11" s="200"/>
      <c r="H11" s="234"/>
    </row>
    <row r="12" spans="2:10" ht="19.5" customHeight="1" x14ac:dyDescent="0.15">
      <c r="B12" s="308"/>
      <c r="C12" s="309"/>
      <c r="D12" s="135" t="s">
        <v>206</v>
      </c>
      <c r="E12" s="135" t="s">
        <v>207</v>
      </c>
      <c r="F12" s="233" t="s">
        <v>194</v>
      </c>
      <c r="G12" s="200"/>
      <c r="H12" s="234"/>
    </row>
    <row r="13" spans="2:10" ht="19.5" customHeight="1" x14ac:dyDescent="0.15">
      <c r="B13" s="308"/>
      <c r="C13" s="309"/>
      <c r="D13" s="135" t="s">
        <v>208</v>
      </c>
      <c r="E13" s="135" t="s">
        <v>202</v>
      </c>
      <c r="F13" s="233" t="s">
        <v>194</v>
      </c>
      <c r="G13" s="200"/>
      <c r="H13" s="234"/>
    </row>
    <row r="14" spans="2:10" ht="19.5" customHeight="1" thickBot="1" x14ac:dyDescent="0.2">
      <c r="B14" s="308"/>
      <c r="C14" s="310"/>
      <c r="D14" s="135" t="s">
        <v>209</v>
      </c>
      <c r="E14" s="135" t="s">
        <v>202</v>
      </c>
      <c r="F14" s="233" t="s">
        <v>194</v>
      </c>
      <c r="G14" s="200"/>
      <c r="H14" s="234"/>
    </row>
    <row r="15" spans="2:10" ht="24" customHeight="1" thickBot="1" x14ac:dyDescent="0.2">
      <c r="B15" s="387" t="s">
        <v>210</v>
      </c>
      <c r="C15" s="388"/>
      <c r="D15" s="388"/>
      <c r="E15" s="388"/>
      <c r="F15" s="388"/>
      <c r="G15" s="388"/>
      <c r="H15" s="235">
        <f>SUM(H5:H14)</f>
        <v>0</v>
      </c>
    </row>
    <row r="19" spans="3:3" ht="14.25" customHeight="1" x14ac:dyDescent="0.15">
      <c r="C19" s="132" t="s">
        <v>211</v>
      </c>
    </row>
    <row r="20" spans="3:3" ht="14.25" customHeight="1" x14ac:dyDescent="0.15">
      <c r="C20" s="132" t="s">
        <v>212</v>
      </c>
    </row>
    <row r="40" spans="3:7" ht="14.25" customHeight="1" x14ac:dyDescent="0.15">
      <c r="C40" s="232" t="s">
        <v>213</v>
      </c>
      <c r="F40" s="232" t="s">
        <v>188</v>
      </c>
      <c r="G40" s="6"/>
    </row>
    <row r="41" spans="3:7" ht="14.25" customHeight="1" x14ac:dyDescent="0.15">
      <c r="C41" s="132" t="s">
        <v>198</v>
      </c>
      <c r="F41" s="132" t="s">
        <v>194</v>
      </c>
    </row>
    <row r="42" spans="3:7" ht="14.25" customHeight="1" x14ac:dyDescent="0.15">
      <c r="C42" s="132" t="s">
        <v>191</v>
      </c>
      <c r="F42" s="132" t="s">
        <v>214</v>
      </c>
    </row>
    <row r="43" spans="3:7" ht="14.25" customHeight="1" x14ac:dyDescent="0.15">
      <c r="C43" s="132" t="s">
        <v>215</v>
      </c>
      <c r="F43" s="132" t="s">
        <v>216</v>
      </c>
    </row>
    <row r="44" spans="3:7" ht="14.25" customHeight="1" x14ac:dyDescent="0.15">
      <c r="C44" s="132" t="s">
        <v>217</v>
      </c>
      <c r="F44" s="132" t="s">
        <v>218</v>
      </c>
    </row>
    <row r="45" spans="3:7" ht="14.25" customHeight="1" x14ac:dyDescent="0.15">
      <c r="C45" s="132" t="s">
        <v>219</v>
      </c>
      <c r="F45" s="132" t="s">
        <v>220</v>
      </c>
    </row>
    <row r="46" spans="3:7" ht="14.25" customHeight="1" x14ac:dyDescent="0.15">
      <c r="F46" s="132" t="s">
        <v>221</v>
      </c>
    </row>
  </sheetData>
  <mergeCells count="4">
    <mergeCell ref="B1:J1"/>
    <mergeCell ref="B2:G2"/>
    <mergeCell ref="B3:H3"/>
    <mergeCell ref="B15:G15"/>
  </mergeCells>
  <dataValidations count="2">
    <dataValidation type="list" allowBlank="1" showInputMessage="1" showErrorMessage="1" sqref="F5:F14" xr:uid="{D3C63BE8-8BEA-4A3C-8325-C0841098FEA4}">
      <formula1>$F$41:$F$46</formula1>
    </dataValidation>
    <dataValidation type="list" allowBlank="1" showInputMessage="1" showErrorMessage="1" sqref="C5:C14" xr:uid="{EB8EC2B9-18E9-4A98-9116-2A02DC0D1FD3}">
      <formula1>$C$41:$C$47</formula1>
    </dataValidation>
  </dataValidations>
  <pageMargins left="0.7" right="0.7" top="0.75" bottom="0.75" header="0.3" footer="0.3"/>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Y43"/>
  <sheetViews>
    <sheetView showGridLines="0" topLeftCell="H33" zoomScale="80" zoomScaleNormal="80" zoomScaleSheetLayoutView="50" workbookViewId="0">
      <selection activeCell="R37" sqref="R37"/>
    </sheetView>
  </sheetViews>
  <sheetFormatPr baseColWidth="10" defaultColWidth="9.140625" defaultRowHeight="11.25" x14ac:dyDescent="0.15"/>
  <cols>
    <col min="1" max="1" width="1.7109375" style="77" customWidth="1"/>
    <col min="2" max="2" width="8.85546875" style="122" customWidth="1"/>
    <col min="3" max="3" width="22.28515625" style="122" customWidth="1"/>
    <col min="4" max="4" width="21" style="122" customWidth="1"/>
    <col min="5" max="5" width="60.42578125" style="122" customWidth="1"/>
    <col min="6" max="6" width="40.7109375" style="122" customWidth="1"/>
    <col min="7" max="7" width="35.5703125" style="123" customWidth="1"/>
    <col min="8" max="8" width="23" style="77" customWidth="1"/>
    <col min="9" max="9" width="15.7109375" style="77" customWidth="1"/>
    <col min="10" max="10" width="17.28515625" style="77" customWidth="1"/>
    <col min="11" max="11" width="23" style="77" customWidth="1"/>
    <col min="12" max="15" width="8.28515625" style="77" customWidth="1"/>
    <col min="16" max="16" width="18.7109375" style="77" customWidth="1"/>
    <col min="17" max="17" width="18.7109375" style="205" customWidth="1"/>
    <col min="18" max="18" width="180.42578125" style="77" customWidth="1"/>
    <col min="19" max="19" width="49.140625" style="77" customWidth="1"/>
    <col min="20" max="20" width="29.85546875" style="77" customWidth="1"/>
    <col min="21" max="21" width="22.7109375" style="77" customWidth="1"/>
    <col min="22" max="22" width="17.28515625" style="77" customWidth="1"/>
    <col min="23" max="23" width="25.28515625" style="77" customWidth="1"/>
    <col min="24" max="24" width="27.7109375" style="77" customWidth="1"/>
    <col min="25" max="27" width="12.7109375" style="77" customWidth="1"/>
    <col min="28" max="28" width="11.42578125" style="77"/>
    <col min="29" max="29" width="8" style="77" customWidth="1"/>
    <col min="30" max="30" width="8.28515625" style="77" customWidth="1"/>
    <col min="31" max="31" width="12.42578125" style="77" customWidth="1"/>
    <col min="32" max="16384" width="9.140625" style="77"/>
  </cols>
  <sheetData>
    <row r="1" spans="2:25" ht="33" customHeight="1" x14ac:dyDescent="0.15">
      <c r="B1" s="394" t="s">
        <v>222</v>
      </c>
      <c r="C1" s="394"/>
      <c r="D1" s="394"/>
      <c r="E1" s="394"/>
      <c r="F1" s="394"/>
      <c r="G1" s="394"/>
      <c r="H1" s="394"/>
      <c r="I1" s="394"/>
      <c r="J1" s="394"/>
      <c r="K1" s="394"/>
      <c r="L1" s="394"/>
      <c r="M1" s="394"/>
      <c r="N1" s="394"/>
      <c r="O1" s="394"/>
      <c r="P1" s="394"/>
      <c r="Q1" s="394"/>
      <c r="R1" s="394"/>
      <c r="S1" s="394"/>
      <c r="T1" s="394"/>
      <c r="U1" s="394"/>
      <c r="V1" s="394"/>
      <c r="W1" s="394"/>
      <c r="X1" s="394"/>
      <c r="Y1" s="114"/>
    </row>
    <row r="2" spans="2:25" ht="32.25" customHeight="1" thickBot="1" x14ac:dyDescent="0.2">
      <c r="B2" s="402" t="s">
        <v>223</v>
      </c>
      <c r="C2" s="402"/>
      <c r="D2" s="403"/>
      <c r="E2" s="403"/>
      <c r="F2" s="403"/>
      <c r="G2" s="403"/>
      <c r="H2" s="403"/>
      <c r="I2" s="403"/>
      <c r="J2" s="403"/>
      <c r="K2" s="403"/>
      <c r="L2" s="403"/>
      <c r="M2" s="403"/>
      <c r="N2" s="403"/>
      <c r="O2" s="403"/>
      <c r="P2" s="403"/>
      <c r="Q2" s="403"/>
      <c r="R2" s="403"/>
      <c r="S2" s="403"/>
      <c r="T2" s="403"/>
      <c r="U2" s="403"/>
      <c r="V2" s="403"/>
      <c r="W2" s="403"/>
      <c r="X2" s="403"/>
    </row>
    <row r="3" spans="2:25" ht="32.25" customHeight="1" x14ac:dyDescent="0.15">
      <c r="B3" s="407" t="s">
        <v>224</v>
      </c>
      <c r="C3" s="422" t="s">
        <v>225</v>
      </c>
      <c r="D3" s="410" t="s">
        <v>226</v>
      </c>
      <c r="E3" s="410" t="s">
        <v>227</v>
      </c>
      <c r="F3" s="410" t="s">
        <v>228</v>
      </c>
      <c r="G3" s="410" t="s">
        <v>229</v>
      </c>
      <c r="H3" s="410" t="s">
        <v>230</v>
      </c>
      <c r="I3" s="410" t="s">
        <v>231</v>
      </c>
      <c r="J3" s="410" t="s">
        <v>232</v>
      </c>
      <c r="K3" s="410" t="s">
        <v>233</v>
      </c>
      <c r="L3" s="413" t="s">
        <v>234</v>
      </c>
      <c r="M3" s="414"/>
      <c r="N3" s="414"/>
      <c r="O3" s="415"/>
      <c r="P3" s="419" t="s">
        <v>235</v>
      </c>
      <c r="Q3" s="389" t="s">
        <v>236</v>
      </c>
      <c r="R3" s="395" t="s">
        <v>237</v>
      </c>
      <c r="S3" s="396"/>
      <c r="T3" s="396"/>
      <c r="U3" s="396"/>
      <c r="V3" s="396"/>
      <c r="W3" s="396"/>
      <c r="X3" s="397"/>
    </row>
    <row r="4" spans="2:25" ht="50.1" customHeight="1" x14ac:dyDescent="0.15">
      <c r="B4" s="408"/>
      <c r="C4" s="423"/>
      <c r="D4" s="411"/>
      <c r="E4" s="411"/>
      <c r="F4" s="411"/>
      <c r="G4" s="411"/>
      <c r="H4" s="411"/>
      <c r="I4" s="411"/>
      <c r="J4" s="411"/>
      <c r="K4" s="411"/>
      <c r="L4" s="416"/>
      <c r="M4" s="417"/>
      <c r="N4" s="417"/>
      <c r="O4" s="418"/>
      <c r="P4" s="420"/>
      <c r="Q4" s="390"/>
      <c r="R4" s="398" t="s">
        <v>238</v>
      </c>
      <c r="S4" s="400" t="s">
        <v>239</v>
      </c>
      <c r="T4" s="400" t="s">
        <v>240</v>
      </c>
      <c r="U4" s="400" t="s">
        <v>241</v>
      </c>
      <c r="V4" s="404" t="s">
        <v>242</v>
      </c>
      <c r="W4" s="405"/>
      <c r="X4" s="406"/>
    </row>
    <row r="5" spans="2:25" ht="56.1" customHeight="1" thickBot="1" x14ac:dyDescent="0.2">
      <c r="B5" s="408"/>
      <c r="C5" s="424"/>
      <c r="D5" s="412"/>
      <c r="E5" s="412"/>
      <c r="F5" s="412"/>
      <c r="G5" s="412"/>
      <c r="H5" s="412"/>
      <c r="I5" s="412"/>
      <c r="J5" s="412"/>
      <c r="K5" s="412"/>
      <c r="L5" s="115" t="s">
        <v>243</v>
      </c>
      <c r="M5" s="115" t="s">
        <v>244</v>
      </c>
      <c r="N5" s="115" t="s">
        <v>245</v>
      </c>
      <c r="O5" s="115" t="s">
        <v>246</v>
      </c>
      <c r="P5" s="421"/>
      <c r="Q5" s="391"/>
      <c r="R5" s="399"/>
      <c r="S5" s="401"/>
      <c r="T5" s="401"/>
      <c r="U5" s="401"/>
      <c r="V5" s="116" t="s">
        <v>247</v>
      </c>
      <c r="W5" s="116" t="s">
        <v>248</v>
      </c>
      <c r="X5" s="117" t="s">
        <v>249</v>
      </c>
    </row>
    <row r="6" spans="2:25" ht="24" customHeight="1" thickBot="1" x14ac:dyDescent="0.2">
      <c r="B6" s="408"/>
      <c r="C6" s="183"/>
      <c r="D6" s="143"/>
      <c r="E6" s="143"/>
      <c r="F6" s="143"/>
      <c r="G6" s="144"/>
      <c r="H6" s="144"/>
      <c r="I6" s="143"/>
      <c r="J6" s="145"/>
      <c r="K6" s="143"/>
      <c r="L6" s="143"/>
      <c r="M6" s="143"/>
      <c r="N6" s="143"/>
      <c r="O6" s="143"/>
      <c r="P6" s="146"/>
      <c r="Q6" s="206" t="s">
        <v>250</v>
      </c>
      <c r="R6" s="227"/>
      <c r="S6" s="218"/>
      <c r="T6" s="219"/>
      <c r="U6" s="220"/>
      <c r="V6" s="207"/>
      <c r="W6" s="140"/>
      <c r="X6" s="141"/>
    </row>
    <row r="7" spans="2:25" ht="154.5" customHeight="1" x14ac:dyDescent="0.15">
      <c r="B7" s="408"/>
      <c r="C7" s="431" t="s">
        <v>251</v>
      </c>
      <c r="D7" s="434" t="s">
        <v>252</v>
      </c>
      <c r="E7" s="179" t="s">
        <v>253</v>
      </c>
      <c r="F7" s="179" t="s">
        <v>254</v>
      </c>
      <c r="G7" s="180" t="s">
        <v>255</v>
      </c>
      <c r="H7" s="181" t="s">
        <v>256</v>
      </c>
      <c r="I7" s="182">
        <v>100</v>
      </c>
      <c r="J7" s="165" t="s">
        <v>257</v>
      </c>
      <c r="K7" s="151" t="s">
        <v>258</v>
      </c>
      <c r="L7" s="152" t="s">
        <v>195</v>
      </c>
      <c r="M7" s="152" t="s">
        <v>195</v>
      </c>
      <c r="N7" s="152" t="s">
        <v>195</v>
      </c>
      <c r="O7" s="152" t="s">
        <v>195</v>
      </c>
      <c r="P7" s="142" t="s">
        <v>259</v>
      </c>
      <c r="Q7" s="275">
        <f>155+1</f>
        <v>156</v>
      </c>
      <c r="R7" s="324" t="s">
        <v>260</v>
      </c>
      <c r="S7" s="208" t="s">
        <v>261</v>
      </c>
      <c r="T7" s="217" t="s">
        <v>262</v>
      </c>
      <c r="U7" s="211" t="s">
        <v>263</v>
      </c>
      <c r="V7" s="210" t="s">
        <v>250</v>
      </c>
      <c r="W7" s="210" t="s">
        <v>250</v>
      </c>
      <c r="X7" s="118"/>
    </row>
    <row r="8" spans="2:25" ht="169.5" customHeight="1" x14ac:dyDescent="0.15">
      <c r="B8" s="408"/>
      <c r="C8" s="432"/>
      <c r="D8" s="435"/>
      <c r="E8" s="170" t="s">
        <v>264</v>
      </c>
      <c r="F8" s="170" t="s">
        <v>254</v>
      </c>
      <c r="G8" s="171" t="s">
        <v>265</v>
      </c>
      <c r="H8" s="153" t="s">
        <v>256</v>
      </c>
      <c r="I8" s="173">
        <v>240</v>
      </c>
      <c r="J8" s="166" t="s">
        <v>257</v>
      </c>
      <c r="K8" s="154" t="s">
        <v>266</v>
      </c>
      <c r="L8" s="155" t="s">
        <v>195</v>
      </c>
      <c r="M8" s="155" t="s">
        <v>195</v>
      </c>
      <c r="N8" s="155" t="s">
        <v>195</v>
      </c>
      <c r="O8" s="155" t="s">
        <v>195</v>
      </c>
      <c r="P8" s="142" t="s">
        <v>267</v>
      </c>
      <c r="Q8" s="275">
        <f>358+263+27+8+1+5+1</f>
        <v>663</v>
      </c>
      <c r="R8" s="324" t="s">
        <v>268</v>
      </c>
      <c r="S8" s="208" t="s">
        <v>261</v>
      </c>
      <c r="T8" s="258" t="s">
        <v>269</v>
      </c>
      <c r="U8" s="212" t="s">
        <v>263</v>
      </c>
      <c r="V8" s="209" t="s">
        <v>250</v>
      </c>
      <c r="W8" s="209" t="s">
        <v>250</v>
      </c>
      <c r="X8" s="120"/>
    </row>
    <row r="9" spans="2:25" ht="104.25" customHeight="1" x14ac:dyDescent="0.15">
      <c r="B9" s="408"/>
      <c r="C9" s="433"/>
      <c r="D9" s="436"/>
      <c r="E9" s="170" t="s">
        <v>270</v>
      </c>
      <c r="F9" s="170" t="s">
        <v>254</v>
      </c>
      <c r="G9" s="171" t="s">
        <v>271</v>
      </c>
      <c r="H9" s="153" t="s">
        <v>256</v>
      </c>
      <c r="I9" s="173">
        <v>5</v>
      </c>
      <c r="J9" s="166" t="s">
        <v>272</v>
      </c>
      <c r="K9" s="154" t="s">
        <v>273</v>
      </c>
      <c r="L9" s="155" t="s">
        <v>195</v>
      </c>
      <c r="M9" s="155" t="s">
        <v>195</v>
      </c>
      <c r="N9" s="155" t="s">
        <v>195</v>
      </c>
      <c r="O9" s="155" t="s">
        <v>195</v>
      </c>
      <c r="P9" s="142" t="s">
        <v>274</v>
      </c>
      <c r="Q9" s="275">
        <f>5+10+1</f>
        <v>16</v>
      </c>
      <c r="R9" s="268" t="s">
        <v>275</v>
      </c>
      <c r="S9" s="208" t="s">
        <v>276</v>
      </c>
      <c r="T9" s="224" t="s">
        <v>277</v>
      </c>
      <c r="U9" s="225" t="s">
        <v>263</v>
      </c>
      <c r="V9" s="213" t="s">
        <v>278</v>
      </c>
      <c r="W9" s="209" t="s">
        <v>250</v>
      </c>
      <c r="X9" s="120"/>
    </row>
    <row r="10" spans="2:25" ht="297.75" customHeight="1" x14ac:dyDescent="0.15">
      <c r="B10" s="408"/>
      <c r="C10" s="437" t="s">
        <v>279</v>
      </c>
      <c r="D10" s="438" t="s">
        <v>280</v>
      </c>
      <c r="E10" s="170" t="s">
        <v>281</v>
      </c>
      <c r="F10" s="170" t="s">
        <v>282</v>
      </c>
      <c r="G10" s="174" t="s">
        <v>283</v>
      </c>
      <c r="H10" s="175" t="s">
        <v>284</v>
      </c>
      <c r="I10" s="173">
        <v>5</v>
      </c>
      <c r="J10" s="167" t="s">
        <v>285</v>
      </c>
      <c r="K10" s="156" t="s">
        <v>286</v>
      </c>
      <c r="L10" s="157" t="s">
        <v>195</v>
      </c>
      <c r="M10" s="157" t="s">
        <v>195</v>
      </c>
      <c r="N10" s="157" t="s">
        <v>195</v>
      </c>
      <c r="O10" s="157" t="s">
        <v>195</v>
      </c>
      <c r="P10" s="119" t="s">
        <v>287</v>
      </c>
      <c r="Q10" s="275">
        <f>6+5+2</f>
        <v>13</v>
      </c>
      <c r="R10" s="268" t="s">
        <v>288</v>
      </c>
      <c r="S10" s="223" t="s">
        <v>261</v>
      </c>
      <c r="T10" s="222" t="s">
        <v>289</v>
      </c>
      <c r="U10" s="212" t="s">
        <v>263</v>
      </c>
      <c r="V10" s="209" t="s">
        <v>250</v>
      </c>
      <c r="W10" s="209" t="s">
        <v>250</v>
      </c>
      <c r="X10" s="120"/>
    </row>
    <row r="11" spans="2:25" ht="250.5" customHeight="1" x14ac:dyDescent="0.15">
      <c r="B11" s="408"/>
      <c r="C11" s="432"/>
      <c r="D11" s="435"/>
      <c r="E11" s="170" t="s">
        <v>290</v>
      </c>
      <c r="F11" s="170" t="s">
        <v>282</v>
      </c>
      <c r="G11" s="171" t="s">
        <v>291</v>
      </c>
      <c r="H11" s="153" t="s">
        <v>256</v>
      </c>
      <c r="I11" s="172">
        <v>2</v>
      </c>
      <c r="J11" s="166" t="s">
        <v>292</v>
      </c>
      <c r="K11" s="154" t="s">
        <v>293</v>
      </c>
      <c r="L11" s="155" t="s">
        <v>195</v>
      </c>
      <c r="M11" s="155" t="s">
        <v>195</v>
      </c>
      <c r="N11" s="155" t="s">
        <v>195</v>
      </c>
      <c r="O11" s="155" t="s">
        <v>195</v>
      </c>
      <c r="P11" s="119" t="s">
        <v>294</v>
      </c>
      <c r="Q11" s="275">
        <v>6</v>
      </c>
      <c r="R11" s="268" t="s">
        <v>295</v>
      </c>
      <c r="S11" s="223" t="s">
        <v>261</v>
      </c>
      <c r="T11" s="257" t="s">
        <v>296</v>
      </c>
      <c r="U11" s="226" t="s">
        <v>263</v>
      </c>
      <c r="V11" s="209" t="s">
        <v>250</v>
      </c>
      <c r="W11" s="209" t="s">
        <v>250</v>
      </c>
      <c r="X11" s="120"/>
    </row>
    <row r="12" spans="2:25" ht="162.75" customHeight="1" x14ac:dyDescent="0.15">
      <c r="B12" s="408"/>
      <c r="C12" s="433"/>
      <c r="D12" s="436"/>
      <c r="E12" s="170" t="s">
        <v>297</v>
      </c>
      <c r="F12" s="170" t="s">
        <v>282</v>
      </c>
      <c r="G12" s="171" t="s">
        <v>291</v>
      </c>
      <c r="H12" s="153" t="s">
        <v>256</v>
      </c>
      <c r="I12" s="172">
        <v>2</v>
      </c>
      <c r="J12" s="166" t="s">
        <v>298</v>
      </c>
      <c r="K12" s="154" t="s">
        <v>299</v>
      </c>
      <c r="L12" s="155" t="s">
        <v>195</v>
      </c>
      <c r="M12" s="155" t="s">
        <v>195</v>
      </c>
      <c r="N12" s="155" t="s">
        <v>195</v>
      </c>
      <c r="O12" s="155" t="s">
        <v>195</v>
      </c>
      <c r="P12" s="119" t="s">
        <v>300</v>
      </c>
      <c r="Q12" s="275">
        <v>4</v>
      </c>
      <c r="R12" s="274" t="s">
        <v>301</v>
      </c>
      <c r="S12" s="223" t="s">
        <v>261</v>
      </c>
      <c r="T12" s="257" t="s">
        <v>302</v>
      </c>
      <c r="U12" s="226" t="s">
        <v>263</v>
      </c>
      <c r="V12" s="209" t="s">
        <v>250</v>
      </c>
      <c r="W12" s="209" t="s">
        <v>250</v>
      </c>
      <c r="X12" s="120"/>
    </row>
    <row r="13" spans="2:25" ht="409.5" customHeight="1" x14ac:dyDescent="0.15">
      <c r="B13" s="408"/>
      <c r="C13" s="437" t="s">
        <v>303</v>
      </c>
      <c r="D13" s="438" t="s">
        <v>304</v>
      </c>
      <c r="E13" s="170" t="s">
        <v>305</v>
      </c>
      <c r="F13" s="170" t="s">
        <v>254</v>
      </c>
      <c r="G13" s="171" t="s">
        <v>291</v>
      </c>
      <c r="H13" s="153" t="s">
        <v>256</v>
      </c>
      <c r="I13" s="172">
        <v>20</v>
      </c>
      <c r="J13" s="166" t="s">
        <v>257</v>
      </c>
      <c r="K13" s="154" t="s">
        <v>306</v>
      </c>
      <c r="L13" s="155" t="s">
        <v>195</v>
      </c>
      <c r="M13" s="155" t="s">
        <v>195</v>
      </c>
      <c r="N13" s="155" t="s">
        <v>195</v>
      </c>
      <c r="O13" s="155" t="s">
        <v>195</v>
      </c>
      <c r="P13" s="119" t="s">
        <v>307</v>
      </c>
      <c r="Q13" s="275">
        <f>6+2+1+4+13+6+5+1+26+2+1+2+2+2+27+3+3+4+24+2+4+4</f>
        <v>144</v>
      </c>
      <c r="R13" s="274" t="s">
        <v>308</v>
      </c>
      <c r="S13" s="223" t="s">
        <v>261</v>
      </c>
      <c r="T13" s="257" t="s">
        <v>309</v>
      </c>
      <c r="U13" s="209" t="s">
        <v>263</v>
      </c>
      <c r="V13" s="211" t="s">
        <v>250</v>
      </c>
      <c r="W13" s="209" t="s">
        <v>250</v>
      </c>
      <c r="X13" s="120"/>
    </row>
    <row r="14" spans="2:25" ht="46.15" customHeight="1" x14ac:dyDescent="0.15">
      <c r="B14" s="408"/>
      <c r="C14" s="433"/>
      <c r="D14" s="436"/>
      <c r="E14" s="170" t="s">
        <v>310</v>
      </c>
      <c r="F14" s="170" t="s">
        <v>254</v>
      </c>
      <c r="G14" s="171" t="s">
        <v>265</v>
      </c>
      <c r="H14" s="176" t="s">
        <v>256</v>
      </c>
      <c r="I14" s="177">
        <v>1</v>
      </c>
      <c r="J14" s="166" t="s">
        <v>311</v>
      </c>
      <c r="K14" s="154" t="s">
        <v>312</v>
      </c>
      <c r="L14" s="155"/>
      <c r="M14" s="155"/>
      <c r="N14" s="155" t="s">
        <v>195</v>
      </c>
      <c r="O14" s="155" t="s">
        <v>195</v>
      </c>
      <c r="P14" s="119" t="s">
        <v>313</v>
      </c>
      <c r="Q14" s="275">
        <v>15</v>
      </c>
      <c r="R14" s="228" t="s">
        <v>314</v>
      </c>
      <c r="S14" s="208" t="s">
        <v>315</v>
      </c>
      <c r="T14" s="222" t="s">
        <v>316</v>
      </c>
      <c r="U14" s="214" t="s">
        <v>317</v>
      </c>
      <c r="V14" s="215" t="s">
        <v>318</v>
      </c>
      <c r="W14" s="209" t="s">
        <v>250</v>
      </c>
      <c r="X14" s="120"/>
    </row>
    <row r="15" spans="2:25" ht="213" customHeight="1" x14ac:dyDescent="0.15">
      <c r="B15" s="408"/>
      <c r="C15" s="437" t="s">
        <v>319</v>
      </c>
      <c r="D15" s="438" t="s">
        <v>320</v>
      </c>
      <c r="E15" s="178" t="s">
        <v>321</v>
      </c>
      <c r="F15" s="178" t="s">
        <v>322</v>
      </c>
      <c r="G15" s="171" t="s">
        <v>323</v>
      </c>
      <c r="H15" s="176" t="s">
        <v>284</v>
      </c>
      <c r="I15" s="177">
        <v>4</v>
      </c>
      <c r="J15" s="166" t="s">
        <v>324</v>
      </c>
      <c r="K15" s="154" t="s">
        <v>325</v>
      </c>
      <c r="L15" s="155"/>
      <c r="M15" s="155" t="s">
        <v>195</v>
      </c>
      <c r="N15" s="155" t="s">
        <v>195</v>
      </c>
      <c r="O15" s="155" t="s">
        <v>195</v>
      </c>
      <c r="P15" s="119" t="s">
        <v>326</v>
      </c>
      <c r="Q15" s="275">
        <f>7+1</f>
        <v>8</v>
      </c>
      <c r="R15" s="247" t="s">
        <v>327</v>
      </c>
      <c r="S15" s="208" t="s">
        <v>328</v>
      </c>
      <c r="T15" s="347" t="s">
        <v>329</v>
      </c>
      <c r="U15" s="209" t="s">
        <v>263</v>
      </c>
      <c r="V15" s="209" t="s">
        <v>250</v>
      </c>
      <c r="W15" s="209" t="s">
        <v>250</v>
      </c>
      <c r="X15" s="120"/>
    </row>
    <row r="16" spans="2:25" ht="248.25" customHeight="1" x14ac:dyDescent="0.15">
      <c r="B16" s="408"/>
      <c r="C16" s="432"/>
      <c r="D16" s="435"/>
      <c r="E16" s="170" t="s">
        <v>330</v>
      </c>
      <c r="F16" s="170" t="s">
        <v>322</v>
      </c>
      <c r="G16" s="171" t="s">
        <v>323</v>
      </c>
      <c r="H16" s="153" t="s">
        <v>284</v>
      </c>
      <c r="I16" s="172">
        <v>2</v>
      </c>
      <c r="J16" s="166" t="s">
        <v>331</v>
      </c>
      <c r="K16" s="154" t="s">
        <v>332</v>
      </c>
      <c r="L16" s="158"/>
      <c r="M16" s="155" t="s">
        <v>195</v>
      </c>
      <c r="N16" s="155" t="s">
        <v>195</v>
      </c>
      <c r="O16" s="155" t="s">
        <v>195</v>
      </c>
      <c r="P16" s="119" t="s">
        <v>333</v>
      </c>
      <c r="Q16" s="275">
        <f>5+5+4</f>
        <v>14</v>
      </c>
      <c r="R16" s="274" t="s">
        <v>334</v>
      </c>
      <c r="S16" s="208" t="s">
        <v>328</v>
      </c>
      <c r="T16" s="221" t="s">
        <v>335</v>
      </c>
      <c r="U16" s="209" t="s">
        <v>263</v>
      </c>
      <c r="V16" s="209" t="s">
        <v>250</v>
      </c>
      <c r="W16" s="209" t="s">
        <v>250</v>
      </c>
      <c r="X16" s="120"/>
    </row>
    <row r="17" spans="2:24" ht="134.25" customHeight="1" x14ac:dyDescent="0.15">
      <c r="B17" s="408"/>
      <c r="C17" s="432"/>
      <c r="D17" s="435"/>
      <c r="E17" s="170" t="s">
        <v>336</v>
      </c>
      <c r="F17" s="170" t="s">
        <v>322</v>
      </c>
      <c r="G17" s="171" t="s">
        <v>323</v>
      </c>
      <c r="H17" s="153" t="s">
        <v>284</v>
      </c>
      <c r="I17" s="172">
        <v>2</v>
      </c>
      <c r="J17" s="166" t="s">
        <v>337</v>
      </c>
      <c r="K17" s="154" t="s">
        <v>338</v>
      </c>
      <c r="L17" s="158"/>
      <c r="M17" s="155" t="s">
        <v>195</v>
      </c>
      <c r="N17" s="155" t="s">
        <v>195</v>
      </c>
      <c r="O17" s="155" t="s">
        <v>195</v>
      </c>
      <c r="P17" s="119" t="s">
        <v>339</v>
      </c>
      <c r="Q17" s="275">
        <v>5</v>
      </c>
      <c r="R17" s="274" t="s">
        <v>340</v>
      </c>
      <c r="S17" s="208" t="s">
        <v>341</v>
      </c>
      <c r="T17" s="221" t="s">
        <v>342</v>
      </c>
      <c r="U17" s="209" t="s">
        <v>263</v>
      </c>
      <c r="V17" s="209" t="s">
        <v>250</v>
      </c>
      <c r="W17" s="209" t="s">
        <v>250</v>
      </c>
      <c r="X17" s="120"/>
    </row>
    <row r="18" spans="2:24" ht="60.75" customHeight="1" x14ac:dyDescent="0.15">
      <c r="B18" s="408"/>
      <c r="C18" s="432"/>
      <c r="D18" s="435"/>
      <c r="E18" s="170" t="s">
        <v>343</v>
      </c>
      <c r="F18" s="170" t="s">
        <v>322</v>
      </c>
      <c r="G18" s="171" t="s">
        <v>265</v>
      </c>
      <c r="H18" s="153" t="s">
        <v>284</v>
      </c>
      <c r="I18" s="172">
        <v>1</v>
      </c>
      <c r="J18" s="166" t="s">
        <v>344</v>
      </c>
      <c r="K18" s="154" t="s">
        <v>345</v>
      </c>
      <c r="L18" s="158"/>
      <c r="M18" s="158"/>
      <c r="N18" s="155" t="s">
        <v>195</v>
      </c>
      <c r="O18" s="155" t="s">
        <v>195</v>
      </c>
      <c r="P18" s="119" t="s">
        <v>346</v>
      </c>
      <c r="Q18" s="275">
        <v>1</v>
      </c>
      <c r="R18" s="352" t="s">
        <v>347</v>
      </c>
      <c r="S18" s="208" t="s">
        <v>348</v>
      </c>
      <c r="T18" s="217" t="s">
        <v>349</v>
      </c>
      <c r="U18" s="211" t="s">
        <v>317</v>
      </c>
      <c r="V18" s="209" t="s">
        <v>250</v>
      </c>
      <c r="W18" s="209" t="s">
        <v>250</v>
      </c>
      <c r="X18" s="120"/>
    </row>
    <row r="19" spans="2:24" ht="139.5" customHeight="1" x14ac:dyDescent="0.15">
      <c r="B19" s="409"/>
      <c r="C19" s="433"/>
      <c r="D19" s="436"/>
      <c r="E19" s="170" t="s">
        <v>350</v>
      </c>
      <c r="F19" s="348" t="s">
        <v>322</v>
      </c>
      <c r="G19" s="154" t="s">
        <v>265</v>
      </c>
      <c r="H19" s="349" t="s">
        <v>284</v>
      </c>
      <c r="I19" s="172">
        <v>20</v>
      </c>
      <c r="J19" s="166" t="s">
        <v>285</v>
      </c>
      <c r="K19" s="154" t="s">
        <v>351</v>
      </c>
      <c r="L19" s="155" t="s">
        <v>195</v>
      </c>
      <c r="M19" s="158"/>
      <c r="N19" s="158"/>
      <c r="O19" s="158"/>
      <c r="P19" s="119" t="s">
        <v>352</v>
      </c>
      <c r="Q19" s="275">
        <f>32+1+3+2+2</f>
        <v>40</v>
      </c>
      <c r="R19" s="268" t="s">
        <v>353</v>
      </c>
      <c r="S19" s="223" t="s">
        <v>341</v>
      </c>
      <c r="T19" s="346" t="s">
        <v>354</v>
      </c>
      <c r="U19" s="212" t="s">
        <v>263</v>
      </c>
      <c r="V19" s="209" t="s">
        <v>250</v>
      </c>
      <c r="W19" s="209" t="s">
        <v>250</v>
      </c>
      <c r="X19" s="120"/>
    </row>
    <row r="20" spans="2:24" ht="253.5" customHeight="1" x14ac:dyDescent="0.15">
      <c r="B20" s="466" t="s">
        <v>355</v>
      </c>
      <c r="C20" s="469" t="s">
        <v>356</v>
      </c>
      <c r="D20" s="454" t="s">
        <v>357</v>
      </c>
      <c r="E20" s="455"/>
      <c r="F20" s="456" t="s">
        <v>358</v>
      </c>
      <c r="G20" s="456"/>
      <c r="H20" s="456"/>
      <c r="I20" s="159">
        <v>3</v>
      </c>
      <c r="J20" s="168" t="s">
        <v>359</v>
      </c>
      <c r="K20" s="160" t="s">
        <v>360</v>
      </c>
      <c r="L20" s="159" t="s">
        <v>361</v>
      </c>
      <c r="M20" s="159" t="s">
        <v>361</v>
      </c>
      <c r="N20" s="159" t="s">
        <v>361</v>
      </c>
      <c r="O20" s="159" t="s">
        <v>361</v>
      </c>
      <c r="P20" s="119" t="s">
        <v>362</v>
      </c>
      <c r="Q20" s="275">
        <v>3</v>
      </c>
      <c r="R20" s="274" t="s">
        <v>363</v>
      </c>
      <c r="S20" s="208" t="s">
        <v>341</v>
      </c>
      <c r="T20" s="217" t="s">
        <v>364</v>
      </c>
      <c r="U20" s="209" t="s">
        <v>263</v>
      </c>
      <c r="V20" s="209" t="s">
        <v>250</v>
      </c>
      <c r="W20" s="209" t="s">
        <v>250</v>
      </c>
      <c r="X20" s="120"/>
    </row>
    <row r="21" spans="2:24" ht="250.5" customHeight="1" x14ac:dyDescent="0.15">
      <c r="B21" s="467"/>
      <c r="C21" s="446"/>
      <c r="D21" s="454" t="s">
        <v>365</v>
      </c>
      <c r="E21" s="455"/>
      <c r="F21" s="451" t="s">
        <v>366</v>
      </c>
      <c r="G21" s="452"/>
      <c r="H21" s="453"/>
      <c r="I21" s="159">
        <v>3</v>
      </c>
      <c r="J21" s="168" t="s">
        <v>359</v>
      </c>
      <c r="K21" s="160" t="s">
        <v>360</v>
      </c>
      <c r="L21" s="159" t="s">
        <v>361</v>
      </c>
      <c r="M21" s="159" t="s">
        <v>361</v>
      </c>
      <c r="N21" s="159" t="s">
        <v>361</v>
      </c>
      <c r="O21" s="159" t="s">
        <v>361</v>
      </c>
      <c r="P21" s="119" t="s">
        <v>367</v>
      </c>
      <c r="Q21" s="275">
        <f>2+1+1+2</f>
        <v>6</v>
      </c>
      <c r="R21" s="274" t="s">
        <v>368</v>
      </c>
      <c r="S21" s="208" t="s">
        <v>341</v>
      </c>
      <c r="T21" s="347" t="s">
        <v>369</v>
      </c>
      <c r="U21" s="209" t="s">
        <v>250</v>
      </c>
      <c r="V21" s="209" t="s">
        <v>250</v>
      </c>
      <c r="W21" s="209" t="s">
        <v>250</v>
      </c>
      <c r="X21" s="120"/>
    </row>
    <row r="22" spans="2:24" ht="178.5" customHeight="1" x14ac:dyDescent="0.15">
      <c r="B22" s="467"/>
      <c r="C22" s="445" t="s">
        <v>370</v>
      </c>
      <c r="D22" s="447" t="s">
        <v>371</v>
      </c>
      <c r="E22" s="448"/>
      <c r="F22" s="451" t="s">
        <v>372</v>
      </c>
      <c r="G22" s="452"/>
      <c r="H22" s="453"/>
      <c r="I22" s="159">
        <v>14</v>
      </c>
      <c r="J22" s="168" t="s">
        <v>359</v>
      </c>
      <c r="K22" s="160" t="s">
        <v>360</v>
      </c>
      <c r="L22" s="159" t="s">
        <v>361</v>
      </c>
      <c r="M22" s="159" t="s">
        <v>361</v>
      </c>
      <c r="N22" s="159" t="s">
        <v>361</v>
      </c>
      <c r="O22" s="159" t="s">
        <v>361</v>
      </c>
      <c r="P22" s="119" t="s">
        <v>373</v>
      </c>
      <c r="Q22" s="275">
        <f>472+264+16</f>
        <v>752</v>
      </c>
      <c r="R22" s="268" t="s">
        <v>374</v>
      </c>
      <c r="S22" s="204" t="s">
        <v>341</v>
      </c>
      <c r="T22" s="222" t="s">
        <v>375</v>
      </c>
      <c r="U22" s="209" t="s">
        <v>263</v>
      </c>
      <c r="V22" s="209" t="s">
        <v>250</v>
      </c>
      <c r="W22" s="209" t="s">
        <v>250</v>
      </c>
      <c r="X22" s="120"/>
    </row>
    <row r="23" spans="2:24" ht="170.25" customHeight="1" x14ac:dyDescent="0.15">
      <c r="B23" s="467"/>
      <c r="C23" s="446"/>
      <c r="D23" s="449"/>
      <c r="E23" s="450"/>
      <c r="F23" s="451" t="s">
        <v>376</v>
      </c>
      <c r="G23" s="452"/>
      <c r="H23" s="453"/>
      <c r="I23" s="159">
        <v>13</v>
      </c>
      <c r="J23" s="168" t="s">
        <v>359</v>
      </c>
      <c r="K23" s="160" t="s">
        <v>360</v>
      </c>
      <c r="L23" s="159" t="s">
        <v>361</v>
      </c>
      <c r="M23" s="159" t="s">
        <v>361</v>
      </c>
      <c r="N23" s="159" t="s">
        <v>361</v>
      </c>
      <c r="O23" s="159" t="s">
        <v>361</v>
      </c>
      <c r="P23" s="119" t="s">
        <v>377</v>
      </c>
      <c r="Q23" s="275">
        <f>40+2+1+1+3+1+3</f>
        <v>51</v>
      </c>
      <c r="R23" s="268" t="s">
        <v>378</v>
      </c>
      <c r="S23" s="204" t="s">
        <v>341</v>
      </c>
      <c r="T23" s="322" t="s">
        <v>379</v>
      </c>
      <c r="U23" s="209" t="s">
        <v>263</v>
      </c>
      <c r="V23" s="209" t="s">
        <v>250</v>
      </c>
      <c r="W23" s="209" t="s">
        <v>250</v>
      </c>
      <c r="X23" s="120"/>
    </row>
    <row r="24" spans="2:24" ht="192" customHeight="1" x14ac:dyDescent="0.15">
      <c r="B24" s="467"/>
      <c r="C24" s="163" t="s">
        <v>380</v>
      </c>
      <c r="D24" s="454" t="s">
        <v>381</v>
      </c>
      <c r="E24" s="455"/>
      <c r="F24" s="451" t="s">
        <v>382</v>
      </c>
      <c r="G24" s="452"/>
      <c r="H24" s="453"/>
      <c r="I24" s="159">
        <v>2</v>
      </c>
      <c r="J24" s="168" t="s">
        <v>359</v>
      </c>
      <c r="K24" s="160" t="s">
        <v>360</v>
      </c>
      <c r="L24" s="159" t="s">
        <v>361</v>
      </c>
      <c r="M24" s="159" t="s">
        <v>361</v>
      </c>
      <c r="N24" s="159" t="s">
        <v>361</v>
      </c>
      <c r="O24" s="159" t="s">
        <v>361</v>
      </c>
      <c r="P24" s="119" t="s">
        <v>383</v>
      </c>
      <c r="Q24" s="275">
        <v>2</v>
      </c>
      <c r="R24" s="299" t="s">
        <v>384</v>
      </c>
      <c r="S24" s="298" t="s">
        <v>341</v>
      </c>
      <c r="T24" s="221" t="s">
        <v>385</v>
      </c>
      <c r="U24" s="209" t="s">
        <v>263</v>
      </c>
      <c r="V24" s="209" t="s">
        <v>250</v>
      </c>
      <c r="W24" s="209" t="s">
        <v>250</v>
      </c>
      <c r="X24" s="120"/>
    </row>
    <row r="25" spans="2:24" ht="75.75" customHeight="1" thickBot="1" x14ac:dyDescent="0.2">
      <c r="B25" s="468"/>
      <c r="C25" s="164" t="s">
        <v>386</v>
      </c>
      <c r="D25" s="461" t="s">
        <v>387</v>
      </c>
      <c r="E25" s="462"/>
      <c r="F25" s="463" t="s">
        <v>388</v>
      </c>
      <c r="G25" s="464"/>
      <c r="H25" s="465"/>
      <c r="I25" s="161">
        <v>2</v>
      </c>
      <c r="J25" s="169" t="s">
        <v>359</v>
      </c>
      <c r="K25" s="162" t="s">
        <v>360</v>
      </c>
      <c r="L25" s="161" t="s">
        <v>361</v>
      </c>
      <c r="M25" s="161" t="s">
        <v>361</v>
      </c>
      <c r="N25" s="161" t="s">
        <v>361</v>
      </c>
      <c r="O25" s="161" t="s">
        <v>361</v>
      </c>
      <c r="P25" s="121" t="s">
        <v>389</v>
      </c>
      <c r="Q25" s="276">
        <f>20+8+11</f>
        <v>39</v>
      </c>
      <c r="R25" s="231" t="s">
        <v>390</v>
      </c>
      <c r="S25" s="204" t="s">
        <v>341</v>
      </c>
      <c r="T25" s="248" t="s">
        <v>316</v>
      </c>
      <c r="U25" s="216" t="s">
        <v>250</v>
      </c>
      <c r="V25" s="216" t="s">
        <v>250</v>
      </c>
      <c r="W25" s="216" t="s">
        <v>250</v>
      </c>
      <c r="X25" s="147"/>
    </row>
    <row r="26" spans="2:24" ht="21" customHeight="1" thickBot="1" x14ac:dyDescent="0.2">
      <c r="I26" s="245">
        <f>SUM(I7:I25)</f>
        <v>441</v>
      </c>
      <c r="Q26" s="245">
        <f>SUM(Q7:Q25)</f>
        <v>1938</v>
      </c>
    </row>
    <row r="27" spans="2:24" ht="12" thickBot="1" x14ac:dyDescent="0.2">
      <c r="Q27" s="203"/>
    </row>
    <row r="28" spans="2:24" ht="24.4" customHeight="1" x14ac:dyDescent="0.15">
      <c r="B28" s="439" t="s">
        <v>391</v>
      </c>
      <c r="C28" s="440"/>
      <c r="D28" s="440"/>
      <c r="E28" s="440"/>
      <c r="F28" s="440"/>
      <c r="G28" s="440"/>
      <c r="H28" s="440"/>
      <c r="I28" s="440"/>
      <c r="J28" s="440"/>
      <c r="K28" s="440"/>
      <c r="L28" s="440"/>
      <c r="M28" s="440"/>
      <c r="N28" s="440"/>
      <c r="O28" s="440"/>
      <c r="P28" s="441"/>
      <c r="Q28" s="392" t="s">
        <v>250</v>
      </c>
      <c r="R28" s="427" t="s">
        <v>238</v>
      </c>
      <c r="S28" s="429" t="s">
        <v>239</v>
      </c>
      <c r="T28" s="429" t="s">
        <v>240</v>
      </c>
      <c r="U28" s="425" t="s">
        <v>392</v>
      </c>
      <c r="V28" s="123"/>
      <c r="W28" s="123"/>
      <c r="X28" s="123"/>
    </row>
    <row r="29" spans="2:24" ht="28.5" customHeight="1" thickBot="1" x14ac:dyDescent="0.2">
      <c r="B29" s="442"/>
      <c r="C29" s="443"/>
      <c r="D29" s="443"/>
      <c r="E29" s="443"/>
      <c r="F29" s="443"/>
      <c r="G29" s="443"/>
      <c r="H29" s="443"/>
      <c r="I29" s="443"/>
      <c r="J29" s="443"/>
      <c r="K29" s="443"/>
      <c r="L29" s="443"/>
      <c r="M29" s="443"/>
      <c r="N29" s="443"/>
      <c r="O29" s="443"/>
      <c r="P29" s="444"/>
      <c r="Q29" s="393"/>
      <c r="R29" s="428"/>
      <c r="S29" s="430"/>
      <c r="T29" s="430"/>
      <c r="U29" s="426"/>
      <c r="V29" s="123"/>
      <c r="W29" s="123"/>
      <c r="X29" s="123"/>
    </row>
    <row r="30" spans="2:24" ht="103.5" customHeight="1" x14ac:dyDescent="0.15">
      <c r="B30" s="459" t="s">
        <v>393</v>
      </c>
      <c r="C30" s="460"/>
      <c r="D30" s="460"/>
      <c r="E30" s="460"/>
      <c r="F30" s="460"/>
      <c r="G30" s="460"/>
      <c r="H30" s="460"/>
      <c r="I30" s="460"/>
      <c r="J30" s="460"/>
      <c r="K30" s="460"/>
      <c r="L30" s="460"/>
      <c r="M30" s="460"/>
      <c r="N30" s="460"/>
      <c r="O30" s="460"/>
      <c r="P30" s="460"/>
      <c r="Q30" s="295" t="s">
        <v>394</v>
      </c>
      <c r="R30" s="355" t="s">
        <v>395</v>
      </c>
      <c r="S30" s="261" t="s">
        <v>396</v>
      </c>
      <c r="T30" s="250" t="s">
        <v>364</v>
      </c>
      <c r="U30" s="249" t="s">
        <v>317</v>
      </c>
      <c r="V30" s="123"/>
      <c r="W30" s="123"/>
      <c r="X30" s="123"/>
    </row>
    <row r="31" spans="2:24" ht="70.5" customHeight="1" x14ac:dyDescent="0.15">
      <c r="B31" s="457" t="s">
        <v>397</v>
      </c>
      <c r="C31" s="458"/>
      <c r="D31" s="458"/>
      <c r="E31" s="458"/>
      <c r="F31" s="458"/>
      <c r="G31" s="458"/>
      <c r="H31" s="458"/>
      <c r="I31" s="458"/>
      <c r="J31" s="458"/>
      <c r="K31" s="458"/>
      <c r="L31" s="458"/>
      <c r="M31" s="458"/>
      <c r="N31" s="458"/>
      <c r="O31" s="458"/>
      <c r="P31" s="458"/>
      <c r="Q31" s="296" t="s">
        <v>394</v>
      </c>
      <c r="R31" s="271" t="s">
        <v>398</v>
      </c>
      <c r="S31" s="261" t="s">
        <v>396</v>
      </c>
      <c r="T31" s="323" t="s">
        <v>316</v>
      </c>
      <c r="U31" s="126"/>
      <c r="V31" s="123"/>
      <c r="W31" s="123"/>
      <c r="X31" s="123"/>
    </row>
    <row r="32" spans="2:24" ht="70.5" customHeight="1" x14ac:dyDescent="0.15">
      <c r="B32" s="457" t="s">
        <v>399</v>
      </c>
      <c r="C32" s="458"/>
      <c r="D32" s="458"/>
      <c r="E32" s="458"/>
      <c r="F32" s="458"/>
      <c r="G32" s="458"/>
      <c r="H32" s="458"/>
      <c r="I32" s="458"/>
      <c r="J32" s="458"/>
      <c r="K32" s="458"/>
      <c r="L32" s="458"/>
      <c r="M32" s="458"/>
      <c r="N32" s="458"/>
      <c r="O32" s="458"/>
      <c r="P32" s="458"/>
      <c r="Q32" s="296" t="s">
        <v>394</v>
      </c>
      <c r="R32" s="259" t="s">
        <v>400</v>
      </c>
      <c r="S32" s="261" t="s">
        <v>396</v>
      </c>
      <c r="T32" s="294" t="s">
        <v>401</v>
      </c>
      <c r="U32" s="270" t="s">
        <v>263</v>
      </c>
      <c r="V32" s="123"/>
      <c r="W32" s="123"/>
      <c r="X32" s="123"/>
    </row>
    <row r="33" spans="2:24" ht="139.5" customHeight="1" x14ac:dyDescent="0.15">
      <c r="B33" s="457" t="s">
        <v>402</v>
      </c>
      <c r="C33" s="458"/>
      <c r="D33" s="458"/>
      <c r="E33" s="458"/>
      <c r="F33" s="458"/>
      <c r="G33" s="458"/>
      <c r="H33" s="458"/>
      <c r="I33" s="458"/>
      <c r="J33" s="458"/>
      <c r="K33" s="458"/>
      <c r="L33" s="458"/>
      <c r="M33" s="458"/>
      <c r="N33" s="458"/>
      <c r="O33" s="458"/>
      <c r="P33" s="458"/>
      <c r="Q33" s="296" t="s">
        <v>394</v>
      </c>
      <c r="R33" s="345" t="s">
        <v>403</v>
      </c>
      <c r="S33" s="261" t="s">
        <v>396</v>
      </c>
      <c r="T33" s="269" t="s">
        <v>404</v>
      </c>
      <c r="U33" s="270" t="s">
        <v>263</v>
      </c>
      <c r="V33" s="123"/>
      <c r="W33" s="123"/>
      <c r="X33" s="123"/>
    </row>
    <row r="34" spans="2:24" ht="165" customHeight="1" x14ac:dyDescent="0.15">
      <c r="B34" s="457" t="s">
        <v>405</v>
      </c>
      <c r="C34" s="458"/>
      <c r="D34" s="458"/>
      <c r="E34" s="458"/>
      <c r="F34" s="458"/>
      <c r="G34" s="458"/>
      <c r="H34" s="458"/>
      <c r="I34" s="458"/>
      <c r="J34" s="458"/>
      <c r="K34" s="458"/>
      <c r="L34" s="458"/>
      <c r="M34" s="458"/>
      <c r="N34" s="458"/>
      <c r="O34" s="458"/>
      <c r="P34" s="458"/>
      <c r="Q34" s="296" t="s">
        <v>394</v>
      </c>
      <c r="R34" s="345" t="s">
        <v>406</v>
      </c>
      <c r="S34" s="261" t="s">
        <v>396</v>
      </c>
      <c r="T34" s="269" t="s">
        <v>407</v>
      </c>
      <c r="U34" s="270" t="s">
        <v>263</v>
      </c>
      <c r="V34" s="123"/>
      <c r="W34" s="123"/>
      <c r="X34" s="123"/>
    </row>
    <row r="35" spans="2:24" ht="83.25" customHeight="1" x14ac:dyDescent="0.15">
      <c r="B35" s="457" t="s">
        <v>408</v>
      </c>
      <c r="C35" s="458"/>
      <c r="D35" s="458"/>
      <c r="E35" s="458"/>
      <c r="F35" s="458"/>
      <c r="G35" s="458"/>
      <c r="H35" s="458"/>
      <c r="I35" s="458"/>
      <c r="J35" s="458"/>
      <c r="K35" s="458"/>
      <c r="L35" s="458"/>
      <c r="M35" s="458"/>
      <c r="N35" s="458"/>
      <c r="O35" s="458"/>
      <c r="P35" s="458"/>
      <c r="Q35" s="296" t="s">
        <v>394</v>
      </c>
      <c r="R35" s="299" t="s">
        <v>409</v>
      </c>
      <c r="S35" s="261" t="s">
        <v>396</v>
      </c>
      <c r="T35" s="323" t="s">
        <v>410</v>
      </c>
      <c r="U35" s="270" t="s">
        <v>263</v>
      </c>
      <c r="V35" s="123"/>
      <c r="W35" s="123"/>
      <c r="X35" s="123"/>
    </row>
    <row r="36" spans="2:24" ht="70.5" customHeight="1" x14ac:dyDescent="0.15">
      <c r="B36" s="457" t="s">
        <v>411</v>
      </c>
      <c r="C36" s="458"/>
      <c r="D36" s="458"/>
      <c r="E36" s="458"/>
      <c r="F36" s="458"/>
      <c r="G36" s="458"/>
      <c r="H36" s="458"/>
      <c r="I36" s="458"/>
      <c r="J36" s="458"/>
      <c r="K36" s="458"/>
      <c r="L36" s="458"/>
      <c r="M36" s="458"/>
      <c r="N36" s="458"/>
      <c r="O36" s="458"/>
      <c r="P36" s="458"/>
      <c r="Q36" s="296" t="s">
        <v>250</v>
      </c>
      <c r="R36" s="361" t="s">
        <v>412</v>
      </c>
      <c r="S36" s="124"/>
      <c r="T36" s="125"/>
      <c r="U36" s="126"/>
      <c r="V36" s="123"/>
      <c r="W36" s="123"/>
      <c r="X36" s="123"/>
    </row>
    <row r="37" spans="2:24" ht="70.5" customHeight="1" x14ac:dyDescent="0.15">
      <c r="B37" s="470" t="s">
        <v>413</v>
      </c>
      <c r="C37" s="471"/>
      <c r="D37" s="471"/>
      <c r="E37" s="448"/>
      <c r="F37" s="454" t="s">
        <v>414</v>
      </c>
      <c r="G37" s="458"/>
      <c r="H37" s="458"/>
      <c r="I37" s="458"/>
      <c r="J37" s="458"/>
      <c r="K37" s="458"/>
      <c r="L37" s="458"/>
      <c r="M37" s="458"/>
      <c r="N37" s="458"/>
      <c r="O37" s="458"/>
      <c r="P37" s="458"/>
      <c r="Q37" s="296" t="s">
        <v>394</v>
      </c>
      <c r="R37" s="353" t="s">
        <v>415</v>
      </c>
      <c r="S37" s="261" t="s">
        <v>396</v>
      </c>
      <c r="T37" s="354" t="s">
        <v>416</v>
      </c>
      <c r="U37" s="127"/>
      <c r="V37" s="123"/>
      <c r="W37" s="123"/>
      <c r="X37" s="123"/>
    </row>
    <row r="38" spans="2:24" ht="70.5" customHeight="1" thickBot="1" x14ac:dyDescent="0.2">
      <c r="B38" s="472"/>
      <c r="C38" s="473"/>
      <c r="D38" s="473"/>
      <c r="E38" s="474"/>
      <c r="F38" s="461" t="s">
        <v>417</v>
      </c>
      <c r="G38" s="475"/>
      <c r="H38" s="475"/>
      <c r="I38" s="475"/>
      <c r="J38" s="475"/>
      <c r="K38" s="475"/>
      <c r="L38" s="475"/>
      <c r="M38" s="475"/>
      <c r="N38" s="475"/>
      <c r="O38" s="475"/>
      <c r="P38" s="475"/>
      <c r="Q38" s="297" t="s">
        <v>394</v>
      </c>
      <c r="R38" s="260" t="s">
        <v>418</v>
      </c>
      <c r="S38" s="128"/>
      <c r="T38" s="129"/>
      <c r="U38" s="130"/>
    </row>
    <row r="40" spans="2:24" x14ac:dyDescent="0.15">
      <c r="U40" s="131" t="s">
        <v>419</v>
      </c>
    </row>
    <row r="41" spans="2:24" x14ac:dyDescent="0.15">
      <c r="U41" s="77" t="s">
        <v>263</v>
      </c>
    </row>
    <row r="42" spans="2:24" x14ac:dyDescent="0.15">
      <c r="U42" s="77" t="s">
        <v>317</v>
      </c>
    </row>
    <row r="43" spans="2:24" x14ac:dyDescent="0.15">
      <c r="U43" s="77" t="s">
        <v>420</v>
      </c>
    </row>
  </sheetData>
  <autoFilter ref="C6:X6" xr:uid="{00000000-0001-0000-0500-000000000000}"/>
  <mergeCells count="59">
    <mergeCell ref="B34:P34"/>
    <mergeCell ref="B35:P35"/>
    <mergeCell ref="B36:P36"/>
    <mergeCell ref="B37:E38"/>
    <mergeCell ref="F37:P37"/>
    <mergeCell ref="F38:P38"/>
    <mergeCell ref="F3:F5"/>
    <mergeCell ref="G3:G5"/>
    <mergeCell ref="H3:H5"/>
    <mergeCell ref="F20:H20"/>
    <mergeCell ref="B33:P33"/>
    <mergeCell ref="B30:P30"/>
    <mergeCell ref="B31:P31"/>
    <mergeCell ref="B32:P32"/>
    <mergeCell ref="F24:H24"/>
    <mergeCell ref="D25:E25"/>
    <mergeCell ref="F25:H25"/>
    <mergeCell ref="B20:B25"/>
    <mergeCell ref="C20:C21"/>
    <mergeCell ref="D20:E20"/>
    <mergeCell ref="D24:E24"/>
    <mergeCell ref="F21:H21"/>
    <mergeCell ref="C22:C23"/>
    <mergeCell ref="D22:E23"/>
    <mergeCell ref="F22:H22"/>
    <mergeCell ref="F23:H23"/>
    <mergeCell ref="D21:E21"/>
    <mergeCell ref="C3:C5"/>
    <mergeCell ref="D3:D5"/>
    <mergeCell ref="U28:U29"/>
    <mergeCell ref="R28:R29"/>
    <mergeCell ref="S28:S29"/>
    <mergeCell ref="T28:T29"/>
    <mergeCell ref="C7:C9"/>
    <mergeCell ref="D7:D9"/>
    <mergeCell ref="C10:C12"/>
    <mergeCell ref="D10:D12"/>
    <mergeCell ref="C13:C14"/>
    <mergeCell ref="D13:D14"/>
    <mergeCell ref="C15:C19"/>
    <mergeCell ref="D15:D19"/>
    <mergeCell ref="B28:P29"/>
    <mergeCell ref="E3:E5"/>
    <mergeCell ref="Q3:Q5"/>
    <mergeCell ref="Q28:Q29"/>
    <mergeCell ref="B1:X1"/>
    <mergeCell ref="R3:X3"/>
    <mergeCell ref="R4:R5"/>
    <mergeCell ref="S4:S5"/>
    <mergeCell ref="T4:T5"/>
    <mergeCell ref="B2:X2"/>
    <mergeCell ref="V4:X4"/>
    <mergeCell ref="U4:U5"/>
    <mergeCell ref="B3:B19"/>
    <mergeCell ref="J3:J5"/>
    <mergeCell ref="K3:K5"/>
    <mergeCell ref="L3:O4"/>
    <mergeCell ref="I3:I5"/>
    <mergeCell ref="P3:P5"/>
  </mergeCells>
  <phoneticPr fontId="26" type="noConversion"/>
  <dataValidations count="1">
    <dataValidation type="list" allowBlank="1" showInputMessage="1" showErrorMessage="1" sqref="X7:X25 U30:U38" xr:uid="{00000000-0002-0000-0500-000000000000}">
      <formula1>$U$41:$U$42</formula1>
    </dataValidation>
  </dataValidations>
  <hyperlinks>
    <hyperlink ref="V9" r:id="rId1" xr:uid="{0F5728D1-509C-40FC-906F-066E4D971ACC}"/>
    <hyperlink ref="V14" r:id="rId2" xr:uid="{6C6E1011-7C98-4A5E-B395-D5CD3CBE0E5D}"/>
  </hyperlinks>
  <pageMargins left="0.7" right="0.7" top="0.75" bottom="0.75" header="0.3" footer="0.3"/>
  <pageSetup orientation="portrait"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X382"/>
  <sheetViews>
    <sheetView showGridLines="0" topLeftCell="A12" zoomScale="90" zoomScaleNormal="90" workbookViewId="0">
      <selection activeCell="C8" sqref="C8"/>
    </sheetView>
  </sheetViews>
  <sheetFormatPr baseColWidth="10" defaultColWidth="9.140625" defaultRowHeight="11.25" x14ac:dyDescent="0.15"/>
  <cols>
    <col min="1" max="1" width="4.28515625" style="1" customWidth="1"/>
    <col min="2" max="2" width="32.28515625" style="132" customWidth="1"/>
    <col min="3" max="3" width="25.140625" style="132" customWidth="1"/>
    <col min="4" max="4" width="43.140625" style="202" customWidth="1"/>
    <col min="5" max="5" width="24.42578125" style="1" customWidth="1"/>
    <col min="6" max="7" width="21.5703125" style="132" customWidth="1"/>
    <col min="8" max="8" width="19" style="132" customWidth="1"/>
    <col min="9" max="9" width="14" style="132" customWidth="1"/>
    <col min="10" max="10" width="75" style="202" customWidth="1"/>
    <col min="11" max="11" width="17" style="132" customWidth="1"/>
    <col min="12" max="12" width="21.85546875" style="132" bestFit="1" customWidth="1"/>
    <col min="13" max="14" width="17" style="132" customWidth="1"/>
    <col min="15" max="18" width="14.7109375" style="1" customWidth="1"/>
    <col min="19" max="19" width="14.7109375" style="132" customWidth="1"/>
    <col min="20" max="22" width="14.7109375" style="1" customWidth="1"/>
    <col min="23" max="24" width="20.7109375" style="1" customWidth="1"/>
    <col min="25" max="262" width="11.42578125" style="1"/>
    <col min="263" max="263" width="16.7109375" style="1" customWidth="1"/>
    <col min="264" max="264" width="28.28515625" style="1" customWidth="1"/>
    <col min="265" max="265" width="19.42578125" style="1" customWidth="1"/>
    <col min="266" max="266" width="13.28515625" style="1" customWidth="1"/>
    <col min="267" max="267" width="16.42578125" style="1" customWidth="1"/>
    <col min="268" max="268" width="15.5703125" style="1" customWidth="1"/>
    <col min="269" max="270" width="15.28515625" style="1" customWidth="1"/>
    <col min="271" max="271" width="14" style="1" customWidth="1"/>
    <col min="272" max="272" width="11.42578125" style="1"/>
    <col min="273" max="273" width="15.5703125" style="1" customWidth="1"/>
    <col min="274" max="274" width="15" style="1" customWidth="1"/>
    <col min="275" max="275" width="18.42578125" style="1" customWidth="1"/>
    <col min="276" max="277" width="11.42578125" style="1"/>
    <col min="278" max="278" width="14.7109375" style="1" customWidth="1"/>
    <col min="279" max="279" width="17" style="1" customWidth="1"/>
    <col min="280" max="280" width="16.28515625" style="1" customWidth="1"/>
    <col min="281" max="518" width="11.42578125" style="1"/>
    <col min="519" max="519" width="16.7109375" style="1" customWidth="1"/>
    <col min="520" max="520" width="28.28515625" style="1" customWidth="1"/>
    <col min="521" max="521" width="19.42578125" style="1" customWidth="1"/>
    <col min="522" max="522" width="13.28515625" style="1" customWidth="1"/>
    <col min="523" max="523" width="16.42578125" style="1" customWidth="1"/>
    <col min="524" max="524" width="15.5703125" style="1" customWidth="1"/>
    <col min="525" max="526" width="15.28515625" style="1" customWidth="1"/>
    <col min="527" max="527" width="14" style="1" customWidth="1"/>
    <col min="528" max="528" width="11.42578125" style="1"/>
    <col min="529" max="529" width="15.5703125" style="1" customWidth="1"/>
    <col min="530" max="530" width="15" style="1" customWidth="1"/>
    <col min="531" max="531" width="18.42578125" style="1" customWidth="1"/>
    <col min="532" max="533" width="11.42578125" style="1"/>
    <col min="534" max="534" width="14.7109375" style="1" customWidth="1"/>
    <col min="535" max="535" width="17" style="1" customWidth="1"/>
    <col min="536" max="536" width="16.28515625" style="1" customWidth="1"/>
    <col min="537" max="774" width="11.42578125" style="1"/>
    <col min="775" max="775" width="16.7109375" style="1" customWidth="1"/>
    <col min="776" max="776" width="28.28515625" style="1" customWidth="1"/>
    <col min="777" max="777" width="19.42578125" style="1" customWidth="1"/>
    <col min="778" max="778" width="13.28515625" style="1" customWidth="1"/>
    <col min="779" max="779" width="16.42578125" style="1" customWidth="1"/>
    <col min="780" max="780" width="15.5703125" style="1" customWidth="1"/>
    <col min="781" max="782" width="15.28515625" style="1" customWidth="1"/>
    <col min="783" max="783" width="14" style="1" customWidth="1"/>
    <col min="784" max="784" width="11.42578125" style="1"/>
    <col min="785" max="785" width="15.5703125" style="1" customWidth="1"/>
    <col min="786" max="786" width="15" style="1" customWidth="1"/>
    <col min="787" max="787" width="18.42578125" style="1" customWidth="1"/>
    <col min="788" max="789" width="11.42578125" style="1"/>
    <col min="790" max="790" width="14.7109375" style="1" customWidth="1"/>
    <col min="791" max="791" width="17" style="1" customWidth="1"/>
    <col min="792" max="792" width="16.28515625" style="1" customWidth="1"/>
    <col min="793" max="1030" width="9.140625" style="1"/>
    <col min="1031" max="1031" width="16.7109375" style="1" customWidth="1"/>
    <col min="1032" max="1032" width="28.28515625" style="1" customWidth="1"/>
    <col min="1033" max="1033" width="19.42578125" style="1" customWidth="1"/>
    <col min="1034" max="1034" width="13.28515625" style="1" customWidth="1"/>
    <col min="1035" max="1035" width="16.42578125" style="1" customWidth="1"/>
    <col min="1036" max="1036" width="15.5703125" style="1" customWidth="1"/>
    <col min="1037" max="1038" width="15.28515625" style="1" customWidth="1"/>
    <col min="1039" max="1039" width="14" style="1" customWidth="1"/>
    <col min="1040" max="1040" width="11.42578125" style="1"/>
    <col min="1041" max="1041" width="15.5703125" style="1" customWidth="1"/>
    <col min="1042" max="1042" width="15" style="1" customWidth="1"/>
    <col min="1043" max="1043" width="18.42578125" style="1" customWidth="1"/>
    <col min="1044" max="1045" width="11.42578125" style="1"/>
    <col min="1046" max="1046" width="14.7109375" style="1" customWidth="1"/>
    <col min="1047" max="1047" width="17" style="1" customWidth="1"/>
    <col min="1048" max="1048" width="16.28515625" style="1" customWidth="1"/>
    <col min="1049" max="1286" width="11.42578125" style="1"/>
    <col min="1287" max="1287" width="16.7109375" style="1" customWidth="1"/>
    <col min="1288" max="1288" width="28.28515625" style="1" customWidth="1"/>
    <col min="1289" max="1289" width="19.42578125" style="1" customWidth="1"/>
    <col min="1290" max="1290" width="13.28515625" style="1" customWidth="1"/>
    <col min="1291" max="1291" width="16.42578125" style="1" customWidth="1"/>
    <col min="1292" max="1292" width="15.5703125" style="1" customWidth="1"/>
    <col min="1293" max="1294" width="15.28515625" style="1" customWidth="1"/>
    <col min="1295" max="1295" width="14" style="1" customWidth="1"/>
    <col min="1296" max="1296" width="11.42578125" style="1"/>
    <col min="1297" max="1297" width="15.5703125" style="1" customWidth="1"/>
    <col min="1298" max="1298" width="15" style="1" customWidth="1"/>
    <col min="1299" max="1299" width="18.42578125" style="1" customWidth="1"/>
    <col min="1300" max="1301" width="11.42578125" style="1"/>
    <col min="1302" max="1302" width="14.7109375" style="1" customWidth="1"/>
    <col min="1303" max="1303" width="17" style="1" customWidth="1"/>
    <col min="1304" max="1304" width="16.28515625" style="1" customWidth="1"/>
    <col min="1305" max="1542" width="11.42578125" style="1"/>
    <col min="1543" max="1543" width="16.7109375" style="1" customWidth="1"/>
    <col min="1544" max="1544" width="28.28515625" style="1" customWidth="1"/>
    <col min="1545" max="1545" width="19.42578125" style="1" customWidth="1"/>
    <col min="1546" max="1546" width="13.28515625" style="1" customWidth="1"/>
    <col min="1547" max="1547" width="16.42578125" style="1" customWidth="1"/>
    <col min="1548" max="1548" width="15.5703125" style="1" customWidth="1"/>
    <col min="1549" max="1550" width="15.28515625" style="1" customWidth="1"/>
    <col min="1551" max="1551" width="14" style="1" customWidth="1"/>
    <col min="1552" max="1552" width="11.42578125" style="1"/>
    <col min="1553" max="1553" width="15.5703125" style="1" customWidth="1"/>
    <col min="1554" max="1554" width="15" style="1" customWidth="1"/>
    <col min="1555" max="1555" width="18.42578125" style="1" customWidth="1"/>
    <col min="1556" max="1557" width="11.42578125" style="1"/>
    <col min="1558" max="1558" width="14.7109375" style="1" customWidth="1"/>
    <col min="1559" max="1559" width="17" style="1" customWidth="1"/>
    <col min="1560" max="1560" width="16.28515625" style="1" customWidth="1"/>
    <col min="1561" max="1798" width="11.42578125" style="1"/>
    <col min="1799" max="1799" width="16.7109375" style="1" customWidth="1"/>
    <col min="1800" max="1800" width="28.28515625" style="1" customWidth="1"/>
    <col min="1801" max="1801" width="19.42578125" style="1" customWidth="1"/>
    <col min="1802" max="1802" width="13.28515625" style="1" customWidth="1"/>
    <col min="1803" max="1803" width="16.42578125" style="1" customWidth="1"/>
    <col min="1804" max="1804" width="15.5703125" style="1" customWidth="1"/>
    <col min="1805" max="1806" width="15.28515625" style="1" customWidth="1"/>
    <col min="1807" max="1807" width="14" style="1" customWidth="1"/>
    <col min="1808" max="1808" width="11.42578125" style="1"/>
    <col min="1809" max="1809" width="15.5703125" style="1" customWidth="1"/>
    <col min="1810" max="1810" width="15" style="1" customWidth="1"/>
    <col min="1811" max="1811" width="18.42578125" style="1" customWidth="1"/>
    <col min="1812" max="1813" width="11.42578125" style="1"/>
    <col min="1814" max="1814" width="14.7109375" style="1" customWidth="1"/>
    <col min="1815" max="1815" width="17" style="1" customWidth="1"/>
    <col min="1816" max="1816" width="16.28515625" style="1" customWidth="1"/>
    <col min="1817" max="2054" width="9.140625" style="1"/>
    <col min="2055" max="2055" width="16.7109375" style="1" customWidth="1"/>
    <col min="2056" max="2056" width="28.28515625" style="1" customWidth="1"/>
    <col min="2057" max="2057" width="19.42578125" style="1" customWidth="1"/>
    <col min="2058" max="2058" width="13.28515625" style="1" customWidth="1"/>
    <col min="2059" max="2059" width="16.42578125" style="1" customWidth="1"/>
    <col min="2060" max="2060" width="15.5703125" style="1" customWidth="1"/>
    <col min="2061" max="2062" width="15.28515625" style="1" customWidth="1"/>
    <col min="2063" max="2063" width="14" style="1" customWidth="1"/>
    <col min="2064" max="2064" width="11.42578125" style="1"/>
    <col min="2065" max="2065" width="15.5703125" style="1" customWidth="1"/>
    <col min="2066" max="2066" width="15" style="1" customWidth="1"/>
    <col min="2067" max="2067" width="18.42578125" style="1" customWidth="1"/>
    <col min="2068" max="2069" width="11.42578125" style="1"/>
    <col min="2070" max="2070" width="14.7109375" style="1" customWidth="1"/>
    <col min="2071" max="2071" width="17" style="1" customWidth="1"/>
    <col min="2072" max="2072" width="16.28515625" style="1" customWidth="1"/>
    <col min="2073" max="2310" width="11.42578125" style="1"/>
    <col min="2311" max="2311" width="16.7109375" style="1" customWidth="1"/>
    <col min="2312" max="2312" width="28.28515625" style="1" customWidth="1"/>
    <col min="2313" max="2313" width="19.42578125" style="1" customWidth="1"/>
    <col min="2314" max="2314" width="13.28515625" style="1" customWidth="1"/>
    <col min="2315" max="2315" width="16.42578125" style="1" customWidth="1"/>
    <col min="2316" max="2316" width="15.5703125" style="1" customWidth="1"/>
    <col min="2317" max="2318" width="15.28515625" style="1" customWidth="1"/>
    <col min="2319" max="2319" width="14" style="1" customWidth="1"/>
    <col min="2320" max="2320" width="11.42578125" style="1"/>
    <col min="2321" max="2321" width="15.5703125" style="1" customWidth="1"/>
    <col min="2322" max="2322" width="15" style="1" customWidth="1"/>
    <col min="2323" max="2323" width="18.42578125" style="1" customWidth="1"/>
    <col min="2324" max="2325" width="11.42578125" style="1"/>
    <col min="2326" max="2326" width="14.7109375" style="1" customWidth="1"/>
    <col min="2327" max="2327" width="17" style="1" customWidth="1"/>
    <col min="2328" max="2328" width="16.28515625" style="1" customWidth="1"/>
    <col min="2329" max="2566" width="11.42578125" style="1"/>
    <col min="2567" max="2567" width="16.7109375" style="1" customWidth="1"/>
    <col min="2568" max="2568" width="28.28515625" style="1" customWidth="1"/>
    <col min="2569" max="2569" width="19.42578125" style="1" customWidth="1"/>
    <col min="2570" max="2570" width="13.28515625" style="1" customWidth="1"/>
    <col min="2571" max="2571" width="16.42578125" style="1" customWidth="1"/>
    <col min="2572" max="2572" width="15.5703125" style="1" customWidth="1"/>
    <col min="2573" max="2574" width="15.28515625" style="1" customWidth="1"/>
    <col min="2575" max="2575" width="14" style="1" customWidth="1"/>
    <col min="2576" max="2576" width="11.42578125" style="1"/>
    <col min="2577" max="2577" width="15.5703125" style="1" customWidth="1"/>
    <col min="2578" max="2578" width="15" style="1" customWidth="1"/>
    <col min="2579" max="2579" width="18.42578125" style="1" customWidth="1"/>
    <col min="2580" max="2581" width="11.42578125" style="1"/>
    <col min="2582" max="2582" width="14.7109375" style="1" customWidth="1"/>
    <col min="2583" max="2583" width="17" style="1" customWidth="1"/>
    <col min="2584" max="2584" width="16.28515625" style="1" customWidth="1"/>
    <col min="2585" max="2822" width="11.42578125" style="1"/>
    <col min="2823" max="2823" width="16.7109375" style="1" customWidth="1"/>
    <col min="2824" max="2824" width="28.28515625" style="1" customWidth="1"/>
    <col min="2825" max="2825" width="19.42578125" style="1" customWidth="1"/>
    <col min="2826" max="2826" width="13.28515625" style="1" customWidth="1"/>
    <col min="2827" max="2827" width="16.42578125" style="1" customWidth="1"/>
    <col min="2828" max="2828" width="15.5703125" style="1" customWidth="1"/>
    <col min="2829" max="2830" width="15.28515625" style="1" customWidth="1"/>
    <col min="2831" max="2831" width="14" style="1" customWidth="1"/>
    <col min="2832" max="2832" width="11.42578125" style="1"/>
    <col min="2833" max="2833" width="15.5703125" style="1" customWidth="1"/>
    <col min="2834" max="2834" width="15" style="1" customWidth="1"/>
    <col min="2835" max="2835" width="18.42578125" style="1" customWidth="1"/>
    <col min="2836" max="2837" width="11.42578125" style="1"/>
    <col min="2838" max="2838" width="14.7109375" style="1" customWidth="1"/>
    <col min="2839" max="2839" width="17" style="1" customWidth="1"/>
    <col min="2840" max="2840" width="16.28515625" style="1" customWidth="1"/>
    <col min="2841" max="3078" width="9.140625" style="1"/>
    <col min="3079" max="3079" width="16.7109375" style="1" customWidth="1"/>
    <col min="3080" max="3080" width="28.28515625" style="1" customWidth="1"/>
    <col min="3081" max="3081" width="19.42578125" style="1" customWidth="1"/>
    <col min="3082" max="3082" width="13.28515625" style="1" customWidth="1"/>
    <col min="3083" max="3083" width="16.42578125" style="1" customWidth="1"/>
    <col min="3084" max="3084" width="15.5703125" style="1" customWidth="1"/>
    <col min="3085" max="3086" width="15.28515625" style="1" customWidth="1"/>
    <col min="3087" max="3087" width="14" style="1" customWidth="1"/>
    <col min="3088" max="3088" width="11.42578125" style="1"/>
    <col min="3089" max="3089" width="15.5703125" style="1" customWidth="1"/>
    <col min="3090" max="3090" width="15" style="1" customWidth="1"/>
    <col min="3091" max="3091" width="18.42578125" style="1" customWidth="1"/>
    <col min="3092" max="3093" width="11.42578125" style="1"/>
    <col min="3094" max="3094" width="14.7109375" style="1" customWidth="1"/>
    <col min="3095" max="3095" width="17" style="1" customWidth="1"/>
    <col min="3096" max="3096" width="16.28515625" style="1" customWidth="1"/>
    <col min="3097" max="3334" width="11.42578125" style="1"/>
    <col min="3335" max="3335" width="16.7109375" style="1" customWidth="1"/>
    <col min="3336" max="3336" width="28.28515625" style="1" customWidth="1"/>
    <col min="3337" max="3337" width="19.42578125" style="1" customWidth="1"/>
    <col min="3338" max="3338" width="13.28515625" style="1" customWidth="1"/>
    <col min="3339" max="3339" width="16.42578125" style="1" customWidth="1"/>
    <col min="3340" max="3340" width="15.5703125" style="1" customWidth="1"/>
    <col min="3341" max="3342" width="15.28515625" style="1" customWidth="1"/>
    <col min="3343" max="3343" width="14" style="1" customWidth="1"/>
    <col min="3344" max="3344" width="11.42578125" style="1"/>
    <col min="3345" max="3345" width="15.5703125" style="1" customWidth="1"/>
    <col min="3346" max="3346" width="15" style="1" customWidth="1"/>
    <col min="3347" max="3347" width="18.42578125" style="1" customWidth="1"/>
    <col min="3348" max="3349" width="11.42578125" style="1"/>
    <col min="3350" max="3350" width="14.7109375" style="1" customWidth="1"/>
    <col min="3351" max="3351" width="17" style="1" customWidth="1"/>
    <col min="3352" max="3352" width="16.28515625" style="1" customWidth="1"/>
    <col min="3353" max="3590" width="11.42578125" style="1"/>
    <col min="3591" max="3591" width="16.7109375" style="1" customWidth="1"/>
    <col min="3592" max="3592" width="28.28515625" style="1" customWidth="1"/>
    <col min="3593" max="3593" width="19.42578125" style="1" customWidth="1"/>
    <col min="3594" max="3594" width="13.28515625" style="1" customWidth="1"/>
    <col min="3595" max="3595" width="16.42578125" style="1" customWidth="1"/>
    <col min="3596" max="3596" width="15.5703125" style="1" customWidth="1"/>
    <col min="3597" max="3598" width="15.28515625" style="1" customWidth="1"/>
    <col min="3599" max="3599" width="14" style="1" customWidth="1"/>
    <col min="3600" max="3600" width="11.42578125" style="1"/>
    <col min="3601" max="3601" width="15.5703125" style="1" customWidth="1"/>
    <col min="3602" max="3602" width="15" style="1" customWidth="1"/>
    <col min="3603" max="3603" width="18.42578125" style="1" customWidth="1"/>
    <col min="3604" max="3605" width="11.42578125" style="1"/>
    <col min="3606" max="3606" width="14.7109375" style="1" customWidth="1"/>
    <col min="3607" max="3607" width="17" style="1" customWidth="1"/>
    <col min="3608" max="3608" width="16.28515625" style="1" customWidth="1"/>
    <col min="3609" max="3846" width="11.42578125" style="1"/>
    <col min="3847" max="3847" width="16.7109375" style="1" customWidth="1"/>
    <col min="3848" max="3848" width="28.28515625" style="1" customWidth="1"/>
    <col min="3849" max="3849" width="19.42578125" style="1" customWidth="1"/>
    <col min="3850" max="3850" width="13.28515625" style="1" customWidth="1"/>
    <col min="3851" max="3851" width="16.42578125" style="1" customWidth="1"/>
    <col min="3852" max="3852" width="15.5703125" style="1" customWidth="1"/>
    <col min="3853" max="3854" width="15.28515625" style="1" customWidth="1"/>
    <col min="3855" max="3855" width="14" style="1" customWidth="1"/>
    <col min="3856" max="3856" width="11.42578125" style="1"/>
    <col min="3857" max="3857" width="15.5703125" style="1" customWidth="1"/>
    <col min="3858" max="3858" width="15" style="1" customWidth="1"/>
    <col min="3859" max="3859" width="18.42578125" style="1" customWidth="1"/>
    <col min="3860" max="3861" width="11.42578125" style="1"/>
    <col min="3862" max="3862" width="14.7109375" style="1" customWidth="1"/>
    <col min="3863" max="3863" width="17" style="1" customWidth="1"/>
    <col min="3864" max="3864" width="16.28515625" style="1" customWidth="1"/>
    <col min="3865" max="4102" width="9.140625" style="1"/>
    <col min="4103" max="4103" width="16.7109375" style="1" customWidth="1"/>
    <col min="4104" max="4104" width="28.28515625" style="1" customWidth="1"/>
    <col min="4105" max="4105" width="19.42578125" style="1" customWidth="1"/>
    <col min="4106" max="4106" width="13.28515625" style="1" customWidth="1"/>
    <col min="4107" max="4107" width="16.42578125" style="1" customWidth="1"/>
    <col min="4108" max="4108" width="15.5703125" style="1" customWidth="1"/>
    <col min="4109" max="4110" width="15.28515625" style="1" customWidth="1"/>
    <col min="4111" max="4111" width="14" style="1" customWidth="1"/>
    <col min="4112" max="4112" width="11.42578125" style="1"/>
    <col min="4113" max="4113" width="15.5703125" style="1" customWidth="1"/>
    <col min="4114" max="4114" width="15" style="1" customWidth="1"/>
    <col min="4115" max="4115" width="18.42578125" style="1" customWidth="1"/>
    <col min="4116" max="4117" width="11.42578125" style="1"/>
    <col min="4118" max="4118" width="14.7109375" style="1" customWidth="1"/>
    <col min="4119" max="4119" width="17" style="1" customWidth="1"/>
    <col min="4120" max="4120" width="16.28515625" style="1" customWidth="1"/>
    <col min="4121" max="4358" width="11.42578125" style="1"/>
    <col min="4359" max="4359" width="16.7109375" style="1" customWidth="1"/>
    <col min="4360" max="4360" width="28.28515625" style="1" customWidth="1"/>
    <col min="4361" max="4361" width="19.42578125" style="1" customWidth="1"/>
    <col min="4362" max="4362" width="13.28515625" style="1" customWidth="1"/>
    <col min="4363" max="4363" width="16.42578125" style="1" customWidth="1"/>
    <col min="4364" max="4364" width="15.5703125" style="1" customWidth="1"/>
    <col min="4365" max="4366" width="15.28515625" style="1" customWidth="1"/>
    <col min="4367" max="4367" width="14" style="1" customWidth="1"/>
    <col min="4368" max="4368" width="11.42578125" style="1"/>
    <col min="4369" max="4369" width="15.5703125" style="1" customWidth="1"/>
    <col min="4370" max="4370" width="15" style="1" customWidth="1"/>
    <col min="4371" max="4371" width="18.42578125" style="1" customWidth="1"/>
    <col min="4372" max="4373" width="11.42578125" style="1"/>
    <col min="4374" max="4374" width="14.7109375" style="1" customWidth="1"/>
    <col min="4375" max="4375" width="17" style="1" customWidth="1"/>
    <col min="4376" max="4376" width="16.28515625" style="1" customWidth="1"/>
    <col min="4377" max="4614" width="11.42578125" style="1"/>
    <col min="4615" max="4615" width="16.7109375" style="1" customWidth="1"/>
    <col min="4616" max="4616" width="28.28515625" style="1" customWidth="1"/>
    <col min="4617" max="4617" width="19.42578125" style="1" customWidth="1"/>
    <col min="4618" max="4618" width="13.28515625" style="1" customWidth="1"/>
    <col min="4619" max="4619" width="16.42578125" style="1" customWidth="1"/>
    <col min="4620" max="4620" width="15.5703125" style="1" customWidth="1"/>
    <col min="4621" max="4622" width="15.28515625" style="1" customWidth="1"/>
    <col min="4623" max="4623" width="14" style="1" customWidth="1"/>
    <col min="4624" max="4624" width="11.42578125" style="1"/>
    <col min="4625" max="4625" width="15.5703125" style="1" customWidth="1"/>
    <col min="4626" max="4626" width="15" style="1" customWidth="1"/>
    <col min="4627" max="4627" width="18.42578125" style="1" customWidth="1"/>
    <col min="4628" max="4629" width="11.42578125" style="1"/>
    <col min="4630" max="4630" width="14.7109375" style="1" customWidth="1"/>
    <col min="4631" max="4631" width="17" style="1" customWidth="1"/>
    <col min="4632" max="4632" width="16.28515625" style="1" customWidth="1"/>
    <col min="4633" max="4870" width="11.42578125" style="1"/>
    <col min="4871" max="4871" width="16.7109375" style="1" customWidth="1"/>
    <col min="4872" max="4872" width="28.28515625" style="1" customWidth="1"/>
    <col min="4873" max="4873" width="19.42578125" style="1" customWidth="1"/>
    <col min="4874" max="4874" width="13.28515625" style="1" customWidth="1"/>
    <col min="4875" max="4875" width="16.42578125" style="1" customWidth="1"/>
    <col min="4876" max="4876" width="15.5703125" style="1" customWidth="1"/>
    <col min="4877" max="4878" width="15.28515625" style="1" customWidth="1"/>
    <col min="4879" max="4879" width="14" style="1" customWidth="1"/>
    <col min="4880" max="4880" width="11.42578125" style="1"/>
    <col min="4881" max="4881" width="15.5703125" style="1" customWidth="1"/>
    <col min="4882" max="4882" width="15" style="1" customWidth="1"/>
    <col min="4883" max="4883" width="18.42578125" style="1" customWidth="1"/>
    <col min="4884" max="4885" width="11.42578125" style="1"/>
    <col min="4886" max="4886" width="14.7109375" style="1" customWidth="1"/>
    <col min="4887" max="4887" width="17" style="1" customWidth="1"/>
    <col min="4888" max="4888" width="16.28515625" style="1" customWidth="1"/>
    <col min="4889" max="5126" width="9.140625" style="1"/>
    <col min="5127" max="5127" width="16.7109375" style="1" customWidth="1"/>
    <col min="5128" max="5128" width="28.28515625" style="1" customWidth="1"/>
    <col min="5129" max="5129" width="19.42578125" style="1" customWidth="1"/>
    <col min="5130" max="5130" width="13.28515625" style="1" customWidth="1"/>
    <col min="5131" max="5131" width="16.42578125" style="1" customWidth="1"/>
    <col min="5132" max="5132" width="15.5703125" style="1" customWidth="1"/>
    <col min="5133" max="5134" width="15.28515625" style="1" customWidth="1"/>
    <col min="5135" max="5135" width="14" style="1" customWidth="1"/>
    <col min="5136" max="5136" width="11.42578125" style="1"/>
    <col min="5137" max="5137" width="15.5703125" style="1" customWidth="1"/>
    <col min="5138" max="5138" width="15" style="1" customWidth="1"/>
    <col min="5139" max="5139" width="18.42578125" style="1" customWidth="1"/>
    <col min="5140" max="5141" width="11.42578125" style="1"/>
    <col min="5142" max="5142" width="14.7109375" style="1" customWidth="1"/>
    <col min="5143" max="5143" width="17" style="1" customWidth="1"/>
    <col min="5144" max="5144" width="16.28515625" style="1" customWidth="1"/>
    <col min="5145" max="5382" width="11.42578125" style="1"/>
    <col min="5383" max="5383" width="16.7109375" style="1" customWidth="1"/>
    <col min="5384" max="5384" width="28.28515625" style="1" customWidth="1"/>
    <col min="5385" max="5385" width="19.42578125" style="1" customWidth="1"/>
    <col min="5386" max="5386" width="13.28515625" style="1" customWidth="1"/>
    <col min="5387" max="5387" width="16.42578125" style="1" customWidth="1"/>
    <col min="5388" max="5388" width="15.5703125" style="1" customWidth="1"/>
    <col min="5389" max="5390" width="15.28515625" style="1" customWidth="1"/>
    <col min="5391" max="5391" width="14" style="1" customWidth="1"/>
    <col min="5392" max="5392" width="11.42578125" style="1"/>
    <col min="5393" max="5393" width="15.5703125" style="1" customWidth="1"/>
    <col min="5394" max="5394" width="15" style="1" customWidth="1"/>
    <col min="5395" max="5395" width="18.42578125" style="1" customWidth="1"/>
    <col min="5396" max="5397" width="11.42578125" style="1"/>
    <col min="5398" max="5398" width="14.7109375" style="1" customWidth="1"/>
    <col min="5399" max="5399" width="17" style="1" customWidth="1"/>
    <col min="5400" max="5400" width="16.28515625" style="1" customWidth="1"/>
    <col min="5401" max="5638" width="11.42578125" style="1"/>
    <col min="5639" max="5639" width="16.7109375" style="1" customWidth="1"/>
    <col min="5640" max="5640" width="28.28515625" style="1" customWidth="1"/>
    <col min="5641" max="5641" width="19.42578125" style="1" customWidth="1"/>
    <col min="5642" max="5642" width="13.28515625" style="1" customWidth="1"/>
    <col min="5643" max="5643" width="16.42578125" style="1" customWidth="1"/>
    <col min="5644" max="5644" width="15.5703125" style="1" customWidth="1"/>
    <col min="5645" max="5646" width="15.28515625" style="1" customWidth="1"/>
    <col min="5647" max="5647" width="14" style="1" customWidth="1"/>
    <col min="5648" max="5648" width="11.42578125" style="1"/>
    <col min="5649" max="5649" width="15.5703125" style="1" customWidth="1"/>
    <col min="5650" max="5650" width="15" style="1" customWidth="1"/>
    <col min="5651" max="5651" width="18.42578125" style="1" customWidth="1"/>
    <col min="5652" max="5653" width="11.42578125" style="1"/>
    <col min="5654" max="5654" width="14.7109375" style="1" customWidth="1"/>
    <col min="5655" max="5655" width="17" style="1" customWidth="1"/>
    <col min="5656" max="5656" width="16.28515625" style="1" customWidth="1"/>
    <col min="5657" max="5894" width="11.42578125" style="1"/>
    <col min="5895" max="5895" width="16.7109375" style="1" customWidth="1"/>
    <col min="5896" max="5896" width="28.28515625" style="1" customWidth="1"/>
    <col min="5897" max="5897" width="19.42578125" style="1" customWidth="1"/>
    <col min="5898" max="5898" width="13.28515625" style="1" customWidth="1"/>
    <col min="5899" max="5899" width="16.42578125" style="1" customWidth="1"/>
    <col min="5900" max="5900" width="15.5703125" style="1" customWidth="1"/>
    <col min="5901" max="5902" width="15.28515625" style="1" customWidth="1"/>
    <col min="5903" max="5903" width="14" style="1" customWidth="1"/>
    <col min="5904" max="5904" width="11.42578125" style="1"/>
    <col min="5905" max="5905" width="15.5703125" style="1" customWidth="1"/>
    <col min="5906" max="5906" width="15" style="1" customWidth="1"/>
    <col min="5907" max="5907" width="18.42578125" style="1" customWidth="1"/>
    <col min="5908" max="5909" width="11.42578125" style="1"/>
    <col min="5910" max="5910" width="14.7109375" style="1" customWidth="1"/>
    <col min="5911" max="5911" width="17" style="1" customWidth="1"/>
    <col min="5912" max="5912" width="16.28515625" style="1" customWidth="1"/>
    <col min="5913" max="6150" width="9.140625" style="1"/>
    <col min="6151" max="6151" width="16.7109375" style="1" customWidth="1"/>
    <col min="6152" max="6152" width="28.28515625" style="1" customWidth="1"/>
    <col min="6153" max="6153" width="19.42578125" style="1" customWidth="1"/>
    <col min="6154" max="6154" width="13.28515625" style="1" customWidth="1"/>
    <col min="6155" max="6155" width="16.42578125" style="1" customWidth="1"/>
    <col min="6156" max="6156" width="15.5703125" style="1" customWidth="1"/>
    <col min="6157" max="6158" width="15.28515625" style="1" customWidth="1"/>
    <col min="6159" max="6159" width="14" style="1" customWidth="1"/>
    <col min="6160" max="6160" width="11.42578125" style="1"/>
    <col min="6161" max="6161" width="15.5703125" style="1" customWidth="1"/>
    <col min="6162" max="6162" width="15" style="1" customWidth="1"/>
    <col min="6163" max="6163" width="18.42578125" style="1" customWidth="1"/>
    <col min="6164" max="6165" width="11.42578125" style="1"/>
    <col min="6166" max="6166" width="14.7109375" style="1" customWidth="1"/>
    <col min="6167" max="6167" width="17" style="1" customWidth="1"/>
    <col min="6168" max="6168" width="16.28515625" style="1" customWidth="1"/>
    <col min="6169" max="6406" width="11.42578125" style="1"/>
    <col min="6407" max="6407" width="16.7109375" style="1" customWidth="1"/>
    <col min="6408" max="6408" width="28.28515625" style="1" customWidth="1"/>
    <col min="6409" max="6409" width="19.42578125" style="1" customWidth="1"/>
    <col min="6410" max="6410" width="13.28515625" style="1" customWidth="1"/>
    <col min="6411" max="6411" width="16.42578125" style="1" customWidth="1"/>
    <col min="6412" max="6412" width="15.5703125" style="1" customWidth="1"/>
    <col min="6413" max="6414" width="15.28515625" style="1" customWidth="1"/>
    <col min="6415" max="6415" width="14" style="1" customWidth="1"/>
    <col min="6416" max="6416" width="11.42578125" style="1"/>
    <col min="6417" max="6417" width="15.5703125" style="1" customWidth="1"/>
    <col min="6418" max="6418" width="15" style="1" customWidth="1"/>
    <col min="6419" max="6419" width="18.42578125" style="1" customWidth="1"/>
    <col min="6420" max="6421" width="11.42578125" style="1"/>
    <col min="6422" max="6422" width="14.7109375" style="1" customWidth="1"/>
    <col min="6423" max="6423" width="17" style="1" customWidth="1"/>
    <col min="6424" max="6424" width="16.28515625" style="1" customWidth="1"/>
    <col min="6425" max="6662" width="11.42578125" style="1"/>
    <col min="6663" max="6663" width="16.7109375" style="1" customWidth="1"/>
    <col min="6664" max="6664" width="28.28515625" style="1" customWidth="1"/>
    <col min="6665" max="6665" width="19.42578125" style="1" customWidth="1"/>
    <col min="6666" max="6666" width="13.28515625" style="1" customWidth="1"/>
    <col min="6667" max="6667" width="16.42578125" style="1" customWidth="1"/>
    <col min="6668" max="6668" width="15.5703125" style="1" customWidth="1"/>
    <col min="6669" max="6670" width="15.28515625" style="1" customWidth="1"/>
    <col min="6671" max="6671" width="14" style="1" customWidth="1"/>
    <col min="6672" max="6672" width="11.42578125" style="1"/>
    <col min="6673" max="6673" width="15.5703125" style="1" customWidth="1"/>
    <col min="6674" max="6674" width="15" style="1" customWidth="1"/>
    <col min="6675" max="6675" width="18.42578125" style="1" customWidth="1"/>
    <col min="6676" max="6677" width="11.42578125" style="1"/>
    <col min="6678" max="6678" width="14.7109375" style="1" customWidth="1"/>
    <col min="6679" max="6679" width="17" style="1" customWidth="1"/>
    <col min="6680" max="6680" width="16.28515625" style="1" customWidth="1"/>
    <col min="6681" max="6918" width="11.42578125" style="1"/>
    <col min="6919" max="6919" width="16.7109375" style="1" customWidth="1"/>
    <col min="6920" max="6920" width="28.28515625" style="1" customWidth="1"/>
    <col min="6921" max="6921" width="19.42578125" style="1" customWidth="1"/>
    <col min="6922" max="6922" width="13.28515625" style="1" customWidth="1"/>
    <col min="6923" max="6923" width="16.42578125" style="1" customWidth="1"/>
    <col min="6924" max="6924" width="15.5703125" style="1" customWidth="1"/>
    <col min="6925" max="6926" width="15.28515625" style="1" customWidth="1"/>
    <col min="6927" max="6927" width="14" style="1" customWidth="1"/>
    <col min="6928" max="6928" width="11.42578125" style="1"/>
    <col min="6929" max="6929" width="15.5703125" style="1" customWidth="1"/>
    <col min="6930" max="6930" width="15" style="1" customWidth="1"/>
    <col min="6931" max="6931" width="18.42578125" style="1" customWidth="1"/>
    <col min="6932" max="6933" width="11.42578125" style="1"/>
    <col min="6934" max="6934" width="14.7109375" style="1" customWidth="1"/>
    <col min="6935" max="6935" width="17" style="1" customWidth="1"/>
    <col min="6936" max="6936" width="16.28515625" style="1" customWidth="1"/>
    <col min="6937" max="7174" width="9.140625" style="1"/>
    <col min="7175" max="7175" width="16.7109375" style="1" customWidth="1"/>
    <col min="7176" max="7176" width="28.28515625" style="1" customWidth="1"/>
    <col min="7177" max="7177" width="19.42578125" style="1" customWidth="1"/>
    <col min="7178" max="7178" width="13.28515625" style="1" customWidth="1"/>
    <col min="7179" max="7179" width="16.42578125" style="1" customWidth="1"/>
    <col min="7180" max="7180" width="15.5703125" style="1" customWidth="1"/>
    <col min="7181" max="7182" width="15.28515625" style="1" customWidth="1"/>
    <col min="7183" max="7183" width="14" style="1" customWidth="1"/>
    <col min="7184" max="7184" width="11.42578125" style="1"/>
    <col min="7185" max="7185" width="15.5703125" style="1" customWidth="1"/>
    <col min="7186" max="7186" width="15" style="1" customWidth="1"/>
    <col min="7187" max="7187" width="18.42578125" style="1" customWidth="1"/>
    <col min="7188" max="7189" width="11.42578125" style="1"/>
    <col min="7190" max="7190" width="14.7109375" style="1" customWidth="1"/>
    <col min="7191" max="7191" width="17" style="1" customWidth="1"/>
    <col min="7192" max="7192" width="16.28515625" style="1" customWidth="1"/>
    <col min="7193" max="7430" width="11.42578125" style="1"/>
    <col min="7431" max="7431" width="16.7109375" style="1" customWidth="1"/>
    <col min="7432" max="7432" width="28.28515625" style="1" customWidth="1"/>
    <col min="7433" max="7433" width="19.42578125" style="1" customWidth="1"/>
    <col min="7434" max="7434" width="13.28515625" style="1" customWidth="1"/>
    <col min="7435" max="7435" width="16.42578125" style="1" customWidth="1"/>
    <col min="7436" max="7436" width="15.5703125" style="1" customWidth="1"/>
    <col min="7437" max="7438" width="15.28515625" style="1" customWidth="1"/>
    <col min="7439" max="7439" width="14" style="1" customWidth="1"/>
    <col min="7440" max="7440" width="11.42578125" style="1"/>
    <col min="7441" max="7441" width="15.5703125" style="1" customWidth="1"/>
    <col min="7442" max="7442" width="15" style="1" customWidth="1"/>
    <col min="7443" max="7443" width="18.42578125" style="1" customWidth="1"/>
    <col min="7444" max="7445" width="11.42578125" style="1"/>
    <col min="7446" max="7446" width="14.7109375" style="1" customWidth="1"/>
    <col min="7447" max="7447" width="17" style="1" customWidth="1"/>
    <col min="7448" max="7448" width="16.28515625" style="1" customWidth="1"/>
    <col min="7449" max="7686" width="11.42578125" style="1"/>
    <col min="7687" max="7687" width="16.7109375" style="1" customWidth="1"/>
    <col min="7688" max="7688" width="28.28515625" style="1" customWidth="1"/>
    <col min="7689" max="7689" width="19.42578125" style="1" customWidth="1"/>
    <col min="7690" max="7690" width="13.28515625" style="1" customWidth="1"/>
    <col min="7691" max="7691" width="16.42578125" style="1" customWidth="1"/>
    <col min="7692" max="7692" width="15.5703125" style="1" customWidth="1"/>
    <col min="7693" max="7694" width="15.28515625" style="1" customWidth="1"/>
    <col min="7695" max="7695" width="14" style="1" customWidth="1"/>
    <col min="7696" max="7696" width="11.42578125" style="1"/>
    <col min="7697" max="7697" width="15.5703125" style="1" customWidth="1"/>
    <col min="7698" max="7698" width="15" style="1" customWidth="1"/>
    <col min="7699" max="7699" width="18.42578125" style="1" customWidth="1"/>
    <col min="7700" max="7701" width="11.42578125" style="1"/>
    <col min="7702" max="7702" width="14.7109375" style="1" customWidth="1"/>
    <col min="7703" max="7703" width="17" style="1" customWidth="1"/>
    <col min="7704" max="7704" width="16.28515625" style="1" customWidth="1"/>
    <col min="7705" max="7942" width="11.42578125" style="1"/>
    <col min="7943" max="7943" width="16.7109375" style="1" customWidth="1"/>
    <col min="7944" max="7944" width="28.28515625" style="1" customWidth="1"/>
    <col min="7945" max="7945" width="19.42578125" style="1" customWidth="1"/>
    <col min="7946" max="7946" width="13.28515625" style="1" customWidth="1"/>
    <col min="7947" max="7947" width="16.42578125" style="1" customWidth="1"/>
    <col min="7948" max="7948" width="15.5703125" style="1" customWidth="1"/>
    <col min="7949" max="7950" width="15.28515625" style="1" customWidth="1"/>
    <col min="7951" max="7951" width="14" style="1" customWidth="1"/>
    <col min="7952" max="7952" width="11.42578125" style="1"/>
    <col min="7953" max="7953" width="15.5703125" style="1" customWidth="1"/>
    <col min="7954" max="7954" width="15" style="1" customWidth="1"/>
    <col min="7955" max="7955" width="18.42578125" style="1" customWidth="1"/>
    <col min="7956" max="7957" width="11.42578125" style="1"/>
    <col min="7958" max="7958" width="14.7109375" style="1" customWidth="1"/>
    <col min="7959" max="7959" width="17" style="1" customWidth="1"/>
    <col min="7960" max="7960" width="16.28515625" style="1" customWidth="1"/>
    <col min="7961" max="8198" width="9.140625" style="1"/>
    <col min="8199" max="8199" width="16.7109375" style="1" customWidth="1"/>
    <col min="8200" max="8200" width="28.28515625" style="1" customWidth="1"/>
    <col min="8201" max="8201" width="19.42578125" style="1" customWidth="1"/>
    <col min="8202" max="8202" width="13.28515625" style="1" customWidth="1"/>
    <col min="8203" max="8203" width="16.42578125" style="1" customWidth="1"/>
    <col min="8204" max="8204" width="15.5703125" style="1" customWidth="1"/>
    <col min="8205" max="8206" width="15.28515625" style="1" customWidth="1"/>
    <col min="8207" max="8207" width="14" style="1" customWidth="1"/>
    <col min="8208" max="8208" width="11.42578125" style="1"/>
    <col min="8209" max="8209" width="15.5703125" style="1" customWidth="1"/>
    <col min="8210" max="8210" width="15" style="1" customWidth="1"/>
    <col min="8211" max="8211" width="18.42578125" style="1" customWidth="1"/>
    <col min="8212" max="8213" width="11.42578125" style="1"/>
    <col min="8214" max="8214" width="14.7109375" style="1" customWidth="1"/>
    <col min="8215" max="8215" width="17" style="1" customWidth="1"/>
    <col min="8216" max="8216" width="16.28515625" style="1" customWidth="1"/>
    <col min="8217" max="8454" width="11.42578125" style="1"/>
    <col min="8455" max="8455" width="16.7109375" style="1" customWidth="1"/>
    <col min="8456" max="8456" width="28.28515625" style="1" customWidth="1"/>
    <col min="8457" max="8457" width="19.42578125" style="1" customWidth="1"/>
    <col min="8458" max="8458" width="13.28515625" style="1" customWidth="1"/>
    <col min="8459" max="8459" width="16.42578125" style="1" customWidth="1"/>
    <col min="8460" max="8460" width="15.5703125" style="1" customWidth="1"/>
    <col min="8461" max="8462" width="15.28515625" style="1" customWidth="1"/>
    <col min="8463" max="8463" width="14" style="1" customWidth="1"/>
    <col min="8464" max="8464" width="11.42578125" style="1"/>
    <col min="8465" max="8465" width="15.5703125" style="1" customWidth="1"/>
    <col min="8466" max="8466" width="15" style="1" customWidth="1"/>
    <col min="8467" max="8467" width="18.42578125" style="1" customWidth="1"/>
    <col min="8468" max="8469" width="11.42578125" style="1"/>
    <col min="8470" max="8470" width="14.7109375" style="1" customWidth="1"/>
    <col min="8471" max="8471" width="17" style="1" customWidth="1"/>
    <col min="8472" max="8472" width="16.28515625" style="1" customWidth="1"/>
    <col min="8473" max="8710" width="11.42578125" style="1"/>
    <col min="8711" max="8711" width="16.7109375" style="1" customWidth="1"/>
    <col min="8712" max="8712" width="28.28515625" style="1" customWidth="1"/>
    <col min="8713" max="8713" width="19.42578125" style="1" customWidth="1"/>
    <col min="8714" max="8714" width="13.28515625" style="1" customWidth="1"/>
    <col min="8715" max="8715" width="16.42578125" style="1" customWidth="1"/>
    <col min="8716" max="8716" width="15.5703125" style="1" customWidth="1"/>
    <col min="8717" max="8718" width="15.28515625" style="1" customWidth="1"/>
    <col min="8719" max="8719" width="14" style="1" customWidth="1"/>
    <col min="8720" max="8720" width="11.42578125" style="1"/>
    <col min="8721" max="8721" width="15.5703125" style="1" customWidth="1"/>
    <col min="8722" max="8722" width="15" style="1" customWidth="1"/>
    <col min="8723" max="8723" width="18.42578125" style="1" customWidth="1"/>
    <col min="8724" max="8725" width="11.42578125" style="1"/>
    <col min="8726" max="8726" width="14.7109375" style="1" customWidth="1"/>
    <col min="8727" max="8727" width="17" style="1" customWidth="1"/>
    <col min="8728" max="8728" width="16.28515625" style="1" customWidth="1"/>
    <col min="8729" max="8966" width="11.42578125" style="1"/>
    <col min="8967" max="8967" width="16.7109375" style="1" customWidth="1"/>
    <col min="8968" max="8968" width="28.28515625" style="1" customWidth="1"/>
    <col min="8969" max="8969" width="19.42578125" style="1" customWidth="1"/>
    <col min="8970" max="8970" width="13.28515625" style="1" customWidth="1"/>
    <col min="8971" max="8971" width="16.42578125" style="1" customWidth="1"/>
    <col min="8972" max="8972" width="15.5703125" style="1" customWidth="1"/>
    <col min="8973" max="8974" width="15.28515625" style="1" customWidth="1"/>
    <col min="8975" max="8975" width="14" style="1" customWidth="1"/>
    <col min="8976" max="8976" width="11.42578125" style="1"/>
    <col min="8977" max="8977" width="15.5703125" style="1" customWidth="1"/>
    <col min="8978" max="8978" width="15" style="1" customWidth="1"/>
    <col min="8979" max="8979" width="18.42578125" style="1" customWidth="1"/>
    <col min="8980" max="8981" width="11.42578125" style="1"/>
    <col min="8982" max="8982" width="14.7109375" style="1" customWidth="1"/>
    <col min="8983" max="8983" width="17" style="1" customWidth="1"/>
    <col min="8984" max="8984" width="16.28515625" style="1" customWidth="1"/>
    <col min="8985" max="9222" width="9.140625" style="1"/>
    <col min="9223" max="9223" width="16.7109375" style="1" customWidth="1"/>
    <col min="9224" max="9224" width="28.28515625" style="1" customWidth="1"/>
    <col min="9225" max="9225" width="19.42578125" style="1" customWidth="1"/>
    <col min="9226" max="9226" width="13.28515625" style="1" customWidth="1"/>
    <col min="9227" max="9227" width="16.42578125" style="1" customWidth="1"/>
    <col min="9228" max="9228" width="15.5703125" style="1" customWidth="1"/>
    <col min="9229" max="9230" width="15.28515625" style="1" customWidth="1"/>
    <col min="9231" max="9231" width="14" style="1" customWidth="1"/>
    <col min="9232" max="9232" width="11.42578125" style="1"/>
    <col min="9233" max="9233" width="15.5703125" style="1" customWidth="1"/>
    <col min="9234" max="9234" width="15" style="1" customWidth="1"/>
    <col min="9235" max="9235" width="18.42578125" style="1" customWidth="1"/>
    <col min="9236" max="9237" width="11.42578125" style="1"/>
    <col min="9238" max="9238" width="14.7109375" style="1" customWidth="1"/>
    <col min="9239" max="9239" width="17" style="1" customWidth="1"/>
    <col min="9240" max="9240" width="16.28515625" style="1" customWidth="1"/>
    <col min="9241" max="9478" width="11.42578125" style="1"/>
    <col min="9479" max="9479" width="16.7109375" style="1" customWidth="1"/>
    <col min="9480" max="9480" width="28.28515625" style="1" customWidth="1"/>
    <col min="9481" max="9481" width="19.42578125" style="1" customWidth="1"/>
    <col min="9482" max="9482" width="13.28515625" style="1" customWidth="1"/>
    <col min="9483" max="9483" width="16.42578125" style="1" customWidth="1"/>
    <col min="9484" max="9484" width="15.5703125" style="1" customWidth="1"/>
    <col min="9485" max="9486" width="15.28515625" style="1" customWidth="1"/>
    <col min="9487" max="9487" width="14" style="1" customWidth="1"/>
    <col min="9488" max="9488" width="11.42578125" style="1"/>
    <col min="9489" max="9489" width="15.5703125" style="1" customWidth="1"/>
    <col min="9490" max="9490" width="15" style="1" customWidth="1"/>
    <col min="9491" max="9491" width="18.42578125" style="1" customWidth="1"/>
    <col min="9492" max="9493" width="11.42578125" style="1"/>
    <col min="9494" max="9494" width="14.7109375" style="1" customWidth="1"/>
    <col min="9495" max="9495" width="17" style="1" customWidth="1"/>
    <col min="9496" max="9496" width="16.28515625" style="1" customWidth="1"/>
    <col min="9497" max="9734" width="11.42578125" style="1"/>
    <col min="9735" max="9735" width="16.7109375" style="1" customWidth="1"/>
    <col min="9736" max="9736" width="28.28515625" style="1" customWidth="1"/>
    <col min="9737" max="9737" width="19.42578125" style="1" customWidth="1"/>
    <col min="9738" max="9738" width="13.28515625" style="1" customWidth="1"/>
    <col min="9739" max="9739" width="16.42578125" style="1" customWidth="1"/>
    <col min="9740" max="9740" width="15.5703125" style="1" customWidth="1"/>
    <col min="9741" max="9742" width="15.28515625" style="1" customWidth="1"/>
    <col min="9743" max="9743" width="14" style="1" customWidth="1"/>
    <col min="9744" max="9744" width="11.42578125" style="1"/>
    <col min="9745" max="9745" width="15.5703125" style="1" customWidth="1"/>
    <col min="9746" max="9746" width="15" style="1" customWidth="1"/>
    <col min="9747" max="9747" width="18.42578125" style="1" customWidth="1"/>
    <col min="9748" max="9749" width="11.42578125" style="1"/>
    <col min="9750" max="9750" width="14.7109375" style="1" customWidth="1"/>
    <col min="9751" max="9751" width="17" style="1" customWidth="1"/>
    <col min="9752" max="9752" width="16.28515625" style="1" customWidth="1"/>
    <col min="9753" max="9990" width="11.42578125" style="1"/>
    <col min="9991" max="9991" width="16.7109375" style="1" customWidth="1"/>
    <col min="9992" max="9992" width="28.28515625" style="1" customWidth="1"/>
    <col min="9993" max="9993" width="19.42578125" style="1" customWidth="1"/>
    <col min="9994" max="9994" width="13.28515625" style="1" customWidth="1"/>
    <col min="9995" max="9995" width="16.42578125" style="1" customWidth="1"/>
    <col min="9996" max="9996" width="15.5703125" style="1" customWidth="1"/>
    <col min="9997" max="9998" width="15.28515625" style="1" customWidth="1"/>
    <col min="9999" max="9999" width="14" style="1" customWidth="1"/>
    <col min="10000" max="10000" width="11.42578125" style="1"/>
    <col min="10001" max="10001" width="15.5703125" style="1" customWidth="1"/>
    <col min="10002" max="10002" width="15" style="1" customWidth="1"/>
    <col min="10003" max="10003" width="18.42578125" style="1" customWidth="1"/>
    <col min="10004" max="10005" width="11.42578125" style="1"/>
    <col min="10006" max="10006" width="14.7109375" style="1" customWidth="1"/>
    <col min="10007" max="10007" width="17" style="1" customWidth="1"/>
    <col min="10008" max="10008" width="16.28515625" style="1" customWidth="1"/>
    <col min="10009" max="10246" width="9.140625" style="1"/>
    <col min="10247" max="10247" width="16.7109375" style="1" customWidth="1"/>
    <col min="10248" max="10248" width="28.28515625" style="1" customWidth="1"/>
    <col min="10249" max="10249" width="19.42578125" style="1" customWidth="1"/>
    <col min="10250" max="10250" width="13.28515625" style="1" customWidth="1"/>
    <col min="10251" max="10251" width="16.42578125" style="1" customWidth="1"/>
    <col min="10252" max="10252" width="15.5703125" style="1" customWidth="1"/>
    <col min="10253" max="10254" width="15.28515625" style="1" customWidth="1"/>
    <col min="10255" max="10255" width="14" style="1" customWidth="1"/>
    <col min="10256" max="10256" width="11.42578125" style="1"/>
    <col min="10257" max="10257" width="15.5703125" style="1" customWidth="1"/>
    <col min="10258" max="10258" width="15" style="1" customWidth="1"/>
    <col min="10259" max="10259" width="18.42578125" style="1" customWidth="1"/>
    <col min="10260" max="10261" width="11.42578125" style="1"/>
    <col min="10262" max="10262" width="14.7109375" style="1" customWidth="1"/>
    <col min="10263" max="10263" width="17" style="1" customWidth="1"/>
    <col min="10264" max="10264" width="16.28515625" style="1" customWidth="1"/>
    <col min="10265" max="10502" width="11.42578125" style="1"/>
    <col min="10503" max="10503" width="16.7109375" style="1" customWidth="1"/>
    <col min="10504" max="10504" width="28.28515625" style="1" customWidth="1"/>
    <col min="10505" max="10505" width="19.42578125" style="1" customWidth="1"/>
    <col min="10506" max="10506" width="13.28515625" style="1" customWidth="1"/>
    <col min="10507" max="10507" width="16.42578125" style="1" customWidth="1"/>
    <col min="10508" max="10508" width="15.5703125" style="1" customWidth="1"/>
    <col min="10509" max="10510" width="15.28515625" style="1" customWidth="1"/>
    <col min="10511" max="10511" width="14" style="1" customWidth="1"/>
    <col min="10512" max="10512" width="11.42578125" style="1"/>
    <col min="10513" max="10513" width="15.5703125" style="1" customWidth="1"/>
    <col min="10514" max="10514" width="15" style="1" customWidth="1"/>
    <col min="10515" max="10515" width="18.42578125" style="1" customWidth="1"/>
    <col min="10516" max="10517" width="11.42578125" style="1"/>
    <col min="10518" max="10518" width="14.7109375" style="1" customWidth="1"/>
    <col min="10519" max="10519" width="17" style="1" customWidth="1"/>
    <col min="10520" max="10520" width="16.28515625" style="1" customWidth="1"/>
    <col min="10521" max="10758" width="11.42578125" style="1"/>
    <col min="10759" max="10759" width="16.7109375" style="1" customWidth="1"/>
    <col min="10760" max="10760" width="28.28515625" style="1" customWidth="1"/>
    <col min="10761" max="10761" width="19.42578125" style="1" customWidth="1"/>
    <col min="10762" max="10762" width="13.28515625" style="1" customWidth="1"/>
    <col min="10763" max="10763" width="16.42578125" style="1" customWidth="1"/>
    <col min="10764" max="10764" width="15.5703125" style="1" customWidth="1"/>
    <col min="10765" max="10766" width="15.28515625" style="1" customWidth="1"/>
    <col min="10767" max="10767" width="14" style="1" customWidth="1"/>
    <col min="10768" max="10768" width="11.42578125" style="1"/>
    <col min="10769" max="10769" width="15.5703125" style="1" customWidth="1"/>
    <col min="10770" max="10770" width="15" style="1" customWidth="1"/>
    <col min="10771" max="10771" width="18.42578125" style="1" customWidth="1"/>
    <col min="10772" max="10773" width="11.42578125" style="1"/>
    <col min="10774" max="10774" width="14.7109375" style="1" customWidth="1"/>
    <col min="10775" max="10775" width="17" style="1" customWidth="1"/>
    <col min="10776" max="10776" width="16.28515625" style="1" customWidth="1"/>
    <col min="10777" max="11014" width="11.42578125" style="1"/>
    <col min="11015" max="11015" width="16.7109375" style="1" customWidth="1"/>
    <col min="11016" max="11016" width="28.28515625" style="1" customWidth="1"/>
    <col min="11017" max="11017" width="19.42578125" style="1" customWidth="1"/>
    <col min="11018" max="11018" width="13.28515625" style="1" customWidth="1"/>
    <col min="11019" max="11019" width="16.42578125" style="1" customWidth="1"/>
    <col min="11020" max="11020" width="15.5703125" style="1" customWidth="1"/>
    <col min="11021" max="11022" width="15.28515625" style="1" customWidth="1"/>
    <col min="11023" max="11023" width="14" style="1" customWidth="1"/>
    <col min="11024" max="11024" width="11.42578125" style="1"/>
    <col min="11025" max="11025" width="15.5703125" style="1" customWidth="1"/>
    <col min="11026" max="11026" width="15" style="1" customWidth="1"/>
    <col min="11027" max="11027" width="18.42578125" style="1" customWidth="1"/>
    <col min="11028" max="11029" width="11.42578125" style="1"/>
    <col min="11030" max="11030" width="14.7109375" style="1" customWidth="1"/>
    <col min="11031" max="11031" width="17" style="1" customWidth="1"/>
    <col min="11032" max="11032" width="16.28515625" style="1" customWidth="1"/>
    <col min="11033" max="11270" width="9.140625" style="1"/>
    <col min="11271" max="11271" width="16.7109375" style="1" customWidth="1"/>
    <col min="11272" max="11272" width="28.28515625" style="1" customWidth="1"/>
    <col min="11273" max="11273" width="19.42578125" style="1" customWidth="1"/>
    <col min="11274" max="11274" width="13.28515625" style="1" customWidth="1"/>
    <col min="11275" max="11275" width="16.42578125" style="1" customWidth="1"/>
    <col min="11276" max="11276" width="15.5703125" style="1" customWidth="1"/>
    <col min="11277" max="11278" width="15.28515625" style="1" customWidth="1"/>
    <col min="11279" max="11279" width="14" style="1" customWidth="1"/>
    <col min="11280" max="11280" width="11.42578125" style="1"/>
    <col min="11281" max="11281" width="15.5703125" style="1" customWidth="1"/>
    <col min="11282" max="11282" width="15" style="1" customWidth="1"/>
    <col min="11283" max="11283" width="18.42578125" style="1" customWidth="1"/>
    <col min="11284" max="11285" width="11.42578125" style="1"/>
    <col min="11286" max="11286" width="14.7109375" style="1" customWidth="1"/>
    <col min="11287" max="11287" width="17" style="1" customWidth="1"/>
    <col min="11288" max="11288" width="16.28515625" style="1" customWidth="1"/>
    <col min="11289" max="11526" width="11.42578125" style="1"/>
    <col min="11527" max="11527" width="16.7109375" style="1" customWidth="1"/>
    <col min="11528" max="11528" width="28.28515625" style="1" customWidth="1"/>
    <col min="11529" max="11529" width="19.42578125" style="1" customWidth="1"/>
    <col min="11530" max="11530" width="13.28515625" style="1" customWidth="1"/>
    <col min="11531" max="11531" width="16.42578125" style="1" customWidth="1"/>
    <col min="11532" max="11532" width="15.5703125" style="1" customWidth="1"/>
    <col min="11533" max="11534" width="15.28515625" style="1" customWidth="1"/>
    <col min="11535" max="11535" width="14" style="1" customWidth="1"/>
    <col min="11536" max="11536" width="11.42578125" style="1"/>
    <col min="11537" max="11537" width="15.5703125" style="1" customWidth="1"/>
    <col min="11538" max="11538" width="15" style="1" customWidth="1"/>
    <col min="11539" max="11539" width="18.42578125" style="1" customWidth="1"/>
    <col min="11540" max="11541" width="11.42578125" style="1"/>
    <col min="11542" max="11542" width="14.7109375" style="1" customWidth="1"/>
    <col min="11543" max="11543" width="17" style="1" customWidth="1"/>
    <col min="11544" max="11544" width="16.28515625" style="1" customWidth="1"/>
    <col min="11545" max="11782" width="11.42578125" style="1"/>
    <col min="11783" max="11783" width="16.7109375" style="1" customWidth="1"/>
    <col min="11784" max="11784" width="28.28515625" style="1" customWidth="1"/>
    <col min="11785" max="11785" width="19.42578125" style="1" customWidth="1"/>
    <col min="11786" max="11786" width="13.28515625" style="1" customWidth="1"/>
    <col min="11787" max="11787" width="16.42578125" style="1" customWidth="1"/>
    <col min="11788" max="11788" width="15.5703125" style="1" customWidth="1"/>
    <col min="11789" max="11790" width="15.28515625" style="1" customWidth="1"/>
    <col min="11791" max="11791" width="14" style="1" customWidth="1"/>
    <col min="11792" max="11792" width="11.42578125" style="1"/>
    <col min="11793" max="11793" width="15.5703125" style="1" customWidth="1"/>
    <col min="11794" max="11794" width="15" style="1" customWidth="1"/>
    <col min="11795" max="11795" width="18.42578125" style="1" customWidth="1"/>
    <col min="11796" max="11797" width="11.42578125" style="1"/>
    <col min="11798" max="11798" width="14.7109375" style="1" customWidth="1"/>
    <col min="11799" max="11799" width="17" style="1" customWidth="1"/>
    <col min="11800" max="11800" width="16.28515625" style="1" customWidth="1"/>
    <col min="11801" max="12038" width="11.42578125" style="1"/>
    <col min="12039" max="12039" width="16.7109375" style="1" customWidth="1"/>
    <col min="12040" max="12040" width="28.28515625" style="1" customWidth="1"/>
    <col min="12041" max="12041" width="19.42578125" style="1" customWidth="1"/>
    <col min="12042" max="12042" width="13.28515625" style="1" customWidth="1"/>
    <col min="12043" max="12043" width="16.42578125" style="1" customWidth="1"/>
    <col min="12044" max="12044" width="15.5703125" style="1" customWidth="1"/>
    <col min="12045" max="12046" width="15.28515625" style="1" customWidth="1"/>
    <col min="12047" max="12047" width="14" style="1" customWidth="1"/>
    <col min="12048" max="12048" width="11.42578125" style="1"/>
    <col min="12049" max="12049" width="15.5703125" style="1" customWidth="1"/>
    <col min="12050" max="12050" width="15" style="1" customWidth="1"/>
    <col min="12051" max="12051" width="18.42578125" style="1" customWidth="1"/>
    <col min="12052" max="12053" width="11.42578125" style="1"/>
    <col min="12054" max="12054" width="14.7109375" style="1" customWidth="1"/>
    <col min="12055" max="12055" width="17" style="1" customWidth="1"/>
    <col min="12056" max="12056" width="16.28515625" style="1" customWidth="1"/>
    <col min="12057" max="12294" width="9.140625" style="1"/>
    <col min="12295" max="12295" width="16.7109375" style="1" customWidth="1"/>
    <col min="12296" max="12296" width="28.28515625" style="1" customWidth="1"/>
    <col min="12297" max="12297" width="19.42578125" style="1" customWidth="1"/>
    <col min="12298" max="12298" width="13.28515625" style="1" customWidth="1"/>
    <col min="12299" max="12299" width="16.42578125" style="1" customWidth="1"/>
    <col min="12300" max="12300" width="15.5703125" style="1" customWidth="1"/>
    <col min="12301" max="12302" width="15.28515625" style="1" customWidth="1"/>
    <col min="12303" max="12303" width="14" style="1" customWidth="1"/>
    <col min="12304" max="12304" width="11.42578125" style="1"/>
    <col min="12305" max="12305" width="15.5703125" style="1" customWidth="1"/>
    <col min="12306" max="12306" width="15" style="1" customWidth="1"/>
    <col min="12307" max="12307" width="18.42578125" style="1" customWidth="1"/>
    <col min="12308" max="12309" width="11.42578125" style="1"/>
    <col min="12310" max="12310" width="14.7109375" style="1" customWidth="1"/>
    <col min="12311" max="12311" width="17" style="1" customWidth="1"/>
    <col min="12312" max="12312" width="16.28515625" style="1" customWidth="1"/>
    <col min="12313" max="12550" width="11.42578125" style="1"/>
    <col min="12551" max="12551" width="16.7109375" style="1" customWidth="1"/>
    <col min="12552" max="12552" width="28.28515625" style="1" customWidth="1"/>
    <col min="12553" max="12553" width="19.42578125" style="1" customWidth="1"/>
    <col min="12554" max="12554" width="13.28515625" style="1" customWidth="1"/>
    <col min="12555" max="12555" width="16.42578125" style="1" customWidth="1"/>
    <col min="12556" max="12556" width="15.5703125" style="1" customWidth="1"/>
    <col min="12557" max="12558" width="15.28515625" style="1" customWidth="1"/>
    <col min="12559" max="12559" width="14" style="1" customWidth="1"/>
    <col min="12560" max="12560" width="11.42578125" style="1"/>
    <col min="12561" max="12561" width="15.5703125" style="1" customWidth="1"/>
    <col min="12562" max="12562" width="15" style="1" customWidth="1"/>
    <col min="12563" max="12563" width="18.42578125" style="1" customWidth="1"/>
    <col min="12564" max="12565" width="11.42578125" style="1"/>
    <col min="12566" max="12566" width="14.7109375" style="1" customWidth="1"/>
    <col min="12567" max="12567" width="17" style="1" customWidth="1"/>
    <col min="12568" max="12568" width="16.28515625" style="1" customWidth="1"/>
    <col min="12569" max="12806" width="11.42578125" style="1"/>
    <col min="12807" max="12807" width="16.7109375" style="1" customWidth="1"/>
    <col min="12808" max="12808" width="28.28515625" style="1" customWidth="1"/>
    <col min="12809" max="12809" width="19.42578125" style="1" customWidth="1"/>
    <col min="12810" max="12810" width="13.28515625" style="1" customWidth="1"/>
    <col min="12811" max="12811" width="16.42578125" style="1" customWidth="1"/>
    <col min="12812" max="12812" width="15.5703125" style="1" customWidth="1"/>
    <col min="12813" max="12814" width="15.28515625" style="1" customWidth="1"/>
    <col min="12815" max="12815" width="14" style="1" customWidth="1"/>
    <col min="12816" max="12816" width="11.42578125" style="1"/>
    <col min="12817" max="12817" width="15.5703125" style="1" customWidth="1"/>
    <col min="12818" max="12818" width="15" style="1" customWidth="1"/>
    <col min="12819" max="12819" width="18.42578125" style="1" customWidth="1"/>
    <col min="12820" max="12821" width="11.42578125" style="1"/>
    <col min="12822" max="12822" width="14.7109375" style="1" customWidth="1"/>
    <col min="12823" max="12823" width="17" style="1" customWidth="1"/>
    <col min="12824" max="12824" width="16.28515625" style="1" customWidth="1"/>
    <col min="12825" max="13062" width="11.42578125" style="1"/>
    <col min="13063" max="13063" width="16.7109375" style="1" customWidth="1"/>
    <col min="13064" max="13064" width="28.28515625" style="1" customWidth="1"/>
    <col min="13065" max="13065" width="19.42578125" style="1" customWidth="1"/>
    <col min="13066" max="13066" width="13.28515625" style="1" customWidth="1"/>
    <col min="13067" max="13067" width="16.42578125" style="1" customWidth="1"/>
    <col min="13068" max="13068" width="15.5703125" style="1" customWidth="1"/>
    <col min="13069" max="13070" width="15.28515625" style="1" customWidth="1"/>
    <col min="13071" max="13071" width="14" style="1" customWidth="1"/>
    <col min="13072" max="13072" width="11.42578125" style="1"/>
    <col min="13073" max="13073" width="15.5703125" style="1" customWidth="1"/>
    <col min="13074" max="13074" width="15" style="1" customWidth="1"/>
    <col min="13075" max="13075" width="18.42578125" style="1" customWidth="1"/>
    <col min="13076" max="13077" width="11.42578125" style="1"/>
    <col min="13078" max="13078" width="14.7109375" style="1" customWidth="1"/>
    <col min="13079" max="13079" width="17" style="1" customWidth="1"/>
    <col min="13080" max="13080" width="16.28515625" style="1" customWidth="1"/>
    <col min="13081" max="13318" width="9.140625" style="1"/>
    <col min="13319" max="13319" width="16.7109375" style="1" customWidth="1"/>
    <col min="13320" max="13320" width="28.28515625" style="1" customWidth="1"/>
    <col min="13321" max="13321" width="19.42578125" style="1" customWidth="1"/>
    <col min="13322" max="13322" width="13.28515625" style="1" customWidth="1"/>
    <col min="13323" max="13323" width="16.42578125" style="1" customWidth="1"/>
    <col min="13324" max="13324" width="15.5703125" style="1" customWidth="1"/>
    <col min="13325" max="13326" width="15.28515625" style="1" customWidth="1"/>
    <col min="13327" max="13327" width="14" style="1" customWidth="1"/>
    <col min="13328" max="13328" width="11.42578125" style="1"/>
    <col min="13329" max="13329" width="15.5703125" style="1" customWidth="1"/>
    <col min="13330" max="13330" width="15" style="1" customWidth="1"/>
    <col min="13331" max="13331" width="18.42578125" style="1" customWidth="1"/>
    <col min="13332" max="13333" width="11.42578125" style="1"/>
    <col min="13334" max="13334" width="14.7109375" style="1" customWidth="1"/>
    <col min="13335" max="13335" width="17" style="1" customWidth="1"/>
    <col min="13336" max="13336" width="16.28515625" style="1" customWidth="1"/>
    <col min="13337" max="13574" width="11.42578125" style="1"/>
    <col min="13575" max="13575" width="16.7109375" style="1" customWidth="1"/>
    <col min="13576" max="13576" width="28.28515625" style="1" customWidth="1"/>
    <col min="13577" max="13577" width="19.42578125" style="1" customWidth="1"/>
    <col min="13578" max="13578" width="13.28515625" style="1" customWidth="1"/>
    <col min="13579" max="13579" width="16.42578125" style="1" customWidth="1"/>
    <col min="13580" max="13580" width="15.5703125" style="1" customWidth="1"/>
    <col min="13581" max="13582" width="15.28515625" style="1" customWidth="1"/>
    <col min="13583" max="13583" width="14" style="1" customWidth="1"/>
    <col min="13584" max="13584" width="11.42578125" style="1"/>
    <col min="13585" max="13585" width="15.5703125" style="1" customWidth="1"/>
    <col min="13586" max="13586" width="15" style="1" customWidth="1"/>
    <col min="13587" max="13587" width="18.42578125" style="1" customWidth="1"/>
    <col min="13588" max="13589" width="11.42578125" style="1"/>
    <col min="13590" max="13590" width="14.7109375" style="1" customWidth="1"/>
    <col min="13591" max="13591" width="17" style="1" customWidth="1"/>
    <col min="13592" max="13592" width="16.28515625" style="1" customWidth="1"/>
    <col min="13593" max="13830" width="11.42578125" style="1"/>
    <col min="13831" max="13831" width="16.7109375" style="1" customWidth="1"/>
    <col min="13832" max="13832" width="28.28515625" style="1" customWidth="1"/>
    <col min="13833" max="13833" width="19.42578125" style="1" customWidth="1"/>
    <col min="13834" max="13834" width="13.28515625" style="1" customWidth="1"/>
    <col min="13835" max="13835" width="16.42578125" style="1" customWidth="1"/>
    <col min="13836" max="13836" width="15.5703125" style="1" customWidth="1"/>
    <col min="13837" max="13838" width="15.28515625" style="1" customWidth="1"/>
    <col min="13839" max="13839" width="14" style="1" customWidth="1"/>
    <col min="13840" max="13840" width="11.42578125" style="1"/>
    <col min="13841" max="13841" width="15.5703125" style="1" customWidth="1"/>
    <col min="13842" max="13842" width="15" style="1" customWidth="1"/>
    <col min="13843" max="13843" width="18.42578125" style="1" customWidth="1"/>
    <col min="13844" max="13845" width="11.42578125" style="1"/>
    <col min="13846" max="13846" width="14.7109375" style="1" customWidth="1"/>
    <col min="13847" max="13847" width="17" style="1" customWidth="1"/>
    <col min="13848" max="13848" width="16.28515625" style="1" customWidth="1"/>
    <col min="13849" max="14086" width="11.42578125" style="1"/>
    <col min="14087" max="14087" width="16.7109375" style="1" customWidth="1"/>
    <col min="14088" max="14088" width="28.28515625" style="1" customWidth="1"/>
    <col min="14089" max="14089" width="19.42578125" style="1" customWidth="1"/>
    <col min="14090" max="14090" width="13.28515625" style="1" customWidth="1"/>
    <col min="14091" max="14091" width="16.42578125" style="1" customWidth="1"/>
    <col min="14092" max="14092" width="15.5703125" style="1" customWidth="1"/>
    <col min="14093" max="14094" width="15.28515625" style="1" customWidth="1"/>
    <col min="14095" max="14095" width="14" style="1" customWidth="1"/>
    <col min="14096" max="14096" width="11.42578125" style="1"/>
    <col min="14097" max="14097" width="15.5703125" style="1" customWidth="1"/>
    <col min="14098" max="14098" width="15" style="1" customWidth="1"/>
    <col min="14099" max="14099" width="18.42578125" style="1" customWidth="1"/>
    <col min="14100" max="14101" width="11.42578125" style="1"/>
    <col min="14102" max="14102" width="14.7109375" style="1" customWidth="1"/>
    <col min="14103" max="14103" width="17" style="1" customWidth="1"/>
    <col min="14104" max="14104" width="16.28515625" style="1" customWidth="1"/>
    <col min="14105" max="14342" width="9.140625" style="1"/>
    <col min="14343" max="14343" width="16.7109375" style="1" customWidth="1"/>
    <col min="14344" max="14344" width="28.28515625" style="1" customWidth="1"/>
    <col min="14345" max="14345" width="19.42578125" style="1" customWidth="1"/>
    <col min="14346" max="14346" width="13.28515625" style="1" customWidth="1"/>
    <col min="14347" max="14347" width="16.42578125" style="1" customWidth="1"/>
    <col min="14348" max="14348" width="15.5703125" style="1" customWidth="1"/>
    <col min="14349" max="14350" width="15.28515625" style="1" customWidth="1"/>
    <col min="14351" max="14351" width="14" style="1" customWidth="1"/>
    <col min="14352" max="14352" width="11.42578125" style="1"/>
    <col min="14353" max="14353" width="15.5703125" style="1" customWidth="1"/>
    <col min="14354" max="14354" width="15" style="1" customWidth="1"/>
    <col min="14355" max="14355" width="18.42578125" style="1" customWidth="1"/>
    <col min="14356" max="14357" width="11.42578125" style="1"/>
    <col min="14358" max="14358" width="14.7109375" style="1" customWidth="1"/>
    <col min="14359" max="14359" width="17" style="1" customWidth="1"/>
    <col min="14360" max="14360" width="16.28515625" style="1" customWidth="1"/>
    <col min="14361" max="14598" width="11.42578125" style="1"/>
    <col min="14599" max="14599" width="16.7109375" style="1" customWidth="1"/>
    <col min="14600" max="14600" width="28.28515625" style="1" customWidth="1"/>
    <col min="14601" max="14601" width="19.42578125" style="1" customWidth="1"/>
    <col min="14602" max="14602" width="13.28515625" style="1" customWidth="1"/>
    <col min="14603" max="14603" width="16.42578125" style="1" customWidth="1"/>
    <col min="14604" max="14604" width="15.5703125" style="1" customWidth="1"/>
    <col min="14605" max="14606" width="15.28515625" style="1" customWidth="1"/>
    <col min="14607" max="14607" width="14" style="1" customWidth="1"/>
    <col min="14608" max="14608" width="11.42578125" style="1"/>
    <col min="14609" max="14609" width="15.5703125" style="1" customWidth="1"/>
    <col min="14610" max="14610" width="15" style="1" customWidth="1"/>
    <col min="14611" max="14611" width="18.42578125" style="1" customWidth="1"/>
    <col min="14612" max="14613" width="11.42578125" style="1"/>
    <col min="14614" max="14614" width="14.7109375" style="1" customWidth="1"/>
    <col min="14615" max="14615" width="17" style="1" customWidth="1"/>
    <col min="14616" max="14616" width="16.28515625" style="1" customWidth="1"/>
    <col min="14617" max="14854" width="11.42578125" style="1"/>
    <col min="14855" max="14855" width="16.7109375" style="1" customWidth="1"/>
    <col min="14856" max="14856" width="28.28515625" style="1" customWidth="1"/>
    <col min="14857" max="14857" width="19.42578125" style="1" customWidth="1"/>
    <col min="14858" max="14858" width="13.28515625" style="1" customWidth="1"/>
    <col min="14859" max="14859" width="16.42578125" style="1" customWidth="1"/>
    <col min="14860" max="14860" width="15.5703125" style="1" customWidth="1"/>
    <col min="14861" max="14862" width="15.28515625" style="1" customWidth="1"/>
    <col min="14863" max="14863" width="14" style="1" customWidth="1"/>
    <col min="14864" max="14864" width="11.42578125" style="1"/>
    <col min="14865" max="14865" width="15.5703125" style="1" customWidth="1"/>
    <col min="14866" max="14866" width="15" style="1" customWidth="1"/>
    <col min="14867" max="14867" width="18.42578125" style="1" customWidth="1"/>
    <col min="14868" max="14869" width="11.42578125" style="1"/>
    <col min="14870" max="14870" width="14.7109375" style="1" customWidth="1"/>
    <col min="14871" max="14871" width="17" style="1" customWidth="1"/>
    <col min="14872" max="14872" width="16.28515625" style="1" customWidth="1"/>
    <col min="14873" max="15110" width="11.42578125" style="1"/>
    <col min="15111" max="15111" width="16.7109375" style="1" customWidth="1"/>
    <col min="15112" max="15112" width="28.28515625" style="1" customWidth="1"/>
    <col min="15113" max="15113" width="19.42578125" style="1" customWidth="1"/>
    <col min="15114" max="15114" width="13.28515625" style="1" customWidth="1"/>
    <col min="15115" max="15115" width="16.42578125" style="1" customWidth="1"/>
    <col min="15116" max="15116" width="15.5703125" style="1" customWidth="1"/>
    <col min="15117" max="15118" width="15.28515625" style="1" customWidth="1"/>
    <col min="15119" max="15119" width="14" style="1" customWidth="1"/>
    <col min="15120" max="15120" width="11.42578125" style="1"/>
    <col min="15121" max="15121" width="15.5703125" style="1" customWidth="1"/>
    <col min="15122" max="15122" width="15" style="1" customWidth="1"/>
    <col min="15123" max="15123" width="18.42578125" style="1" customWidth="1"/>
    <col min="15124" max="15125" width="11.42578125" style="1"/>
    <col min="15126" max="15126" width="14.7109375" style="1" customWidth="1"/>
    <col min="15127" max="15127" width="17" style="1" customWidth="1"/>
    <col min="15128" max="15128" width="16.28515625" style="1" customWidth="1"/>
    <col min="15129" max="15366" width="9.140625" style="1"/>
    <col min="15367" max="15367" width="16.7109375" style="1" customWidth="1"/>
    <col min="15368" max="15368" width="28.28515625" style="1" customWidth="1"/>
    <col min="15369" max="15369" width="19.42578125" style="1" customWidth="1"/>
    <col min="15370" max="15370" width="13.28515625" style="1" customWidth="1"/>
    <col min="15371" max="15371" width="16.42578125" style="1" customWidth="1"/>
    <col min="15372" max="15372" width="15.5703125" style="1" customWidth="1"/>
    <col min="15373" max="15374" width="15.28515625" style="1" customWidth="1"/>
    <col min="15375" max="15375" width="14" style="1" customWidth="1"/>
    <col min="15376" max="15376" width="11.42578125" style="1"/>
    <col min="15377" max="15377" width="15.5703125" style="1" customWidth="1"/>
    <col min="15378" max="15378" width="15" style="1" customWidth="1"/>
    <col min="15379" max="15379" width="18.42578125" style="1" customWidth="1"/>
    <col min="15380" max="15381" width="11.42578125" style="1"/>
    <col min="15382" max="15382" width="14.7109375" style="1" customWidth="1"/>
    <col min="15383" max="15383" width="17" style="1" customWidth="1"/>
    <col min="15384" max="15384" width="16.28515625" style="1" customWidth="1"/>
    <col min="15385" max="15622" width="11.42578125" style="1"/>
    <col min="15623" max="15623" width="16.7109375" style="1" customWidth="1"/>
    <col min="15624" max="15624" width="28.28515625" style="1" customWidth="1"/>
    <col min="15625" max="15625" width="19.42578125" style="1" customWidth="1"/>
    <col min="15626" max="15626" width="13.28515625" style="1" customWidth="1"/>
    <col min="15627" max="15627" width="16.42578125" style="1" customWidth="1"/>
    <col min="15628" max="15628" width="15.5703125" style="1" customWidth="1"/>
    <col min="15629" max="15630" width="15.28515625" style="1" customWidth="1"/>
    <col min="15631" max="15631" width="14" style="1" customWidth="1"/>
    <col min="15632" max="15632" width="11.42578125" style="1"/>
    <col min="15633" max="15633" width="15.5703125" style="1" customWidth="1"/>
    <col min="15634" max="15634" width="15" style="1" customWidth="1"/>
    <col min="15635" max="15635" width="18.42578125" style="1" customWidth="1"/>
    <col min="15636" max="15637" width="11.42578125" style="1"/>
    <col min="15638" max="15638" width="14.7109375" style="1" customWidth="1"/>
    <col min="15639" max="15639" width="17" style="1" customWidth="1"/>
    <col min="15640" max="15640" width="16.28515625" style="1" customWidth="1"/>
    <col min="15641" max="15878" width="11.42578125" style="1"/>
    <col min="15879" max="15879" width="16.7109375" style="1" customWidth="1"/>
    <col min="15880" max="15880" width="28.28515625" style="1" customWidth="1"/>
    <col min="15881" max="15881" width="19.42578125" style="1" customWidth="1"/>
    <col min="15882" max="15882" width="13.28515625" style="1" customWidth="1"/>
    <col min="15883" max="15883" width="16.42578125" style="1" customWidth="1"/>
    <col min="15884" max="15884" width="15.5703125" style="1" customWidth="1"/>
    <col min="15885" max="15886" width="15.28515625" style="1" customWidth="1"/>
    <col min="15887" max="15887" width="14" style="1" customWidth="1"/>
    <col min="15888" max="15888" width="11.42578125" style="1"/>
    <col min="15889" max="15889" width="15.5703125" style="1" customWidth="1"/>
    <col min="15890" max="15890" width="15" style="1" customWidth="1"/>
    <col min="15891" max="15891" width="18.42578125" style="1" customWidth="1"/>
    <col min="15892" max="15893" width="11.42578125" style="1"/>
    <col min="15894" max="15894" width="14.7109375" style="1" customWidth="1"/>
    <col min="15895" max="15895" width="17" style="1" customWidth="1"/>
    <col min="15896" max="15896" width="16.28515625" style="1" customWidth="1"/>
    <col min="15897" max="16134" width="11.42578125" style="1"/>
    <col min="16135" max="16135" width="16.7109375" style="1" customWidth="1"/>
    <col min="16136" max="16136" width="28.28515625" style="1" customWidth="1"/>
    <col min="16137" max="16137" width="19.42578125" style="1" customWidth="1"/>
    <col min="16138" max="16138" width="13.28515625" style="1" customWidth="1"/>
    <col min="16139" max="16139" width="16.42578125" style="1" customWidth="1"/>
    <col min="16140" max="16140" width="15.5703125" style="1" customWidth="1"/>
    <col min="16141" max="16142" width="15.28515625" style="1" customWidth="1"/>
    <col min="16143" max="16143" width="14" style="1" customWidth="1"/>
    <col min="16144" max="16144" width="11.42578125" style="1"/>
    <col min="16145" max="16145" width="15.5703125" style="1" customWidth="1"/>
    <col min="16146" max="16146" width="15" style="1" customWidth="1"/>
    <col min="16147" max="16147" width="18.42578125" style="1" customWidth="1"/>
    <col min="16148" max="16149" width="11.42578125" style="1"/>
    <col min="16150" max="16150" width="14.7109375" style="1" customWidth="1"/>
    <col min="16151" max="16151" width="17" style="1" customWidth="1"/>
    <col min="16152" max="16152" width="16.28515625" style="1" customWidth="1"/>
    <col min="16153" max="16384" width="9.140625" style="1"/>
  </cols>
  <sheetData>
    <row r="1" spans="2:24" ht="38.25" customHeight="1" x14ac:dyDescent="0.15">
      <c r="C1" s="476" t="s">
        <v>421</v>
      </c>
      <c r="D1" s="476"/>
      <c r="E1" s="476"/>
      <c r="F1" s="476"/>
      <c r="G1" s="476"/>
      <c r="H1" s="476"/>
      <c r="I1" s="476"/>
      <c r="J1" s="476"/>
      <c r="K1" s="476"/>
      <c r="L1" s="476"/>
      <c r="M1" s="476"/>
      <c r="N1" s="476"/>
      <c r="O1" s="476"/>
      <c r="P1" s="476"/>
      <c r="Q1" s="476"/>
      <c r="R1" s="476"/>
      <c r="S1" s="476"/>
      <c r="T1" s="476"/>
      <c r="U1" s="80"/>
      <c r="V1" s="80"/>
      <c r="W1" s="80"/>
      <c r="X1" s="80"/>
    </row>
    <row r="2" spans="2:24" ht="38.25" customHeight="1" thickBot="1" x14ac:dyDescent="0.2">
      <c r="C2" s="477" t="s">
        <v>422</v>
      </c>
      <c r="D2" s="478"/>
      <c r="E2" s="478"/>
      <c r="F2" s="478"/>
      <c r="G2" s="478"/>
      <c r="H2" s="478"/>
      <c r="I2" s="478"/>
      <c r="J2" s="478"/>
      <c r="K2" s="478"/>
      <c r="L2" s="478"/>
      <c r="M2" s="478"/>
      <c r="N2" s="478"/>
      <c r="O2" s="478"/>
      <c r="P2" s="478"/>
      <c r="Q2" s="478"/>
      <c r="R2" s="478"/>
      <c r="S2" s="478"/>
      <c r="T2" s="478"/>
    </row>
    <row r="3" spans="2:24" ht="24" customHeight="1" thickBot="1" x14ac:dyDescent="0.2">
      <c r="B3" s="384" t="s">
        <v>423</v>
      </c>
      <c r="C3" s="385"/>
      <c r="D3" s="385"/>
      <c r="E3" s="385"/>
      <c r="F3" s="386"/>
      <c r="G3" s="384"/>
      <c r="H3" s="385"/>
      <c r="I3" s="385"/>
      <c r="J3" s="384" t="s">
        <v>424</v>
      </c>
      <c r="K3" s="385"/>
      <c r="L3" s="385"/>
      <c r="M3" s="385"/>
      <c r="N3" s="386"/>
      <c r="O3" s="384" t="s">
        <v>425</v>
      </c>
      <c r="P3" s="385"/>
      <c r="Q3" s="385"/>
      <c r="R3" s="385"/>
      <c r="S3" s="385"/>
      <c r="T3" s="386"/>
    </row>
    <row r="4" spans="2:24" s="132" customFormat="1" ht="61.5" customHeight="1" x14ac:dyDescent="0.15">
      <c r="B4" s="489" t="s">
        <v>426</v>
      </c>
      <c r="C4" s="489" t="s">
        <v>427</v>
      </c>
      <c r="D4" s="491" t="s">
        <v>428</v>
      </c>
      <c r="E4" s="483" t="s">
        <v>429</v>
      </c>
      <c r="F4" s="483" t="s">
        <v>430</v>
      </c>
      <c r="G4" s="483" t="s">
        <v>431</v>
      </c>
      <c r="H4" s="483" t="s">
        <v>432</v>
      </c>
      <c r="I4" s="497" t="s">
        <v>433</v>
      </c>
      <c r="J4" s="495" t="s">
        <v>434</v>
      </c>
      <c r="K4" s="487" t="s">
        <v>435</v>
      </c>
      <c r="L4" s="487" t="s">
        <v>436</v>
      </c>
      <c r="M4" s="487" t="s">
        <v>437</v>
      </c>
      <c r="N4" s="493" t="s">
        <v>438</v>
      </c>
      <c r="O4" s="481" t="s">
        <v>439</v>
      </c>
      <c r="P4" s="485" t="s">
        <v>440</v>
      </c>
      <c r="Q4" s="483" t="s">
        <v>441</v>
      </c>
      <c r="R4" s="485" t="s">
        <v>442</v>
      </c>
      <c r="S4" s="479" t="s">
        <v>443</v>
      </c>
      <c r="T4" s="480"/>
    </row>
    <row r="5" spans="2:24" s="132" customFormat="1" ht="84" customHeight="1" thickBot="1" x14ac:dyDescent="0.2">
      <c r="B5" s="490"/>
      <c r="C5" s="490"/>
      <c r="D5" s="492"/>
      <c r="E5" s="484"/>
      <c r="F5" s="484"/>
      <c r="G5" s="484"/>
      <c r="H5" s="484"/>
      <c r="I5" s="498"/>
      <c r="J5" s="496"/>
      <c r="K5" s="488"/>
      <c r="L5" s="488"/>
      <c r="M5" s="488"/>
      <c r="N5" s="494"/>
      <c r="O5" s="482"/>
      <c r="P5" s="486"/>
      <c r="Q5" s="484"/>
      <c r="R5" s="486" t="s">
        <v>444</v>
      </c>
      <c r="S5" s="195" t="s">
        <v>445</v>
      </c>
      <c r="T5" s="201" t="s">
        <v>446</v>
      </c>
    </row>
    <row r="6" spans="2:24" ht="21" customHeight="1" x14ac:dyDescent="0.15">
      <c r="B6" s="303"/>
      <c r="C6" s="305"/>
      <c r="D6" s="307"/>
      <c r="E6" s="306"/>
      <c r="F6" s="306"/>
      <c r="G6" s="306"/>
      <c r="H6" s="306"/>
      <c r="I6" s="304"/>
      <c r="J6" s="318"/>
      <c r="K6" s="319"/>
      <c r="L6" s="320"/>
      <c r="M6" s="320"/>
      <c r="N6" s="351"/>
      <c r="O6" s="321"/>
      <c r="P6" s="312"/>
      <c r="Q6" s="311"/>
      <c r="R6" s="312"/>
      <c r="S6" s="312"/>
      <c r="T6" s="313"/>
    </row>
    <row r="7" spans="2:24" ht="39" customHeight="1" x14ac:dyDescent="0.15">
      <c r="B7" s="83" t="s">
        <v>1055</v>
      </c>
      <c r="C7" s="83" t="s">
        <v>1056</v>
      </c>
      <c r="D7" s="555" t="s">
        <v>1057</v>
      </c>
      <c r="E7" s="281" t="s">
        <v>267</v>
      </c>
      <c r="F7" s="556" t="s">
        <v>450</v>
      </c>
      <c r="G7" s="83" t="s">
        <v>522</v>
      </c>
      <c r="H7" s="83" t="s">
        <v>452</v>
      </c>
      <c r="I7" s="83">
        <v>1</v>
      </c>
      <c r="J7" s="555" t="s">
        <v>1058</v>
      </c>
      <c r="K7" s="83" t="s">
        <v>454</v>
      </c>
      <c r="L7" s="83" t="s">
        <v>493</v>
      </c>
      <c r="M7" s="83" t="s">
        <v>520</v>
      </c>
      <c r="N7" s="83" t="s">
        <v>520</v>
      </c>
      <c r="O7" s="556">
        <v>990</v>
      </c>
      <c r="P7" s="556">
        <v>0</v>
      </c>
      <c r="Q7" s="557">
        <v>990</v>
      </c>
      <c r="R7" s="556" t="s">
        <v>458</v>
      </c>
      <c r="S7" s="556">
        <v>0</v>
      </c>
      <c r="T7" s="556">
        <v>0</v>
      </c>
    </row>
    <row r="8" spans="2:24" ht="51" customHeight="1" x14ac:dyDescent="0.15">
      <c r="B8" s="83" t="s">
        <v>1055</v>
      </c>
      <c r="C8" s="83" t="s">
        <v>1059</v>
      </c>
      <c r="D8" s="555" t="s">
        <v>1060</v>
      </c>
      <c r="E8" s="281" t="s">
        <v>287</v>
      </c>
      <c r="F8" s="556" t="s">
        <v>450</v>
      </c>
      <c r="G8" s="83" t="s">
        <v>522</v>
      </c>
      <c r="H8" s="83" t="s">
        <v>464</v>
      </c>
      <c r="I8" s="83">
        <v>1</v>
      </c>
      <c r="J8" s="555" t="s">
        <v>1058</v>
      </c>
      <c r="K8" s="83" t="s">
        <v>454</v>
      </c>
      <c r="L8" s="83" t="s">
        <v>493</v>
      </c>
      <c r="M8" s="83" t="s">
        <v>520</v>
      </c>
      <c r="N8" s="83" t="s">
        <v>520</v>
      </c>
      <c r="O8" s="556">
        <v>320</v>
      </c>
      <c r="P8" s="556">
        <v>0</v>
      </c>
      <c r="Q8" s="557">
        <v>320</v>
      </c>
      <c r="R8" s="556" t="s">
        <v>458</v>
      </c>
      <c r="S8" s="556">
        <v>0</v>
      </c>
      <c r="T8" s="556">
        <v>0</v>
      </c>
    </row>
    <row r="9" spans="2:24" s="97" customFormat="1" ht="39.75" customHeight="1" x14ac:dyDescent="0.25">
      <c r="B9" s="83" t="s">
        <v>1055</v>
      </c>
      <c r="C9" s="83" t="s">
        <v>1061</v>
      </c>
      <c r="D9" s="555" t="s">
        <v>1062</v>
      </c>
      <c r="E9" s="281" t="s">
        <v>267</v>
      </c>
      <c r="F9" s="83" t="s">
        <v>450</v>
      </c>
      <c r="G9" s="83" t="s">
        <v>522</v>
      </c>
      <c r="H9" s="83" t="s">
        <v>452</v>
      </c>
      <c r="I9" s="83">
        <v>1</v>
      </c>
      <c r="J9" s="555" t="s">
        <v>1058</v>
      </c>
      <c r="K9" s="83" t="s">
        <v>454</v>
      </c>
      <c r="L9" s="83" t="s">
        <v>493</v>
      </c>
      <c r="M9" s="83" t="s">
        <v>520</v>
      </c>
      <c r="N9" s="83" t="s">
        <v>520</v>
      </c>
      <c r="O9" s="556">
        <v>200</v>
      </c>
      <c r="P9" s="556">
        <v>0</v>
      </c>
      <c r="Q9" s="557">
        <v>200</v>
      </c>
      <c r="R9" s="556" t="s">
        <v>458</v>
      </c>
      <c r="S9" s="556">
        <v>0</v>
      </c>
      <c r="T9" s="556">
        <v>0</v>
      </c>
    </row>
    <row r="10" spans="2:24" ht="22.5" x14ac:dyDescent="0.15">
      <c r="B10" s="83" t="s">
        <v>1055</v>
      </c>
      <c r="C10" s="83" t="s">
        <v>1063</v>
      </c>
      <c r="D10" s="555" t="s">
        <v>1062</v>
      </c>
      <c r="E10" s="281" t="s">
        <v>267</v>
      </c>
      <c r="F10" s="83" t="s">
        <v>450</v>
      </c>
      <c r="G10" s="83" t="s">
        <v>522</v>
      </c>
      <c r="H10" s="83" t="s">
        <v>452</v>
      </c>
      <c r="I10" s="83">
        <v>1</v>
      </c>
      <c r="J10" s="555" t="s">
        <v>1058</v>
      </c>
      <c r="K10" s="83" t="s">
        <v>454</v>
      </c>
      <c r="L10" s="83" t="s">
        <v>493</v>
      </c>
      <c r="M10" s="83" t="s">
        <v>520</v>
      </c>
      <c r="N10" s="83" t="s">
        <v>520</v>
      </c>
      <c r="O10" s="556">
        <v>140</v>
      </c>
      <c r="P10" s="556">
        <v>0</v>
      </c>
      <c r="Q10" s="557">
        <v>140</v>
      </c>
      <c r="R10" s="556" t="s">
        <v>458</v>
      </c>
      <c r="S10" s="556">
        <v>0</v>
      </c>
      <c r="T10" s="556">
        <v>0</v>
      </c>
    </row>
    <row r="11" spans="2:24" ht="22.5" x14ac:dyDescent="0.15">
      <c r="B11" s="83" t="s">
        <v>1055</v>
      </c>
      <c r="C11" s="83" t="s">
        <v>1064</v>
      </c>
      <c r="D11" s="555" t="s">
        <v>1065</v>
      </c>
      <c r="E11" s="281" t="s">
        <v>267</v>
      </c>
      <c r="F11" s="83" t="s">
        <v>450</v>
      </c>
      <c r="G11" s="83" t="s">
        <v>522</v>
      </c>
      <c r="H11" s="83" t="s">
        <v>452</v>
      </c>
      <c r="I11" s="83">
        <v>2</v>
      </c>
      <c r="J11" s="555" t="s">
        <v>1066</v>
      </c>
      <c r="K11" s="83" t="s">
        <v>454</v>
      </c>
      <c r="L11" s="83" t="s">
        <v>455</v>
      </c>
      <c r="M11" s="83" t="s">
        <v>456</v>
      </c>
      <c r="N11" s="83" t="s">
        <v>672</v>
      </c>
      <c r="O11" s="558">
        <v>1315</v>
      </c>
      <c r="P11" s="556">
        <v>137</v>
      </c>
      <c r="Q11" s="559">
        <v>1452</v>
      </c>
      <c r="R11" s="556" t="s">
        <v>1067</v>
      </c>
      <c r="S11" s="556">
        <v>1</v>
      </c>
      <c r="T11" s="556">
        <v>200</v>
      </c>
    </row>
    <row r="12" spans="2:24" ht="22.5" x14ac:dyDescent="0.15">
      <c r="B12" s="83" t="s">
        <v>1055</v>
      </c>
      <c r="C12" s="83" t="s">
        <v>1068</v>
      </c>
      <c r="D12" s="555" t="s">
        <v>1069</v>
      </c>
      <c r="E12" s="281" t="s">
        <v>267</v>
      </c>
      <c r="F12" s="83" t="s">
        <v>450</v>
      </c>
      <c r="G12" s="83" t="s">
        <v>522</v>
      </c>
      <c r="H12" s="83" t="s">
        <v>452</v>
      </c>
      <c r="I12" s="83">
        <v>3</v>
      </c>
      <c r="J12" s="555" t="s">
        <v>1066</v>
      </c>
      <c r="K12" s="83" t="s">
        <v>454</v>
      </c>
      <c r="L12" s="83" t="s">
        <v>455</v>
      </c>
      <c r="M12" s="83" t="s">
        <v>456</v>
      </c>
      <c r="N12" s="83" t="s">
        <v>672</v>
      </c>
      <c r="O12" s="558">
        <v>1333</v>
      </c>
      <c r="P12" s="556">
        <v>172</v>
      </c>
      <c r="Q12" s="559">
        <v>1505</v>
      </c>
      <c r="R12" s="556" t="s">
        <v>1067</v>
      </c>
      <c r="S12" s="556">
        <v>1</v>
      </c>
      <c r="T12" s="556">
        <v>70</v>
      </c>
    </row>
    <row r="13" spans="2:24" ht="22.5" x14ac:dyDescent="0.15">
      <c r="B13" s="83" t="s">
        <v>1055</v>
      </c>
      <c r="C13" s="83" t="s">
        <v>1070</v>
      </c>
      <c r="D13" s="555" t="s">
        <v>1071</v>
      </c>
      <c r="E13" s="281" t="s">
        <v>267</v>
      </c>
      <c r="F13" s="83" t="s">
        <v>450</v>
      </c>
      <c r="G13" s="83" t="s">
        <v>522</v>
      </c>
      <c r="H13" s="83" t="s">
        <v>452</v>
      </c>
      <c r="I13" s="83">
        <v>3</v>
      </c>
      <c r="J13" s="555" t="s">
        <v>1066</v>
      </c>
      <c r="K13" s="83" t="s">
        <v>454</v>
      </c>
      <c r="L13" s="83" t="s">
        <v>455</v>
      </c>
      <c r="M13" s="83" t="s">
        <v>456</v>
      </c>
      <c r="N13" s="83" t="s">
        <v>672</v>
      </c>
      <c r="O13" s="558">
        <v>1153</v>
      </c>
      <c r="P13" s="556">
        <v>224</v>
      </c>
      <c r="Q13" s="559">
        <v>1377</v>
      </c>
      <c r="R13" s="556" t="s">
        <v>458</v>
      </c>
      <c r="S13" s="556">
        <v>0</v>
      </c>
      <c r="T13" s="556">
        <v>0</v>
      </c>
    </row>
    <row r="14" spans="2:24" ht="22.5" x14ac:dyDescent="0.15">
      <c r="B14" s="83" t="s">
        <v>1055</v>
      </c>
      <c r="C14" s="83" t="s">
        <v>1072</v>
      </c>
      <c r="D14" s="555" t="s">
        <v>1073</v>
      </c>
      <c r="E14" s="281" t="s">
        <v>267</v>
      </c>
      <c r="F14" s="83" t="s">
        <v>450</v>
      </c>
      <c r="G14" s="83" t="s">
        <v>522</v>
      </c>
      <c r="H14" s="83" t="s">
        <v>452</v>
      </c>
      <c r="I14" s="83">
        <v>4</v>
      </c>
      <c r="J14" s="555" t="s">
        <v>1066</v>
      </c>
      <c r="K14" s="83" t="s">
        <v>454</v>
      </c>
      <c r="L14" s="83" t="s">
        <v>455</v>
      </c>
      <c r="M14" s="83" t="s">
        <v>456</v>
      </c>
      <c r="N14" s="83" t="s">
        <v>672</v>
      </c>
      <c r="O14" s="558">
        <v>3172</v>
      </c>
      <c r="P14" s="556">
        <v>725</v>
      </c>
      <c r="Q14" s="559">
        <v>3897</v>
      </c>
      <c r="R14" s="556" t="s">
        <v>1067</v>
      </c>
      <c r="S14" s="556">
        <v>1</v>
      </c>
      <c r="T14" s="556">
        <v>125</v>
      </c>
    </row>
    <row r="15" spans="2:24" ht="15" customHeight="1" x14ac:dyDescent="0.15">
      <c r="B15" s="83" t="s">
        <v>1055</v>
      </c>
      <c r="C15" s="83" t="s">
        <v>1074</v>
      </c>
      <c r="D15" s="555" t="s">
        <v>1075</v>
      </c>
      <c r="E15" s="281" t="s">
        <v>267</v>
      </c>
      <c r="F15" s="83" t="s">
        <v>450</v>
      </c>
      <c r="G15" s="83" t="s">
        <v>522</v>
      </c>
      <c r="H15" s="83" t="s">
        <v>452</v>
      </c>
      <c r="I15" s="83">
        <v>3</v>
      </c>
      <c r="J15" s="555" t="s">
        <v>1076</v>
      </c>
      <c r="K15" s="83" t="s">
        <v>454</v>
      </c>
      <c r="L15" s="83" t="s">
        <v>455</v>
      </c>
      <c r="M15" s="83" t="s">
        <v>456</v>
      </c>
      <c r="N15" s="83" t="s">
        <v>758</v>
      </c>
      <c r="O15" s="558">
        <v>2335</v>
      </c>
      <c r="P15" s="556">
        <v>229</v>
      </c>
      <c r="Q15" s="559">
        <v>2564</v>
      </c>
      <c r="R15" s="556" t="s">
        <v>1067</v>
      </c>
      <c r="S15" s="556">
        <v>1</v>
      </c>
      <c r="T15" s="556">
        <v>320</v>
      </c>
    </row>
    <row r="16" spans="2:24" ht="15" customHeight="1" x14ac:dyDescent="0.15">
      <c r="B16" s="83" t="s">
        <v>1055</v>
      </c>
      <c r="C16" s="83" t="s">
        <v>1070</v>
      </c>
      <c r="D16" s="555" t="s">
        <v>1077</v>
      </c>
      <c r="E16" s="281" t="s">
        <v>267</v>
      </c>
      <c r="F16" s="83" t="s">
        <v>450</v>
      </c>
      <c r="G16" s="83" t="s">
        <v>522</v>
      </c>
      <c r="H16" s="83" t="s">
        <v>452</v>
      </c>
      <c r="I16" s="83">
        <v>3</v>
      </c>
      <c r="J16" s="555" t="s">
        <v>1076</v>
      </c>
      <c r="K16" s="83" t="s">
        <v>454</v>
      </c>
      <c r="L16" s="83" t="s">
        <v>455</v>
      </c>
      <c r="M16" s="83" t="s">
        <v>456</v>
      </c>
      <c r="N16" s="83" t="s">
        <v>758</v>
      </c>
      <c r="O16" s="558">
        <v>2311</v>
      </c>
      <c r="P16" s="556">
        <v>225</v>
      </c>
      <c r="Q16" s="559">
        <v>2536</v>
      </c>
      <c r="R16" s="556" t="s">
        <v>1067</v>
      </c>
      <c r="S16" s="556">
        <v>1</v>
      </c>
      <c r="T16" s="556">
        <v>140</v>
      </c>
    </row>
    <row r="17" spans="2:20" ht="22.5" x14ac:dyDescent="0.15">
      <c r="B17" s="83" t="s">
        <v>1055</v>
      </c>
      <c r="C17" s="83" t="s">
        <v>1078</v>
      </c>
      <c r="D17" s="555" t="s">
        <v>1079</v>
      </c>
      <c r="E17" s="281" t="s">
        <v>267</v>
      </c>
      <c r="F17" s="83" t="s">
        <v>450</v>
      </c>
      <c r="G17" s="83" t="s">
        <v>522</v>
      </c>
      <c r="H17" s="83" t="s">
        <v>488</v>
      </c>
      <c r="I17" s="83">
        <v>147</v>
      </c>
      <c r="J17" s="555" t="s">
        <v>1080</v>
      </c>
      <c r="K17" s="83" t="s">
        <v>454</v>
      </c>
      <c r="L17" s="83" t="s">
        <v>455</v>
      </c>
      <c r="M17" s="83" t="s">
        <v>456</v>
      </c>
      <c r="N17" s="83" t="s">
        <v>456</v>
      </c>
      <c r="O17" s="558">
        <v>16350</v>
      </c>
      <c r="P17" s="556">
        <v>11469</v>
      </c>
      <c r="Q17" s="559">
        <v>27819</v>
      </c>
      <c r="R17" s="556" t="s">
        <v>458</v>
      </c>
      <c r="S17" s="556">
        <v>0</v>
      </c>
      <c r="T17" s="556">
        <v>0</v>
      </c>
    </row>
    <row r="18" spans="2:20" ht="30" customHeight="1" x14ac:dyDescent="0.15">
      <c r="B18" s="83" t="s">
        <v>1055</v>
      </c>
      <c r="C18" s="83" t="s">
        <v>1081</v>
      </c>
      <c r="D18" s="555" t="s">
        <v>1082</v>
      </c>
      <c r="E18" s="281" t="s">
        <v>267</v>
      </c>
      <c r="F18" s="83" t="s">
        <v>450</v>
      </c>
      <c r="G18" s="83" t="s">
        <v>522</v>
      </c>
      <c r="H18" s="83" t="s">
        <v>452</v>
      </c>
      <c r="I18" s="83">
        <v>3</v>
      </c>
      <c r="J18" s="555" t="s">
        <v>1083</v>
      </c>
      <c r="K18" s="83" t="s">
        <v>454</v>
      </c>
      <c r="L18" s="83" t="s">
        <v>455</v>
      </c>
      <c r="M18" s="83" t="s">
        <v>456</v>
      </c>
      <c r="N18" s="83" t="s">
        <v>456</v>
      </c>
      <c r="O18" s="558">
        <v>1453</v>
      </c>
      <c r="P18" s="556">
        <v>280</v>
      </c>
      <c r="Q18" s="559">
        <v>1733</v>
      </c>
      <c r="R18" s="556" t="s">
        <v>1067</v>
      </c>
      <c r="S18" s="556">
        <v>1</v>
      </c>
      <c r="T18" s="556">
        <v>300</v>
      </c>
    </row>
    <row r="19" spans="2:20" ht="22.5" x14ac:dyDescent="0.15">
      <c r="B19" s="83" t="s">
        <v>1055</v>
      </c>
      <c r="C19" s="83" t="s">
        <v>1084</v>
      </c>
      <c r="D19" s="555" t="s">
        <v>1085</v>
      </c>
      <c r="E19" s="281" t="s">
        <v>267</v>
      </c>
      <c r="F19" s="83" t="s">
        <v>450</v>
      </c>
      <c r="G19" s="83" t="s">
        <v>522</v>
      </c>
      <c r="H19" s="83" t="s">
        <v>452</v>
      </c>
      <c r="I19" s="83">
        <v>4</v>
      </c>
      <c r="J19" s="555" t="s">
        <v>1086</v>
      </c>
      <c r="K19" s="83" t="s">
        <v>454</v>
      </c>
      <c r="L19" s="83" t="s">
        <v>455</v>
      </c>
      <c r="M19" s="83" t="s">
        <v>456</v>
      </c>
      <c r="N19" s="83" t="s">
        <v>630</v>
      </c>
      <c r="O19" s="558">
        <v>1479</v>
      </c>
      <c r="P19" s="556">
        <v>117</v>
      </c>
      <c r="Q19" s="559">
        <v>1596</v>
      </c>
      <c r="R19" s="556" t="s">
        <v>1067</v>
      </c>
      <c r="S19" s="556">
        <v>1</v>
      </c>
      <c r="T19" s="556">
        <v>93</v>
      </c>
    </row>
    <row r="20" spans="2:20" ht="22.5" x14ac:dyDescent="0.15">
      <c r="B20" s="83" t="s">
        <v>1055</v>
      </c>
      <c r="C20" s="83" t="s">
        <v>1087</v>
      </c>
      <c r="D20" s="555" t="s">
        <v>1088</v>
      </c>
      <c r="E20" s="281" t="s">
        <v>267</v>
      </c>
      <c r="F20" s="83" t="s">
        <v>450</v>
      </c>
      <c r="G20" s="83" t="s">
        <v>522</v>
      </c>
      <c r="H20" s="83" t="s">
        <v>452</v>
      </c>
      <c r="I20" s="83">
        <v>3</v>
      </c>
      <c r="J20" s="555" t="s">
        <v>1086</v>
      </c>
      <c r="K20" s="83" t="s">
        <v>454</v>
      </c>
      <c r="L20" s="83" t="s">
        <v>455</v>
      </c>
      <c r="M20" s="83" t="s">
        <v>456</v>
      </c>
      <c r="N20" s="83" t="s">
        <v>630</v>
      </c>
      <c r="O20" s="558">
        <v>1369</v>
      </c>
      <c r="P20" s="556">
        <v>158</v>
      </c>
      <c r="Q20" s="559">
        <v>1527</v>
      </c>
      <c r="R20" s="556" t="s">
        <v>1067</v>
      </c>
      <c r="S20" s="556">
        <v>1</v>
      </c>
      <c r="T20" s="556">
        <v>205</v>
      </c>
    </row>
    <row r="21" spans="2:20" ht="22.5" x14ac:dyDescent="0.15">
      <c r="B21" s="83" t="s">
        <v>1055</v>
      </c>
      <c r="C21" s="83" t="s">
        <v>1089</v>
      </c>
      <c r="D21" s="555" t="s">
        <v>1090</v>
      </c>
      <c r="E21" s="281" t="s">
        <v>267</v>
      </c>
      <c r="F21" s="83" t="s">
        <v>450</v>
      </c>
      <c r="G21" s="83" t="s">
        <v>522</v>
      </c>
      <c r="H21" s="83" t="s">
        <v>452</v>
      </c>
      <c r="I21" s="83">
        <v>2</v>
      </c>
      <c r="J21" s="555" t="s">
        <v>1086</v>
      </c>
      <c r="K21" s="83" t="s">
        <v>454</v>
      </c>
      <c r="L21" s="83" t="s">
        <v>455</v>
      </c>
      <c r="M21" s="83" t="s">
        <v>456</v>
      </c>
      <c r="N21" s="83" t="s">
        <v>630</v>
      </c>
      <c r="O21" s="556">
        <v>513</v>
      </c>
      <c r="P21" s="556">
        <v>143</v>
      </c>
      <c r="Q21" s="557">
        <v>656</v>
      </c>
      <c r="R21" s="556" t="s">
        <v>458</v>
      </c>
      <c r="S21" s="556">
        <v>0</v>
      </c>
      <c r="T21" s="556">
        <v>0</v>
      </c>
    </row>
    <row r="22" spans="2:20" ht="22.5" x14ac:dyDescent="0.15">
      <c r="B22" s="83" t="s">
        <v>1055</v>
      </c>
      <c r="C22" s="83" t="s">
        <v>1074</v>
      </c>
      <c r="D22" s="555" t="s">
        <v>1091</v>
      </c>
      <c r="E22" s="281" t="s">
        <v>267</v>
      </c>
      <c r="F22" s="83" t="s">
        <v>450</v>
      </c>
      <c r="G22" s="83" t="s">
        <v>522</v>
      </c>
      <c r="H22" s="83" t="s">
        <v>452</v>
      </c>
      <c r="I22" s="83">
        <v>3</v>
      </c>
      <c r="J22" s="555" t="s">
        <v>1086</v>
      </c>
      <c r="K22" s="83" t="s">
        <v>454</v>
      </c>
      <c r="L22" s="83" t="s">
        <v>455</v>
      </c>
      <c r="M22" s="83" t="s">
        <v>456</v>
      </c>
      <c r="N22" s="83" t="s">
        <v>630</v>
      </c>
      <c r="O22" s="556">
        <v>307</v>
      </c>
      <c r="P22" s="556">
        <v>51</v>
      </c>
      <c r="Q22" s="557">
        <v>358</v>
      </c>
      <c r="R22" s="556" t="s">
        <v>1067</v>
      </c>
      <c r="S22" s="556">
        <v>1</v>
      </c>
      <c r="T22" s="556">
        <v>34</v>
      </c>
    </row>
    <row r="23" spans="2:20" ht="22.5" x14ac:dyDescent="0.15">
      <c r="B23" s="83" t="s">
        <v>1055</v>
      </c>
      <c r="C23" s="83" t="s">
        <v>1092</v>
      </c>
      <c r="D23" s="555" t="s">
        <v>1093</v>
      </c>
      <c r="E23" s="281" t="s">
        <v>267</v>
      </c>
      <c r="F23" s="83" t="s">
        <v>450</v>
      </c>
      <c r="G23" s="83" t="s">
        <v>522</v>
      </c>
      <c r="H23" s="83" t="s">
        <v>464</v>
      </c>
      <c r="I23" s="83">
        <v>3</v>
      </c>
      <c r="J23" s="555" t="s">
        <v>1086</v>
      </c>
      <c r="K23" s="83" t="s">
        <v>454</v>
      </c>
      <c r="L23" s="83" t="s">
        <v>455</v>
      </c>
      <c r="M23" s="83" t="s">
        <v>456</v>
      </c>
      <c r="N23" s="83" t="s">
        <v>630</v>
      </c>
      <c r="O23" s="556">
        <v>136</v>
      </c>
      <c r="P23" s="556">
        <v>42</v>
      </c>
      <c r="Q23" s="557">
        <v>178</v>
      </c>
      <c r="R23" s="556" t="s">
        <v>458</v>
      </c>
      <c r="S23" s="556">
        <v>0</v>
      </c>
      <c r="T23" s="556">
        <v>0</v>
      </c>
    </row>
    <row r="24" spans="2:20" ht="22.5" x14ac:dyDescent="0.15">
      <c r="B24" s="83" t="s">
        <v>1055</v>
      </c>
      <c r="C24" s="83" t="s">
        <v>1070</v>
      </c>
      <c r="D24" s="555" t="s">
        <v>1094</v>
      </c>
      <c r="E24" s="281" t="s">
        <v>267</v>
      </c>
      <c r="F24" s="83" t="s">
        <v>450</v>
      </c>
      <c r="G24" s="83" t="s">
        <v>522</v>
      </c>
      <c r="H24" s="83" t="s">
        <v>452</v>
      </c>
      <c r="I24" s="83">
        <v>3</v>
      </c>
      <c r="J24" s="555" t="s">
        <v>1086</v>
      </c>
      <c r="K24" s="83" t="s">
        <v>454</v>
      </c>
      <c r="L24" s="83" t="s">
        <v>455</v>
      </c>
      <c r="M24" s="83" t="s">
        <v>456</v>
      </c>
      <c r="N24" s="83" t="s">
        <v>630</v>
      </c>
      <c r="O24" s="556">
        <v>90</v>
      </c>
      <c r="P24" s="556">
        <v>93</v>
      </c>
      <c r="Q24" s="557">
        <v>183</v>
      </c>
      <c r="R24" s="556" t="s">
        <v>1067</v>
      </c>
      <c r="S24" s="556">
        <v>1</v>
      </c>
      <c r="T24" s="556">
        <v>18</v>
      </c>
    </row>
    <row r="25" spans="2:20" ht="22.5" x14ac:dyDescent="0.15">
      <c r="B25" s="83" t="s">
        <v>1055</v>
      </c>
      <c r="C25" s="83" t="s">
        <v>1081</v>
      </c>
      <c r="D25" s="555" t="s">
        <v>1095</v>
      </c>
      <c r="E25" s="281" t="s">
        <v>267</v>
      </c>
      <c r="F25" s="83" t="s">
        <v>450</v>
      </c>
      <c r="G25" s="83" t="s">
        <v>522</v>
      </c>
      <c r="H25" s="83" t="s">
        <v>472</v>
      </c>
      <c r="I25" s="83">
        <v>3</v>
      </c>
      <c r="J25" s="555" t="s">
        <v>1096</v>
      </c>
      <c r="K25" s="83" t="s">
        <v>454</v>
      </c>
      <c r="L25" s="83" t="s">
        <v>455</v>
      </c>
      <c r="M25" s="83" t="s">
        <v>456</v>
      </c>
      <c r="N25" s="83" t="s">
        <v>456</v>
      </c>
      <c r="O25" s="558">
        <v>1157</v>
      </c>
      <c r="P25" s="556">
        <v>98</v>
      </c>
      <c r="Q25" s="559">
        <v>1255</v>
      </c>
      <c r="R25" s="556" t="s">
        <v>1067</v>
      </c>
      <c r="S25" s="556">
        <v>1</v>
      </c>
      <c r="T25" s="556">
        <v>230</v>
      </c>
    </row>
    <row r="26" spans="2:20" ht="22.5" x14ac:dyDescent="0.15">
      <c r="B26" s="83" t="s">
        <v>1055</v>
      </c>
      <c r="C26" s="83" t="s">
        <v>1068</v>
      </c>
      <c r="D26" s="555" t="s">
        <v>1057</v>
      </c>
      <c r="E26" s="281" t="s">
        <v>267</v>
      </c>
      <c r="F26" s="83" t="s">
        <v>450</v>
      </c>
      <c r="G26" s="83" t="s">
        <v>522</v>
      </c>
      <c r="H26" s="83" t="s">
        <v>452</v>
      </c>
      <c r="I26" s="83">
        <v>3</v>
      </c>
      <c r="J26" s="555" t="s">
        <v>1096</v>
      </c>
      <c r="K26" s="83" t="s">
        <v>454</v>
      </c>
      <c r="L26" s="83" t="s">
        <v>455</v>
      </c>
      <c r="M26" s="83" t="s">
        <v>456</v>
      </c>
      <c r="N26" s="83" t="s">
        <v>456</v>
      </c>
      <c r="O26" s="556">
        <v>850</v>
      </c>
      <c r="P26" s="556">
        <v>140</v>
      </c>
      <c r="Q26" s="557">
        <v>990</v>
      </c>
      <c r="R26" s="556" t="s">
        <v>1067</v>
      </c>
      <c r="S26" s="556">
        <v>1</v>
      </c>
      <c r="T26" s="556">
        <v>144</v>
      </c>
    </row>
    <row r="27" spans="2:20" ht="22.5" x14ac:dyDescent="0.15">
      <c r="B27" s="83" t="s">
        <v>1055</v>
      </c>
      <c r="C27" s="83" t="s">
        <v>1097</v>
      </c>
      <c r="D27" s="555" t="s">
        <v>1098</v>
      </c>
      <c r="E27" s="281" t="s">
        <v>287</v>
      </c>
      <c r="F27" s="83" t="s">
        <v>450</v>
      </c>
      <c r="G27" s="83" t="s">
        <v>522</v>
      </c>
      <c r="H27" s="83" t="s">
        <v>452</v>
      </c>
      <c r="I27" s="83">
        <v>3</v>
      </c>
      <c r="J27" s="555" t="s">
        <v>1096</v>
      </c>
      <c r="K27" s="83" t="s">
        <v>454</v>
      </c>
      <c r="L27" s="83" t="s">
        <v>455</v>
      </c>
      <c r="M27" s="83" t="s">
        <v>456</v>
      </c>
      <c r="N27" s="83" t="s">
        <v>456</v>
      </c>
      <c r="O27" s="556">
        <v>469</v>
      </c>
      <c r="P27" s="556">
        <v>157</v>
      </c>
      <c r="Q27" s="557">
        <v>626</v>
      </c>
      <c r="R27" s="556" t="s">
        <v>1067</v>
      </c>
      <c r="S27" s="556">
        <v>1</v>
      </c>
      <c r="T27" s="556">
        <v>35</v>
      </c>
    </row>
    <row r="28" spans="2:20" ht="22.5" x14ac:dyDescent="0.15">
      <c r="B28" s="83" t="s">
        <v>1055</v>
      </c>
      <c r="C28" s="83" t="s">
        <v>1081</v>
      </c>
      <c r="D28" s="555" t="s">
        <v>1099</v>
      </c>
      <c r="E28" s="281" t="s">
        <v>267</v>
      </c>
      <c r="F28" s="83" t="s">
        <v>450</v>
      </c>
      <c r="G28" s="83" t="s">
        <v>522</v>
      </c>
      <c r="H28" s="83" t="s">
        <v>452</v>
      </c>
      <c r="I28" s="83">
        <v>3</v>
      </c>
      <c r="J28" s="555" t="s">
        <v>1100</v>
      </c>
      <c r="K28" s="83" t="s">
        <v>454</v>
      </c>
      <c r="L28" s="83" t="s">
        <v>455</v>
      </c>
      <c r="M28" s="83" t="s">
        <v>456</v>
      </c>
      <c r="N28" s="83" t="s">
        <v>758</v>
      </c>
      <c r="O28" s="556">
        <v>775</v>
      </c>
      <c r="P28" s="556">
        <v>75</v>
      </c>
      <c r="Q28" s="557">
        <v>850</v>
      </c>
      <c r="R28" s="556" t="s">
        <v>1067</v>
      </c>
      <c r="S28" s="556">
        <v>1</v>
      </c>
      <c r="T28" s="556">
        <v>227</v>
      </c>
    </row>
    <row r="29" spans="2:20" ht="22.5" x14ac:dyDescent="0.15">
      <c r="B29" s="83" t="s">
        <v>1055</v>
      </c>
      <c r="C29" s="83" t="s">
        <v>1068</v>
      </c>
      <c r="D29" s="555" t="s">
        <v>1101</v>
      </c>
      <c r="E29" s="281" t="s">
        <v>267</v>
      </c>
      <c r="F29" s="83" t="s">
        <v>450</v>
      </c>
      <c r="G29" s="83" t="s">
        <v>522</v>
      </c>
      <c r="H29" s="83" t="s">
        <v>452</v>
      </c>
      <c r="I29" s="83">
        <v>3</v>
      </c>
      <c r="J29" s="555" t="s">
        <v>1100</v>
      </c>
      <c r="K29" s="83" t="s">
        <v>454</v>
      </c>
      <c r="L29" s="83" t="s">
        <v>455</v>
      </c>
      <c r="M29" s="83" t="s">
        <v>456</v>
      </c>
      <c r="N29" s="83" t="s">
        <v>758</v>
      </c>
      <c r="O29" s="556">
        <v>524</v>
      </c>
      <c r="P29" s="556">
        <v>137</v>
      </c>
      <c r="Q29" s="557">
        <v>661</v>
      </c>
      <c r="R29" s="556" t="s">
        <v>1067</v>
      </c>
      <c r="S29" s="556">
        <v>1</v>
      </c>
      <c r="T29" s="556">
        <v>108</v>
      </c>
    </row>
    <row r="30" spans="2:20" ht="22.5" x14ac:dyDescent="0.15">
      <c r="B30" s="83" t="s">
        <v>1055</v>
      </c>
      <c r="C30" s="83" t="s">
        <v>1102</v>
      </c>
      <c r="D30" s="555" t="s">
        <v>1103</v>
      </c>
      <c r="E30" s="281" t="s">
        <v>267</v>
      </c>
      <c r="F30" s="83" t="s">
        <v>450</v>
      </c>
      <c r="G30" s="83" t="s">
        <v>522</v>
      </c>
      <c r="H30" s="83" t="s">
        <v>452</v>
      </c>
      <c r="I30" s="83">
        <v>3</v>
      </c>
      <c r="J30" s="555" t="s">
        <v>1100</v>
      </c>
      <c r="K30" s="83" t="s">
        <v>454</v>
      </c>
      <c r="L30" s="83" t="s">
        <v>455</v>
      </c>
      <c r="M30" s="83" t="s">
        <v>456</v>
      </c>
      <c r="N30" s="83" t="s">
        <v>758</v>
      </c>
      <c r="O30" s="556">
        <v>501</v>
      </c>
      <c r="P30" s="556">
        <v>87</v>
      </c>
      <c r="Q30" s="557">
        <v>588</v>
      </c>
      <c r="R30" s="556" t="s">
        <v>1067</v>
      </c>
      <c r="S30" s="556">
        <v>1</v>
      </c>
      <c r="T30" s="556">
        <v>75</v>
      </c>
    </row>
    <row r="31" spans="2:20" ht="22.5" x14ac:dyDescent="0.15">
      <c r="B31" s="83" t="s">
        <v>1055</v>
      </c>
      <c r="C31" s="83" t="s">
        <v>1070</v>
      </c>
      <c r="D31" s="555" t="s">
        <v>1104</v>
      </c>
      <c r="E31" s="281" t="s">
        <v>267</v>
      </c>
      <c r="F31" s="83" t="s">
        <v>450</v>
      </c>
      <c r="G31" s="83" t="s">
        <v>522</v>
      </c>
      <c r="H31" s="83" t="s">
        <v>452</v>
      </c>
      <c r="I31" s="83">
        <v>3</v>
      </c>
      <c r="J31" s="555" t="s">
        <v>1100</v>
      </c>
      <c r="K31" s="83" t="s">
        <v>454</v>
      </c>
      <c r="L31" s="83" t="s">
        <v>455</v>
      </c>
      <c r="M31" s="83" t="s">
        <v>456</v>
      </c>
      <c r="N31" s="83" t="s">
        <v>758</v>
      </c>
      <c r="O31" s="556">
        <v>580</v>
      </c>
      <c r="P31" s="556">
        <v>137</v>
      </c>
      <c r="Q31" s="557">
        <v>717</v>
      </c>
      <c r="R31" s="556" t="s">
        <v>1067</v>
      </c>
      <c r="S31" s="556">
        <v>1</v>
      </c>
      <c r="T31" s="556">
        <v>36</v>
      </c>
    </row>
    <row r="32" spans="2:20" ht="22.5" x14ac:dyDescent="0.15">
      <c r="B32" s="83" t="s">
        <v>1055</v>
      </c>
      <c r="C32" s="83" t="s">
        <v>1105</v>
      </c>
      <c r="D32" s="555" t="s">
        <v>1106</v>
      </c>
      <c r="E32" s="281" t="s">
        <v>267</v>
      </c>
      <c r="F32" s="83" t="s">
        <v>450</v>
      </c>
      <c r="G32" s="83" t="s">
        <v>522</v>
      </c>
      <c r="H32" s="83" t="s">
        <v>452</v>
      </c>
      <c r="I32" s="83">
        <v>3</v>
      </c>
      <c r="J32" s="555" t="s">
        <v>1100</v>
      </c>
      <c r="K32" s="83" t="s">
        <v>454</v>
      </c>
      <c r="L32" s="83" t="s">
        <v>455</v>
      </c>
      <c r="M32" s="83" t="s">
        <v>456</v>
      </c>
      <c r="N32" s="83" t="s">
        <v>758</v>
      </c>
      <c r="O32" s="556">
        <v>102</v>
      </c>
      <c r="P32" s="556">
        <v>74</v>
      </c>
      <c r="Q32" s="557">
        <v>176</v>
      </c>
      <c r="R32" s="556" t="s">
        <v>1067</v>
      </c>
      <c r="S32" s="556">
        <v>1</v>
      </c>
      <c r="T32" s="556">
        <v>23</v>
      </c>
    </row>
    <row r="33" spans="2:20" ht="22.5" x14ac:dyDescent="0.15">
      <c r="B33" s="83" t="s">
        <v>1055</v>
      </c>
      <c r="C33" s="83" t="s">
        <v>1074</v>
      </c>
      <c r="D33" s="555" t="s">
        <v>1107</v>
      </c>
      <c r="E33" s="281" t="s">
        <v>267</v>
      </c>
      <c r="F33" s="83" t="s">
        <v>450</v>
      </c>
      <c r="G33" s="83" t="s">
        <v>522</v>
      </c>
      <c r="H33" s="83" t="s">
        <v>452</v>
      </c>
      <c r="I33" s="83">
        <v>3</v>
      </c>
      <c r="J33" s="555" t="s">
        <v>1108</v>
      </c>
      <c r="K33" s="83" t="s">
        <v>454</v>
      </c>
      <c r="L33" s="83" t="s">
        <v>455</v>
      </c>
      <c r="M33" s="83" t="s">
        <v>456</v>
      </c>
      <c r="N33" s="83" t="s">
        <v>456</v>
      </c>
      <c r="O33" s="556">
        <v>780</v>
      </c>
      <c r="P33" s="556">
        <v>77</v>
      </c>
      <c r="Q33" s="557">
        <v>857</v>
      </c>
      <c r="R33" s="556" t="s">
        <v>1067</v>
      </c>
      <c r="S33" s="556">
        <v>1</v>
      </c>
      <c r="T33" s="556">
        <v>135</v>
      </c>
    </row>
    <row r="34" spans="2:20" ht="22.5" x14ac:dyDescent="0.15">
      <c r="B34" s="83" t="s">
        <v>1055</v>
      </c>
      <c r="C34" s="83" t="s">
        <v>1092</v>
      </c>
      <c r="D34" s="555" t="s">
        <v>1109</v>
      </c>
      <c r="E34" s="281" t="s">
        <v>267</v>
      </c>
      <c r="F34" s="83" t="s">
        <v>450</v>
      </c>
      <c r="G34" s="83" t="s">
        <v>522</v>
      </c>
      <c r="H34" s="83" t="s">
        <v>452</v>
      </c>
      <c r="I34" s="83">
        <v>3</v>
      </c>
      <c r="J34" s="555" t="s">
        <v>1108</v>
      </c>
      <c r="K34" s="83" t="s">
        <v>454</v>
      </c>
      <c r="L34" s="83" t="s">
        <v>455</v>
      </c>
      <c r="M34" s="83" t="s">
        <v>456</v>
      </c>
      <c r="N34" s="83" t="s">
        <v>456</v>
      </c>
      <c r="O34" s="556">
        <v>702</v>
      </c>
      <c r="P34" s="556">
        <v>80</v>
      </c>
      <c r="Q34" s="557">
        <v>782</v>
      </c>
      <c r="R34" s="556" t="s">
        <v>1067</v>
      </c>
      <c r="S34" s="556">
        <v>1</v>
      </c>
      <c r="T34" s="556">
        <v>79</v>
      </c>
    </row>
    <row r="35" spans="2:20" ht="22.5" x14ac:dyDescent="0.15">
      <c r="B35" s="83" t="s">
        <v>1055</v>
      </c>
      <c r="C35" s="83" t="s">
        <v>1110</v>
      </c>
      <c r="D35" s="555" t="s">
        <v>1111</v>
      </c>
      <c r="E35" s="281" t="s">
        <v>267</v>
      </c>
      <c r="F35" s="83" t="s">
        <v>450</v>
      </c>
      <c r="G35" s="83" t="s">
        <v>522</v>
      </c>
      <c r="H35" s="83" t="s">
        <v>452</v>
      </c>
      <c r="I35" s="83">
        <v>2</v>
      </c>
      <c r="J35" s="555" t="s">
        <v>1108</v>
      </c>
      <c r="K35" s="83" t="s">
        <v>454</v>
      </c>
      <c r="L35" s="83" t="s">
        <v>455</v>
      </c>
      <c r="M35" s="83" t="s">
        <v>456</v>
      </c>
      <c r="N35" s="83" t="s">
        <v>456</v>
      </c>
      <c r="O35" s="556">
        <v>456</v>
      </c>
      <c r="P35" s="556">
        <v>114</v>
      </c>
      <c r="Q35" s="557">
        <v>570</v>
      </c>
      <c r="R35" s="556" t="s">
        <v>1067</v>
      </c>
      <c r="S35" s="556">
        <v>1</v>
      </c>
      <c r="T35" s="556">
        <v>110</v>
      </c>
    </row>
    <row r="36" spans="2:20" ht="22.5" x14ac:dyDescent="0.15">
      <c r="B36" s="83" t="s">
        <v>1055</v>
      </c>
      <c r="C36" s="83" t="s">
        <v>1112</v>
      </c>
      <c r="D36" s="555" t="s">
        <v>1113</v>
      </c>
      <c r="E36" s="281" t="s">
        <v>267</v>
      </c>
      <c r="F36" s="83" t="s">
        <v>450</v>
      </c>
      <c r="G36" s="83" t="s">
        <v>522</v>
      </c>
      <c r="H36" s="83" t="s">
        <v>464</v>
      </c>
      <c r="I36" s="83">
        <v>1</v>
      </c>
      <c r="J36" s="555" t="s">
        <v>1108</v>
      </c>
      <c r="K36" s="83" t="s">
        <v>454</v>
      </c>
      <c r="L36" s="83" t="s">
        <v>455</v>
      </c>
      <c r="M36" s="83" t="s">
        <v>456</v>
      </c>
      <c r="N36" s="83" t="s">
        <v>456</v>
      </c>
      <c r="O36" s="556">
        <v>135</v>
      </c>
      <c r="P36" s="556">
        <v>83</v>
      </c>
      <c r="Q36" s="557">
        <v>218</v>
      </c>
      <c r="R36" s="556" t="s">
        <v>458</v>
      </c>
      <c r="S36" s="556">
        <v>0</v>
      </c>
      <c r="T36" s="556">
        <v>0</v>
      </c>
    </row>
    <row r="37" spans="2:20" ht="22.5" x14ac:dyDescent="0.15">
      <c r="B37" s="83" t="s">
        <v>1055</v>
      </c>
      <c r="C37" s="83" t="s">
        <v>1070</v>
      </c>
      <c r="D37" s="555" t="s">
        <v>1062</v>
      </c>
      <c r="E37" s="281" t="s">
        <v>267</v>
      </c>
      <c r="F37" s="83" t="s">
        <v>450</v>
      </c>
      <c r="G37" s="83" t="s">
        <v>522</v>
      </c>
      <c r="H37" s="83" t="s">
        <v>452</v>
      </c>
      <c r="I37" s="83">
        <v>3</v>
      </c>
      <c r="J37" s="555" t="s">
        <v>1108</v>
      </c>
      <c r="K37" s="83" t="s">
        <v>454</v>
      </c>
      <c r="L37" s="83" t="s">
        <v>455</v>
      </c>
      <c r="M37" s="83" t="s">
        <v>456</v>
      </c>
      <c r="N37" s="83" t="s">
        <v>456</v>
      </c>
      <c r="O37" s="556">
        <v>776</v>
      </c>
      <c r="P37" s="556">
        <v>76</v>
      </c>
      <c r="Q37" s="557">
        <v>852</v>
      </c>
      <c r="R37" s="556" t="s">
        <v>1067</v>
      </c>
      <c r="S37" s="556">
        <v>1</v>
      </c>
      <c r="T37" s="556">
        <v>94</v>
      </c>
    </row>
    <row r="38" spans="2:20" ht="22.5" x14ac:dyDescent="0.15">
      <c r="B38" s="83" t="s">
        <v>1055</v>
      </c>
      <c r="C38" s="83" t="s">
        <v>1114</v>
      </c>
      <c r="D38" s="555" t="s">
        <v>1115</v>
      </c>
      <c r="E38" s="281" t="s">
        <v>267</v>
      </c>
      <c r="F38" s="83" t="s">
        <v>450</v>
      </c>
      <c r="G38" s="83" t="s">
        <v>522</v>
      </c>
      <c r="H38" s="83" t="s">
        <v>472</v>
      </c>
      <c r="I38" s="83">
        <v>1</v>
      </c>
      <c r="J38" s="555" t="s">
        <v>1108</v>
      </c>
      <c r="K38" s="83" t="s">
        <v>454</v>
      </c>
      <c r="L38" s="83" t="s">
        <v>455</v>
      </c>
      <c r="M38" s="83" t="s">
        <v>456</v>
      </c>
      <c r="N38" s="83" t="s">
        <v>456</v>
      </c>
      <c r="O38" s="556">
        <v>165</v>
      </c>
      <c r="P38" s="556">
        <v>6</v>
      </c>
      <c r="Q38" s="557">
        <v>171</v>
      </c>
      <c r="R38" s="556" t="s">
        <v>458</v>
      </c>
      <c r="S38" s="556">
        <v>0</v>
      </c>
      <c r="T38" s="556">
        <v>0</v>
      </c>
    </row>
    <row r="39" spans="2:20" ht="22.5" x14ac:dyDescent="0.15">
      <c r="B39" s="83" t="s">
        <v>1055</v>
      </c>
      <c r="C39" s="83" t="s">
        <v>1116</v>
      </c>
      <c r="D39" s="555" t="s">
        <v>1117</v>
      </c>
      <c r="E39" s="281" t="s">
        <v>267</v>
      </c>
      <c r="F39" s="83" t="s">
        <v>450</v>
      </c>
      <c r="G39" s="83" t="s">
        <v>522</v>
      </c>
      <c r="H39" s="83" t="s">
        <v>472</v>
      </c>
      <c r="I39" s="83">
        <v>1</v>
      </c>
      <c r="J39" s="555" t="s">
        <v>1108</v>
      </c>
      <c r="K39" s="83" t="s">
        <v>454</v>
      </c>
      <c r="L39" s="83" t="s">
        <v>455</v>
      </c>
      <c r="M39" s="83" t="s">
        <v>456</v>
      </c>
      <c r="N39" s="83" t="s">
        <v>456</v>
      </c>
      <c r="O39" s="556">
        <v>242</v>
      </c>
      <c r="P39" s="556">
        <v>12</v>
      </c>
      <c r="Q39" s="557">
        <v>254</v>
      </c>
      <c r="R39" s="556" t="s">
        <v>458</v>
      </c>
      <c r="S39" s="556">
        <v>0</v>
      </c>
      <c r="T39" s="556">
        <v>0</v>
      </c>
    </row>
    <row r="40" spans="2:20" ht="22.5" x14ac:dyDescent="0.15">
      <c r="B40" s="83" t="s">
        <v>1055</v>
      </c>
      <c r="C40" s="83" t="s">
        <v>1118</v>
      </c>
      <c r="D40" s="555" t="s">
        <v>1119</v>
      </c>
      <c r="E40" s="281" t="s">
        <v>267</v>
      </c>
      <c r="F40" s="83" t="s">
        <v>450</v>
      </c>
      <c r="G40" s="83" t="s">
        <v>522</v>
      </c>
      <c r="H40" s="83" t="s">
        <v>472</v>
      </c>
      <c r="I40" s="83">
        <v>1</v>
      </c>
      <c r="J40" s="555" t="s">
        <v>1108</v>
      </c>
      <c r="K40" s="83" t="s">
        <v>454</v>
      </c>
      <c r="L40" s="83" t="s">
        <v>455</v>
      </c>
      <c r="M40" s="83" t="s">
        <v>456</v>
      </c>
      <c r="N40" s="83" t="s">
        <v>456</v>
      </c>
      <c r="O40" s="556">
        <v>235</v>
      </c>
      <c r="P40" s="556">
        <v>22</v>
      </c>
      <c r="Q40" s="557">
        <v>257</v>
      </c>
      <c r="R40" s="556" t="s">
        <v>458</v>
      </c>
      <c r="S40" s="556">
        <v>0</v>
      </c>
      <c r="T40" s="556">
        <v>0</v>
      </c>
    </row>
    <row r="41" spans="2:20" ht="22.5" x14ac:dyDescent="0.15">
      <c r="B41" s="83" t="s">
        <v>1055</v>
      </c>
      <c r="C41" s="83" t="s">
        <v>1120</v>
      </c>
      <c r="D41" s="555" t="s">
        <v>1121</v>
      </c>
      <c r="E41" s="281" t="s">
        <v>267</v>
      </c>
      <c r="F41" s="83" t="s">
        <v>450</v>
      </c>
      <c r="G41" s="83" t="s">
        <v>522</v>
      </c>
      <c r="H41" s="83" t="s">
        <v>472</v>
      </c>
      <c r="I41" s="83">
        <v>1</v>
      </c>
      <c r="J41" s="555" t="s">
        <v>1108</v>
      </c>
      <c r="K41" s="83" t="s">
        <v>454</v>
      </c>
      <c r="L41" s="83" t="s">
        <v>455</v>
      </c>
      <c r="M41" s="83" t="s">
        <v>456</v>
      </c>
      <c r="N41" s="83" t="s">
        <v>456</v>
      </c>
      <c r="O41" s="556">
        <v>116</v>
      </c>
      <c r="P41" s="556">
        <v>20</v>
      </c>
      <c r="Q41" s="557">
        <v>136</v>
      </c>
      <c r="R41" s="556" t="s">
        <v>458</v>
      </c>
      <c r="S41" s="556">
        <v>0</v>
      </c>
      <c r="T41" s="556">
        <v>0</v>
      </c>
    </row>
    <row r="42" spans="2:20" ht="22.5" x14ac:dyDescent="0.15">
      <c r="B42" s="83" t="s">
        <v>1055</v>
      </c>
      <c r="C42" s="83" t="s">
        <v>1122</v>
      </c>
      <c r="D42" s="555" t="s">
        <v>1123</v>
      </c>
      <c r="E42" s="281" t="s">
        <v>267</v>
      </c>
      <c r="F42" s="83" t="s">
        <v>450</v>
      </c>
      <c r="G42" s="83" t="s">
        <v>522</v>
      </c>
      <c r="H42" s="83" t="s">
        <v>472</v>
      </c>
      <c r="I42" s="83">
        <v>1</v>
      </c>
      <c r="J42" s="555" t="s">
        <v>1108</v>
      </c>
      <c r="K42" s="83" t="s">
        <v>454</v>
      </c>
      <c r="L42" s="83" t="s">
        <v>455</v>
      </c>
      <c r="M42" s="83" t="s">
        <v>456</v>
      </c>
      <c r="N42" s="83" t="s">
        <v>456</v>
      </c>
      <c r="O42" s="556">
        <v>134</v>
      </c>
      <c r="P42" s="556">
        <v>20</v>
      </c>
      <c r="Q42" s="557">
        <v>154</v>
      </c>
      <c r="R42" s="556" t="s">
        <v>458</v>
      </c>
      <c r="S42" s="556">
        <v>0</v>
      </c>
      <c r="T42" s="556">
        <v>0</v>
      </c>
    </row>
    <row r="43" spans="2:20" ht="22.5" x14ac:dyDescent="0.15">
      <c r="B43" s="83" t="s">
        <v>1055</v>
      </c>
      <c r="C43" s="83" t="s">
        <v>1124</v>
      </c>
      <c r="D43" s="555" t="s">
        <v>1125</v>
      </c>
      <c r="E43" s="281" t="s">
        <v>267</v>
      </c>
      <c r="F43" s="83" t="s">
        <v>450</v>
      </c>
      <c r="G43" s="83" t="s">
        <v>522</v>
      </c>
      <c r="H43" s="83" t="s">
        <v>472</v>
      </c>
      <c r="I43" s="83">
        <v>1</v>
      </c>
      <c r="J43" s="555" t="s">
        <v>1108</v>
      </c>
      <c r="K43" s="83" t="s">
        <v>454</v>
      </c>
      <c r="L43" s="83" t="s">
        <v>455</v>
      </c>
      <c r="M43" s="83" t="s">
        <v>456</v>
      </c>
      <c r="N43" s="83" t="s">
        <v>456</v>
      </c>
      <c r="O43" s="556">
        <v>220</v>
      </c>
      <c r="P43" s="556">
        <v>31</v>
      </c>
      <c r="Q43" s="557">
        <v>251</v>
      </c>
      <c r="R43" s="556" t="s">
        <v>458</v>
      </c>
      <c r="S43" s="556">
        <v>0</v>
      </c>
      <c r="T43" s="556">
        <v>0</v>
      </c>
    </row>
    <row r="44" spans="2:20" ht="22.5" x14ac:dyDescent="0.15">
      <c r="B44" s="83" t="s">
        <v>1055</v>
      </c>
      <c r="C44" s="83" t="s">
        <v>1126</v>
      </c>
      <c r="D44" s="555" t="s">
        <v>1060</v>
      </c>
      <c r="E44" s="281" t="s">
        <v>287</v>
      </c>
      <c r="F44" s="83" t="s">
        <v>450</v>
      </c>
      <c r="G44" s="83" t="s">
        <v>522</v>
      </c>
      <c r="H44" s="83" t="s">
        <v>464</v>
      </c>
      <c r="I44" s="83">
        <v>2</v>
      </c>
      <c r="J44" s="555" t="s">
        <v>1108</v>
      </c>
      <c r="K44" s="83" t="s">
        <v>454</v>
      </c>
      <c r="L44" s="83" t="s">
        <v>455</v>
      </c>
      <c r="M44" s="83" t="s">
        <v>456</v>
      </c>
      <c r="N44" s="83" t="s">
        <v>456</v>
      </c>
      <c r="O44" s="556">
        <v>251</v>
      </c>
      <c r="P44" s="556">
        <v>69</v>
      </c>
      <c r="Q44" s="557">
        <v>320</v>
      </c>
      <c r="R44" s="556" t="s">
        <v>1067</v>
      </c>
      <c r="S44" s="556">
        <v>1</v>
      </c>
      <c r="T44" s="556">
        <v>42</v>
      </c>
    </row>
    <row r="45" spans="2:20" ht="22.5" x14ac:dyDescent="0.15">
      <c r="B45" s="83" t="s">
        <v>1055</v>
      </c>
      <c r="C45" s="83" t="s">
        <v>1089</v>
      </c>
      <c r="D45" s="555" t="s">
        <v>1127</v>
      </c>
      <c r="E45" s="281" t="s">
        <v>267</v>
      </c>
      <c r="F45" s="83" t="s">
        <v>450</v>
      </c>
      <c r="G45" s="83" t="s">
        <v>522</v>
      </c>
      <c r="H45" s="83" t="s">
        <v>452</v>
      </c>
      <c r="I45" s="83">
        <v>3</v>
      </c>
      <c r="J45" s="555" t="s">
        <v>1108</v>
      </c>
      <c r="K45" s="83" t="s">
        <v>454</v>
      </c>
      <c r="L45" s="83" t="s">
        <v>455</v>
      </c>
      <c r="M45" s="83" t="s">
        <v>456</v>
      </c>
      <c r="N45" s="83" t="s">
        <v>456</v>
      </c>
      <c r="O45" s="556">
        <v>250</v>
      </c>
      <c r="P45" s="556">
        <v>148</v>
      </c>
      <c r="Q45" s="557">
        <v>398</v>
      </c>
      <c r="R45" s="556" t="s">
        <v>1067</v>
      </c>
      <c r="S45" s="556">
        <v>1</v>
      </c>
      <c r="T45" s="556">
        <v>76</v>
      </c>
    </row>
    <row r="46" spans="2:20" ht="22.5" x14ac:dyDescent="0.15">
      <c r="B46" s="83" t="s">
        <v>1055</v>
      </c>
      <c r="C46" s="83" t="s">
        <v>1128</v>
      </c>
      <c r="D46" s="555" t="s">
        <v>1129</v>
      </c>
      <c r="E46" s="281" t="s">
        <v>267</v>
      </c>
      <c r="F46" s="83" t="s">
        <v>450</v>
      </c>
      <c r="G46" s="83" t="s">
        <v>522</v>
      </c>
      <c r="H46" s="83" t="s">
        <v>464</v>
      </c>
      <c r="I46" s="83">
        <v>3</v>
      </c>
      <c r="J46" s="555" t="s">
        <v>1108</v>
      </c>
      <c r="K46" s="83" t="s">
        <v>454</v>
      </c>
      <c r="L46" s="83" t="s">
        <v>455</v>
      </c>
      <c r="M46" s="83" t="s">
        <v>456</v>
      </c>
      <c r="N46" s="83" t="s">
        <v>456</v>
      </c>
      <c r="O46" s="556">
        <v>159</v>
      </c>
      <c r="P46" s="556">
        <v>103</v>
      </c>
      <c r="Q46" s="557">
        <v>262</v>
      </c>
      <c r="R46" s="556" t="s">
        <v>458</v>
      </c>
      <c r="S46" s="556">
        <v>0</v>
      </c>
      <c r="T46" s="556">
        <v>0</v>
      </c>
    </row>
    <row r="47" spans="2:20" ht="22.5" x14ac:dyDescent="0.15">
      <c r="B47" s="83" t="s">
        <v>1055</v>
      </c>
      <c r="C47" s="83" t="s">
        <v>1097</v>
      </c>
      <c r="D47" s="555" t="s">
        <v>509</v>
      </c>
      <c r="E47" s="281" t="s">
        <v>267</v>
      </c>
      <c r="F47" s="83" t="s">
        <v>450</v>
      </c>
      <c r="G47" s="83" t="s">
        <v>522</v>
      </c>
      <c r="H47" s="83" t="s">
        <v>452</v>
      </c>
      <c r="I47" s="83">
        <v>3</v>
      </c>
      <c r="J47" s="555" t="s">
        <v>1108</v>
      </c>
      <c r="K47" s="83" t="s">
        <v>454</v>
      </c>
      <c r="L47" s="83" t="s">
        <v>455</v>
      </c>
      <c r="M47" s="83" t="s">
        <v>456</v>
      </c>
      <c r="N47" s="83" t="s">
        <v>456</v>
      </c>
      <c r="O47" s="556">
        <v>190</v>
      </c>
      <c r="P47" s="556">
        <v>102</v>
      </c>
      <c r="Q47" s="557">
        <v>292</v>
      </c>
      <c r="R47" s="556" t="s">
        <v>1067</v>
      </c>
      <c r="S47" s="556">
        <v>1</v>
      </c>
      <c r="T47" s="556">
        <v>44</v>
      </c>
    </row>
    <row r="48" spans="2:20" ht="22.5" x14ac:dyDescent="0.15">
      <c r="B48" s="83" t="s">
        <v>1055</v>
      </c>
      <c r="C48" s="83" t="s">
        <v>1114</v>
      </c>
      <c r="D48" s="555" t="s">
        <v>1130</v>
      </c>
      <c r="E48" s="281" t="s">
        <v>267</v>
      </c>
      <c r="F48" s="83" t="s">
        <v>450</v>
      </c>
      <c r="G48" s="83" t="s">
        <v>522</v>
      </c>
      <c r="H48" s="83" t="s">
        <v>452</v>
      </c>
      <c r="I48" s="83">
        <v>1</v>
      </c>
      <c r="J48" s="555" t="s">
        <v>1108</v>
      </c>
      <c r="K48" s="83" t="s">
        <v>454</v>
      </c>
      <c r="L48" s="83" t="s">
        <v>455</v>
      </c>
      <c r="M48" s="83" t="s">
        <v>456</v>
      </c>
      <c r="N48" s="83" t="s">
        <v>456</v>
      </c>
      <c r="O48" s="556">
        <v>85</v>
      </c>
      <c r="P48" s="556">
        <v>18</v>
      </c>
      <c r="Q48" s="557">
        <v>103</v>
      </c>
      <c r="R48" s="556" t="s">
        <v>1067</v>
      </c>
      <c r="S48" s="556">
        <v>1</v>
      </c>
      <c r="T48" s="556">
        <v>55</v>
      </c>
    </row>
    <row r="49" spans="2:20" ht="22.5" x14ac:dyDescent="0.15">
      <c r="B49" s="83" t="s">
        <v>1055</v>
      </c>
      <c r="C49" s="83" t="s">
        <v>1131</v>
      </c>
      <c r="D49" s="555" t="s">
        <v>1132</v>
      </c>
      <c r="E49" s="281" t="s">
        <v>267</v>
      </c>
      <c r="F49" s="83" t="s">
        <v>450</v>
      </c>
      <c r="G49" s="83" t="s">
        <v>522</v>
      </c>
      <c r="H49" s="83" t="s">
        <v>452</v>
      </c>
      <c r="I49" s="83">
        <v>2</v>
      </c>
      <c r="J49" s="555" t="s">
        <v>1108</v>
      </c>
      <c r="K49" s="83" t="s">
        <v>454</v>
      </c>
      <c r="L49" s="83" t="s">
        <v>455</v>
      </c>
      <c r="M49" s="83" t="s">
        <v>456</v>
      </c>
      <c r="N49" s="83" t="s">
        <v>456</v>
      </c>
      <c r="O49" s="556">
        <v>172</v>
      </c>
      <c r="P49" s="556">
        <v>38</v>
      </c>
      <c r="Q49" s="557">
        <v>210</v>
      </c>
      <c r="R49" s="556" t="s">
        <v>1067</v>
      </c>
      <c r="S49" s="556">
        <v>1</v>
      </c>
      <c r="T49" s="556">
        <v>38</v>
      </c>
    </row>
    <row r="50" spans="2:20" ht="22.5" x14ac:dyDescent="0.15">
      <c r="B50" s="83" t="s">
        <v>1055</v>
      </c>
      <c r="C50" s="83" t="s">
        <v>1068</v>
      </c>
      <c r="D50" s="555" t="s">
        <v>1133</v>
      </c>
      <c r="E50" s="281" t="s">
        <v>267</v>
      </c>
      <c r="F50" s="83" t="s">
        <v>450</v>
      </c>
      <c r="G50" s="83" t="s">
        <v>522</v>
      </c>
      <c r="H50" s="83" t="s">
        <v>492</v>
      </c>
      <c r="I50" s="83">
        <v>6</v>
      </c>
      <c r="J50" s="555" t="s">
        <v>1108</v>
      </c>
      <c r="K50" s="83" t="s">
        <v>454</v>
      </c>
      <c r="L50" s="83" t="s">
        <v>455</v>
      </c>
      <c r="M50" s="83" t="s">
        <v>456</v>
      </c>
      <c r="N50" s="83" t="s">
        <v>456</v>
      </c>
      <c r="O50" s="556">
        <v>346</v>
      </c>
      <c r="P50" s="556">
        <v>83</v>
      </c>
      <c r="Q50" s="557">
        <v>429</v>
      </c>
      <c r="R50" s="556" t="s">
        <v>1067</v>
      </c>
      <c r="S50" s="556">
        <v>1</v>
      </c>
      <c r="T50" s="556">
        <v>24</v>
      </c>
    </row>
    <row r="51" spans="2:20" ht="22.5" x14ac:dyDescent="0.15">
      <c r="B51" s="83" t="s">
        <v>1055</v>
      </c>
      <c r="C51" s="83" t="s">
        <v>1102</v>
      </c>
      <c r="D51" s="555" t="s">
        <v>1134</v>
      </c>
      <c r="E51" s="281" t="s">
        <v>267</v>
      </c>
      <c r="F51" s="83" t="s">
        <v>450</v>
      </c>
      <c r="G51" s="83" t="s">
        <v>522</v>
      </c>
      <c r="H51" s="83" t="s">
        <v>452</v>
      </c>
      <c r="I51" s="83">
        <v>3</v>
      </c>
      <c r="J51" s="555" t="s">
        <v>1108</v>
      </c>
      <c r="K51" s="83" t="s">
        <v>454</v>
      </c>
      <c r="L51" s="83" t="s">
        <v>455</v>
      </c>
      <c r="M51" s="83" t="s">
        <v>456</v>
      </c>
      <c r="N51" s="83" t="s">
        <v>456</v>
      </c>
      <c r="O51" s="556">
        <v>88</v>
      </c>
      <c r="P51" s="556">
        <v>25</v>
      </c>
      <c r="Q51" s="557">
        <v>113</v>
      </c>
      <c r="R51" s="556" t="s">
        <v>1067</v>
      </c>
      <c r="S51" s="556">
        <v>1</v>
      </c>
      <c r="T51" s="556">
        <v>18</v>
      </c>
    </row>
    <row r="52" spans="2:20" ht="22.5" x14ac:dyDescent="0.15">
      <c r="B52" s="83" t="s">
        <v>1055</v>
      </c>
      <c r="C52" s="83" t="s">
        <v>1070</v>
      </c>
      <c r="D52" s="555" t="s">
        <v>1135</v>
      </c>
      <c r="E52" s="281" t="s">
        <v>267</v>
      </c>
      <c r="F52" s="83" t="s">
        <v>450</v>
      </c>
      <c r="G52" s="83" t="s">
        <v>522</v>
      </c>
      <c r="H52" s="83" t="s">
        <v>452</v>
      </c>
      <c r="I52" s="83">
        <v>3</v>
      </c>
      <c r="J52" s="555" t="s">
        <v>1108</v>
      </c>
      <c r="K52" s="83" t="s">
        <v>454</v>
      </c>
      <c r="L52" s="83" t="s">
        <v>455</v>
      </c>
      <c r="M52" s="83" t="s">
        <v>456</v>
      </c>
      <c r="N52" s="83" t="s">
        <v>456</v>
      </c>
      <c r="O52" s="556">
        <v>85</v>
      </c>
      <c r="P52" s="556">
        <v>39</v>
      </c>
      <c r="Q52" s="557">
        <v>124</v>
      </c>
      <c r="R52" s="556" t="s">
        <v>1067</v>
      </c>
      <c r="S52" s="556">
        <v>1</v>
      </c>
      <c r="T52" s="556">
        <v>20</v>
      </c>
    </row>
    <row r="53" spans="2:20" ht="22.5" x14ac:dyDescent="0.15">
      <c r="B53" s="83" t="s">
        <v>1055</v>
      </c>
      <c r="C53" s="83" t="s">
        <v>1105</v>
      </c>
      <c r="D53" s="555" t="s">
        <v>1136</v>
      </c>
      <c r="E53" s="281" t="s">
        <v>267</v>
      </c>
      <c r="F53" s="83" t="s">
        <v>450</v>
      </c>
      <c r="G53" s="83" t="s">
        <v>522</v>
      </c>
      <c r="H53" s="83" t="s">
        <v>464</v>
      </c>
      <c r="I53" s="83">
        <v>2</v>
      </c>
      <c r="J53" s="555" t="s">
        <v>1108</v>
      </c>
      <c r="K53" s="83" t="s">
        <v>454</v>
      </c>
      <c r="L53" s="83" t="s">
        <v>455</v>
      </c>
      <c r="M53" s="83" t="s">
        <v>456</v>
      </c>
      <c r="N53" s="83" t="s">
        <v>456</v>
      </c>
      <c r="O53" s="556">
        <v>38</v>
      </c>
      <c r="P53" s="556">
        <v>79</v>
      </c>
      <c r="Q53" s="557">
        <v>117</v>
      </c>
      <c r="R53" s="556" t="s">
        <v>458</v>
      </c>
      <c r="S53" s="556">
        <v>0</v>
      </c>
      <c r="T53" s="556">
        <v>0</v>
      </c>
    </row>
    <row r="54" spans="2:20" ht="22.5" x14ac:dyDescent="0.15">
      <c r="B54" s="83" t="s">
        <v>1055</v>
      </c>
      <c r="C54" s="83" t="s">
        <v>1137</v>
      </c>
      <c r="D54" s="555" t="s">
        <v>1138</v>
      </c>
      <c r="E54" s="281" t="s">
        <v>267</v>
      </c>
      <c r="F54" s="83" t="s">
        <v>450</v>
      </c>
      <c r="G54" s="83" t="s">
        <v>522</v>
      </c>
      <c r="H54" s="83" t="s">
        <v>452</v>
      </c>
      <c r="I54" s="83">
        <v>5</v>
      </c>
      <c r="J54" s="555" t="s">
        <v>1139</v>
      </c>
      <c r="K54" s="83" t="s">
        <v>454</v>
      </c>
      <c r="L54" s="83" t="s">
        <v>455</v>
      </c>
      <c r="M54" s="83" t="s">
        <v>456</v>
      </c>
      <c r="N54" s="83" t="s">
        <v>758</v>
      </c>
      <c r="O54" s="556">
        <v>362</v>
      </c>
      <c r="P54" s="556">
        <v>133</v>
      </c>
      <c r="Q54" s="557">
        <v>495</v>
      </c>
      <c r="R54" s="556" t="s">
        <v>458</v>
      </c>
      <c r="S54" s="556">
        <v>0</v>
      </c>
      <c r="T54" s="556">
        <v>0</v>
      </c>
    </row>
    <row r="55" spans="2:20" ht="22.5" x14ac:dyDescent="0.15">
      <c r="B55" s="83" t="s">
        <v>1055</v>
      </c>
      <c r="C55" s="83" t="s">
        <v>1140</v>
      </c>
      <c r="D55" s="555" t="s">
        <v>1141</v>
      </c>
      <c r="E55" s="281" t="s">
        <v>267</v>
      </c>
      <c r="F55" s="83" t="s">
        <v>450</v>
      </c>
      <c r="G55" s="83" t="s">
        <v>522</v>
      </c>
      <c r="H55" s="83" t="s">
        <v>452</v>
      </c>
      <c r="I55" s="83">
        <v>5</v>
      </c>
      <c r="J55" s="555" t="s">
        <v>1139</v>
      </c>
      <c r="K55" s="83" t="s">
        <v>454</v>
      </c>
      <c r="L55" s="83" t="s">
        <v>455</v>
      </c>
      <c r="M55" s="83" t="s">
        <v>456</v>
      </c>
      <c r="N55" s="83" t="s">
        <v>758</v>
      </c>
      <c r="O55" s="556">
        <v>440</v>
      </c>
      <c r="P55" s="556">
        <v>49</v>
      </c>
      <c r="Q55" s="557">
        <v>489</v>
      </c>
      <c r="R55" s="556" t="s">
        <v>458</v>
      </c>
      <c r="S55" s="556">
        <v>0</v>
      </c>
      <c r="T55" s="556">
        <v>0</v>
      </c>
    </row>
    <row r="56" spans="2:20" ht="22.5" x14ac:dyDescent="0.15">
      <c r="B56" s="83" t="s">
        <v>1055</v>
      </c>
      <c r="C56" s="83" t="s">
        <v>1097</v>
      </c>
      <c r="D56" s="555" t="s">
        <v>1142</v>
      </c>
      <c r="E56" s="281" t="s">
        <v>267</v>
      </c>
      <c r="F56" s="83" t="s">
        <v>450</v>
      </c>
      <c r="G56" s="83" t="s">
        <v>522</v>
      </c>
      <c r="H56" s="83" t="s">
        <v>452</v>
      </c>
      <c r="I56" s="83">
        <v>3</v>
      </c>
      <c r="J56" s="555" t="s">
        <v>1139</v>
      </c>
      <c r="K56" s="83" t="s">
        <v>454</v>
      </c>
      <c r="L56" s="83" t="s">
        <v>455</v>
      </c>
      <c r="M56" s="83" t="s">
        <v>456</v>
      </c>
      <c r="N56" s="83" t="s">
        <v>758</v>
      </c>
      <c r="O56" s="556">
        <v>379</v>
      </c>
      <c r="P56" s="556">
        <v>119</v>
      </c>
      <c r="Q56" s="557">
        <v>498</v>
      </c>
      <c r="R56" s="556" t="s">
        <v>458</v>
      </c>
      <c r="S56" s="556">
        <v>0</v>
      </c>
      <c r="T56" s="556">
        <v>0</v>
      </c>
    </row>
    <row r="57" spans="2:20" ht="22.5" x14ac:dyDescent="0.15">
      <c r="B57" s="83" t="s">
        <v>1055</v>
      </c>
      <c r="C57" s="83" t="s">
        <v>1064</v>
      </c>
      <c r="D57" s="555" t="s">
        <v>1143</v>
      </c>
      <c r="E57" s="281" t="s">
        <v>267</v>
      </c>
      <c r="F57" s="83" t="s">
        <v>450</v>
      </c>
      <c r="G57" s="83" t="s">
        <v>522</v>
      </c>
      <c r="H57" s="83" t="s">
        <v>464</v>
      </c>
      <c r="I57" s="83">
        <v>3</v>
      </c>
      <c r="J57" s="555" t="s">
        <v>1144</v>
      </c>
      <c r="K57" s="83" t="s">
        <v>454</v>
      </c>
      <c r="L57" s="83" t="s">
        <v>455</v>
      </c>
      <c r="M57" s="83" t="s">
        <v>456</v>
      </c>
      <c r="N57" s="83" t="s">
        <v>758</v>
      </c>
      <c r="O57" s="556">
        <v>284</v>
      </c>
      <c r="P57" s="556">
        <v>64</v>
      </c>
      <c r="Q57" s="557">
        <v>348</v>
      </c>
      <c r="R57" s="556" t="s">
        <v>1067</v>
      </c>
      <c r="S57" s="556">
        <v>1</v>
      </c>
      <c r="T57" s="556">
        <v>100</v>
      </c>
    </row>
    <row r="58" spans="2:20" ht="22.5" x14ac:dyDescent="0.15">
      <c r="B58" s="83" t="s">
        <v>1055</v>
      </c>
      <c r="C58" s="83" t="s">
        <v>1084</v>
      </c>
      <c r="D58" s="555" t="s">
        <v>1145</v>
      </c>
      <c r="E58" s="281" t="s">
        <v>267</v>
      </c>
      <c r="F58" s="83" t="s">
        <v>450</v>
      </c>
      <c r="G58" s="83" t="s">
        <v>522</v>
      </c>
      <c r="H58" s="83" t="s">
        <v>452</v>
      </c>
      <c r="I58" s="83">
        <v>4</v>
      </c>
      <c r="J58" s="555" t="s">
        <v>1144</v>
      </c>
      <c r="K58" s="83" t="s">
        <v>454</v>
      </c>
      <c r="L58" s="83" t="s">
        <v>455</v>
      </c>
      <c r="M58" s="83" t="s">
        <v>456</v>
      </c>
      <c r="N58" s="83" t="s">
        <v>758</v>
      </c>
      <c r="O58" s="556">
        <v>576</v>
      </c>
      <c r="P58" s="556">
        <v>72</v>
      </c>
      <c r="Q58" s="557">
        <v>648</v>
      </c>
      <c r="R58" s="556" t="s">
        <v>1067</v>
      </c>
      <c r="S58" s="556">
        <v>1</v>
      </c>
      <c r="T58" s="556">
        <v>72</v>
      </c>
    </row>
    <row r="59" spans="2:20" ht="22.5" x14ac:dyDescent="0.15">
      <c r="B59" s="83" t="s">
        <v>1055</v>
      </c>
      <c r="C59" s="83" t="s">
        <v>1126</v>
      </c>
      <c r="D59" s="555" t="s">
        <v>1146</v>
      </c>
      <c r="E59" s="281" t="s">
        <v>267</v>
      </c>
      <c r="F59" s="83" t="s">
        <v>450</v>
      </c>
      <c r="G59" s="83" t="s">
        <v>522</v>
      </c>
      <c r="H59" s="83" t="s">
        <v>452</v>
      </c>
      <c r="I59" s="83">
        <v>3</v>
      </c>
      <c r="J59" s="555" t="s">
        <v>1144</v>
      </c>
      <c r="K59" s="83" t="s">
        <v>454</v>
      </c>
      <c r="L59" s="83" t="s">
        <v>455</v>
      </c>
      <c r="M59" s="83" t="s">
        <v>456</v>
      </c>
      <c r="N59" s="83" t="s">
        <v>758</v>
      </c>
      <c r="O59" s="556">
        <v>316</v>
      </c>
      <c r="P59" s="556">
        <v>69</v>
      </c>
      <c r="Q59" s="557">
        <v>385</v>
      </c>
      <c r="R59" s="556" t="s">
        <v>1067</v>
      </c>
      <c r="S59" s="556">
        <v>1</v>
      </c>
      <c r="T59" s="556">
        <v>38</v>
      </c>
    </row>
    <row r="60" spans="2:20" ht="22.5" x14ac:dyDescent="0.15">
      <c r="B60" s="83" t="s">
        <v>1055</v>
      </c>
      <c r="C60" s="83" t="s">
        <v>1147</v>
      </c>
      <c r="D60" s="555" t="s">
        <v>1148</v>
      </c>
      <c r="E60" s="281" t="s">
        <v>267</v>
      </c>
      <c r="F60" s="83" t="s">
        <v>450</v>
      </c>
      <c r="G60" s="83" t="s">
        <v>522</v>
      </c>
      <c r="H60" s="83" t="s">
        <v>452</v>
      </c>
      <c r="I60" s="83">
        <v>3</v>
      </c>
      <c r="J60" s="555" t="s">
        <v>1144</v>
      </c>
      <c r="K60" s="83" t="s">
        <v>454</v>
      </c>
      <c r="L60" s="83" t="s">
        <v>455</v>
      </c>
      <c r="M60" s="83" t="s">
        <v>456</v>
      </c>
      <c r="N60" s="83" t="s">
        <v>758</v>
      </c>
      <c r="O60" s="556">
        <v>336</v>
      </c>
      <c r="P60" s="556">
        <v>65</v>
      </c>
      <c r="Q60" s="557">
        <v>401</v>
      </c>
      <c r="R60" s="556" t="s">
        <v>458</v>
      </c>
      <c r="S60" s="556">
        <v>0</v>
      </c>
      <c r="T60" s="556">
        <v>0</v>
      </c>
    </row>
    <row r="61" spans="2:20" ht="22.5" x14ac:dyDescent="0.15">
      <c r="B61" s="83" t="s">
        <v>1055</v>
      </c>
      <c r="C61" s="83" t="s">
        <v>1149</v>
      </c>
      <c r="D61" s="555" t="s">
        <v>1150</v>
      </c>
      <c r="E61" s="281" t="s">
        <v>267</v>
      </c>
      <c r="F61" s="83" t="s">
        <v>450</v>
      </c>
      <c r="G61" s="83" t="s">
        <v>522</v>
      </c>
      <c r="H61" s="83" t="s">
        <v>452</v>
      </c>
      <c r="I61" s="83">
        <v>4</v>
      </c>
      <c r="J61" s="555" t="s">
        <v>1144</v>
      </c>
      <c r="K61" s="83" t="s">
        <v>454</v>
      </c>
      <c r="L61" s="83" t="s">
        <v>455</v>
      </c>
      <c r="M61" s="83" t="s">
        <v>456</v>
      </c>
      <c r="N61" s="83" t="s">
        <v>758</v>
      </c>
      <c r="O61" s="556">
        <v>440</v>
      </c>
      <c r="P61" s="556">
        <v>78</v>
      </c>
      <c r="Q61" s="557">
        <v>518</v>
      </c>
      <c r="R61" s="556" t="s">
        <v>458</v>
      </c>
      <c r="S61" s="556">
        <v>0</v>
      </c>
      <c r="T61" s="556">
        <v>0</v>
      </c>
    </row>
    <row r="62" spans="2:20" ht="22.5" x14ac:dyDescent="0.15">
      <c r="B62" s="83" t="s">
        <v>1055</v>
      </c>
      <c r="C62" s="83" t="s">
        <v>1126</v>
      </c>
      <c r="D62" s="555" t="s">
        <v>1151</v>
      </c>
      <c r="E62" s="281" t="s">
        <v>267</v>
      </c>
      <c r="F62" s="83" t="s">
        <v>450</v>
      </c>
      <c r="G62" s="83" t="s">
        <v>522</v>
      </c>
      <c r="H62" s="83" t="s">
        <v>452</v>
      </c>
      <c r="I62" s="83">
        <v>3</v>
      </c>
      <c r="J62" s="555" t="s">
        <v>1152</v>
      </c>
      <c r="K62" s="83" t="s">
        <v>454</v>
      </c>
      <c r="L62" s="83" t="s">
        <v>455</v>
      </c>
      <c r="M62" s="83" t="s">
        <v>456</v>
      </c>
      <c r="N62" s="83" t="s">
        <v>791</v>
      </c>
      <c r="O62" s="556">
        <v>448</v>
      </c>
      <c r="P62" s="556">
        <v>123</v>
      </c>
      <c r="Q62" s="557">
        <v>571</v>
      </c>
      <c r="R62" s="556" t="s">
        <v>1067</v>
      </c>
      <c r="S62" s="556">
        <v>1</v>
      </c>
      <c r="T62" s="556">
        <v>89</v>
      </c>
    </row>
    <row r="63" spans="2:20" ht="22.5" x14ac:dyDescent="0.15">
      <c r="B63" s="83" t="s">
        <v>1055</v>
      </c>
      <c r="C63" s="83" t="s">
        <v>1070</v>
      </c>
      <c r="D63" s="555" t="s">
        <v>1153</v>
      </c>
      <c r="E63" s="281" t="s">
        <v>267</v>
      </c>
      <c r="F63" s="83" t="s">
        <v>450</v>
      </c>
      <c r="G63" s="83" t="s">
        <v>522</v>
      </c>
      <c r="H63" s="83" t="s">
        <v>452</v>
      </c>
      <c r="I63" s="83">
        <v>3</v>
      </c>
      <c r="J63" s="555" t="s">
        <v>1152</v>
      </c>
      <c r="K63" s="83" t="s">
        <v>454</v>
      </c>
      <c r="L63" s="83" t="s">
        <v>455</v>
      </c>
      <c r="M63" s="83" t="s">
        <v>456</v>
      </c>
      <c r="N63" s="83" t="s">
        <v>791</v>
      </c>
      <c r="O63" s="556">
        <v>391</v>
      </c>
      <c r="P63" s="556">
        <v>119</v>
      </c>
      <c r="Q63" s="557">
        <v>510</v>
      </c>
      <c r="R63" s="556" t="s">
        <v>458</v>
      </c>
      <c r="S63" s="556">
        <v>0</v>
      </c>
      <c r="T63" s="556">
        <v>0</v>
      </c>
    </row>
    <row r="64" spans="2:20" ht="22.5" x14ac:dyDescent="0.15">
      <c r="B64" s="83" t="s">
        <v>1055</v>
      </c>
      <c r="C64" s="83" t="s">
        <v>1087</v>
      </c>
      <c r="D64" s="555" t="s">
        <v>1154</v>
      </c>
      <c r="E64" s="281" t="s">
        <v>267</v>
      </c>
      <c r="F64" s="83" t="s">
        <v>450</v>
      </c>
      <c r="G64" s="83" t="s">
        <v>522</v>
      </c>
      <c r="H64" s="83" t="s">
        <v>452</v>
      </c>
      <c r="I64" s="83">
        <v>3</v>
      </c>
      <c r="J64" s="555" t="s">
        <v>1155</v>
      </c>
      <c r="K64" s="83" t="s">
        <v>454</v>
      </c>
      <c r="L64" s="83" t="s">
        <v>455</v>
      </c>
      <c r="M64" s="83" t="s">
        <v>456</v>
      </c>
      <c r="N64" s="83" t="s">
        <v>672</v>
      </c>
      <c r="O64" s="556">
        <v>628</v>
      </c>
      <c r="P64" s="556">
        <v>118</v>
      </c>
      <c r="Q64" s="557">
        <v>746</v>
      </c>
      <c r="R64" s="556" t="s">
        <v>458</v>
      </c>
      <c r="S64" s="556">
        <v>0</v>
      </c>
      <c r="T64" s="556">
        <v>0</v>
      </c>
    </row>
    <row r="65" spans="2:20" ht="22.5" x14ac:dyDescent="0.15">
      <c r="B65" s="83" t="s">
        <v>1055</v>
      </c>
      <c r="C65" s="83" t="s">
        <v>1070</v>
      </c>
      <c r="D65" s="555" t="s">
        <v>1156</v>
      </c>
      <c r="E65" s="281" t="s">
        <v>267</v>
      </c>
      <c r="F65" s="83" t="s">
        <v>450</v>
      </c>
      <c r="G65" s="83" t="s">
        <v>522</v>
      </c>
      <c r="H65" s="83" t="s">
        <v>452</v>
      </c>
      <c r="I65" s="83">
        <v>3</v>
      </c>
      <c r="J65" s="555" t="s">
        <v>1155</v>
      </c>
      <c r="K65" s="83" t="s">
        <v>454</v>
      </c>
      <c r="L65" s="83" t="s">
        <v>455</v>
      </c>
      <c r="M65" s="83" t="s">
        <v>456</v>
      </c>
      <c r="N65" s="83" t="s">
        <v>672</v>
      </c>
      <c r="O65" s="556">
        <v>664</v>
      </c>
      <c r="P65" s="556">
        <v>79</v>
      </c>
      <c r="Q65" s="557">
        <v>743</v>
      </c>
      <c r="R65" s="556" t="s">
        <v>458</v>
      </c>
      <c r="S65" s="556">
        <v>0</v>
      </c>
      <c r="T65" s="556">
        <v>0</v>
      </c>
    </row>
    <row r="66" spans="2:20" ht="22.5" x14ac:dyDescent="0.15">
      <c r="B66" s="83" t="s">
        <v>1055</v>
      </c>
      <c r="C66" s="83" t="s">
        <v>1157</v>
      </c>
      <c r="D66" s="555" t="s">
        <v>1158</v>
      </c>
      <c r="E66" s="281" t="s">
        <v>267</v>
      </c>
      <c r="F66" s="83" t="s">
        <v>450</v>
      </c>
      <c r="G66" s="83" t="s">
        <v>522</v>
      </c>
      <c r="H66" s="83" t="s">
        <v>452</v>
      </c>
      <c r="I66" s="83">
        <v>4</v>
      </c>
      <c r="J66" s="555" t="s">
        <v>1159</v>
      </c>
      <c r="K66" s="83" t="s">
        <v>454</v>
      </c>
      <c r="L66" s="83" t="s">
        <v>455</v>
      </c>
      <c r="M66" s="83" t="s">
        <v>456</v>
      </c>
      <c r="N66" s="83" t="s">
        <v>456</v>
      </c>
      <c r="O66" s="556">
        <v>414</v>
      </c>
      <c r="P66" s="556">
        <v>62</v>
      </c>
      <c r="Q66" s="557">
        <v>476</v>
      </c>
      <c r="R66" s="556" t="s">
        <v>458</v>
      </c>
      <c r="S66" s="556">
        <v>0</v>
      </c>
      <c r="T66" s="556">
        <v>0</v>
      </c>
    </row>
    <row r="67" spans="2:20" ht="22.5" x14ac:dyDescent="0.15">
      <c r="B67" s="83" t="s">
        <v>1055</v>
      </c>
      <c r="C67" s="83" t="s">
        <v>1160</v>
      </c>
      <c r="D67" s="555" t="s">
        <v>1161</v>
      </c>
      <c r="E67" s="281" t="s">
        <v>267</v>
      </c>
      <c r="F67" s="83" t="s">
        <v>450</v>
      </c>
      <c r="G67" s="83" t="s">
        <v>522</v>
      </c>
      <c r="H67" s="83" t="s">
        <v>452</v>
      </c>
      <c r="I67" s="83">
        <v>4</v>
      </c>
      <c r="J67" s="555" t="s">
        <v>1159</v>
      </c>
      <c r="K67" s="83" t="s">
        <v>454</v>
      </c>
      <c r="L67" s="83" t="s">
        <v>455</v>
      </c>
      <c r="M67" s="83" t="s">
        <v>456</v>
      </c>
      <c r="N67" s="83" t="s">
        <v>456</v>
      </c>
      <c r="O67" s="556">
        <v>584</v>
      </c>
      <c r="P67" s="556">
        <v>64</v>
      </c>
      <c r="Q67" s="557">
        <v>648</v>
      </c>
      <c r="R67" s="556" t="s">
        <v>458</v>
      </c>
      <c r="S67" s="556">
        <v>0</v>
      </c>
      <c r="T67" s="556">
        <v>0</v>
      </c>
    </row>
    <row r="68" spans="2:20" ht="22.5" x14ac:dyDescent="0.15">
      <c r="B68" s="83" t="s">
        <v>1055</v>
      </c>
      <c r="C68" s="83" t="s">
        <v>1162</v>
      </c>
      <c r="D68" s="555" t="s">
        <v>1163</v>
      </c>
      <c r="E68" s="281" t="s">
        <v>267</v>
      </c>
      <c r="F68" s="83" t="s">
        <v>450</v>
      </c>
      <c r="G68" s="83" t="s">
        <v>522</v>
      </c>
      <c r="H68" s="83" t="s">
        <v>452</v>
      </c>
      <c r="I68" s="83">
        <v>6</v>
      </c>
      <c r="J68" s="555" t="s">
        <v>1159</v>
      </c>
      <c r="K68" s="83" t="s">
        <v>454</v>
      </c>
      <c r="L68" s="83" t="s">
        <v>455</v>
      </c>
      <c r="M68" s="83" t="s">
        <v>456</v>
      </c>
      <c r="N68" s="83" t="s">
        <v>456</v>
      </c>
      <c r="O68" s="556">
        <v>803</v>
      </c>
      <c r="P68" s="556">
        <v>156</v>
      </c>
      <c r="Q68" s="557">
        <v>959</v>
      </c>
      <c r="R68" s="556" t="s">
        <v>458</v>
      </c>
      <c r="S68" s="556">
        <v>0</v>
      </c>
      <c r="T68" s="556">
        <v>0</v>
      </c>
    </row>
    <row r="69" spans="2:20" ht="22.5" x14ac:dyDescent="0.15">
      <c r="B69" s="83" t="s">
        <v>1055</v>
      </c>
      <c r="C69" s="83" t="s">
        <v>1157</v>
      </c>
      <c r="D69" s="555" t="s">
        <v>1164</v>
      </c>
      <c r="E69" s="281" t="s">
        <v>267</v>
      </c>
      <c r="F69" s="83" t="s">
        <v>450</v>
      </c>
      <c r="G69" s="83" t="s">
        <v>522</v>
      </c>
      <c r="H69" s="83" t="s">
        <v>452</v>
      </c>
      <c r="I69" s="83">
        <v>4</v>
      </c>
      <c r="J69" s="555" t="s">
        <v>1165</v>
      </c>
      <c r="K69" s="83" t="s">
        <v>454</v>
      </c>
      <c r="L69" s="83" t="s">
        <v>455</v>
      </c>
      <c r="M69" s="83" t="s">
        <v>456</v>
      </c>
      <c r="N69" s="83" t="s">
        <v>456</v>
      </c>
      <c r="O69" s="556">
        <v>581</v>
      </c>
      <c r="P69" s="556">
        <v>95</v>
      </c>
      <c r="Q69" s="557">
        <v>676</v>
      </c>
      <c r="R69" s="556" t="s">
        <v>458</v>
      </c>
      <c r="S69" s="556">
        <v>0</v>
      </c>
      <c r="T69" s="556">
        <v>0</v>
      </c>
    </row>
    <row r="70" spans="2:20" ht="22.5" x14ac:dyDescent="0.15">
      <c r="B70" s="83" t="s">
        <v>1055</v>
      </c>
      <c r="C70" s="83" t="s">
        <v>1160</v>
      </c>
      <c r="D70" s="555" t="s">
        <v>1166</v>
      </c>
      <c r="E70" s="281" t="s">
        <v>267</v>
      </c>
      <c r="F70" s="83" t="s">
        <v>450</v>
      </c>
      <c r="G70" s="83" t="s">
        <v>522</v>
      </c>
      <c r="H70" s="83" t="s">
        <v>452</v>
      </c>
      <c r="I70" s="83">
        <v>4</v>
      </c>
      <c r="J70" s="555" t="s">
        <v>1165</v>
      </c>
      <c r="K70" s="83" t="s">
        <v>454</v>
      </c>
      <c r="L70" s="83" t="s">
        <v>455</v>
      </c>
      <c r="M70" s="83" t="s">
        <v>456</v>
      </c>
      <c r="N70" s="83" t="s">
        <v>456</v>
      </c>
      <c r="O70" s="556">
        <v>535</v>
      </c>
      <c r="P70" s="556">
        <v>87</v>
      </c>
      <c r="Q70" s="557">
        <v>622</v>
      </c>
      <c r="R70" s="556" t="s">
        <v>458</v>
      </c>
      <c r="S70" s="556">
        <v>0</v>
      </c>
      <c r="T70" s="556">
        <v>0</v>
      </c>
    </row>
    <row r="71" spans="2:20" ht="22.5" x14ac:dyDescent="0.15">
      <c r="B71" s="83" t="s">
        <v>1055</v>
      </c>
      <c r="C71" s="83" t="s">
        <v>1167</v>
      </c>
      <c r="D71" s="555" t="s">
        <v>1168</v>
      </c>
      <c r="E71" s="281" t="s">
        <v>267</v>
      </c>
      <c r="F71" s="83" t="s">
        <v>450</v>
      </c>
      <c r="G71" s="83" t="s">
        <v>522</v>
      </c>
      <c r="H71" s="83" t="s">
        <v>452</v>
      </c>
      <c r="I71" s="83">
        <v>4</v>
      </c>
      <c r="J71" s="555" t="s">
        <v>1165</v>
      </c>
      <c r="K71" s="83" t="s">
        <v>454</v>
      </c>
      <c r="L71" s="83" t="s">
        <v>455</v>
      </c>
      <c r="M71" s="83" t="s">
        <v>456</v>
      </c>
      <c r="N71" s="83" t="s">
        <v>456</v>
      </c>
      <c r="O71" s="556">
        <v>315</v>
      </c>
      <c r="P71" s="556">
        <v>125</v>
      </c>
      <c r="Q71" s="557">
        <v>440</v>
      </c>
      <c r="R71" s="556" t="s">
        <v>458</v>
      </c>
      <c r="S71" s="556">
        <v>0</v>
      </c>
      <c r="T71" s="556">
        <v>0</v>
      </c>
    </row>
    <row r="72" spans="2:20" ht="22.5" x14ac:dyDescent="0.15">
      <c r="B72" s="83" t="s">
        <v>1055</v>
      </c>
      <c r="C72" s="83" t="s">
        <v>1064</v>
      </c>
      <c r="D72" s="555" t="s">
        <v>1169</v>
      </c>
      <c r="E72" s="281" t="s">
        <v>267</v>
      </c>
      <c r="F72" s="83" t="s">
        <v>450</v>
      </c>
      <c r="G72" s="83" t="s">
        <v>522</v>
      </c>
      <c r="H72" s="83" t="s">
        <v>452</v>
      </c>
      <c r="I72" s="83">
        <v>2</v>
      </c>
      <c r="J72" s="555" t="s">
        <v>1170</v>
      </c>
      <c r="K72" s="83" t="s">
        <v>454</v>
      </c>
      <c r="L72" s="83" t="s">
        <v>455</v>
      </c>
      <c r="M72" s="83" t="s">
        <v>456</v>
      </c>
      <c r="N72" s="83" t="s">
        <v>456</v>
      </c>
      <c r="O72" s="556">
        <v>400</v>
      </c>
      <c r="P72" s="556">
        <v>0</v>
      </c>
      <c r="Q72" s="557">
        <v>400</v>
      </c>
      <c r="R72" s="556" t="s">
        <v>458</v>
      </c>
      <c r="S72" s="556">
        <v>0</v>
      </c>
      <c r="T72" s="556">
        <v>0</v>
      </c>
    </row>
    <row r="73" spans="2:20" ht="22.5" x14ac:dyDescent="0.15">
      <c r="B73" s="83" t="s">
        <v>1055</v>
      </c>
      <c r="C73" s="83" t="s">
        <v>1171</v>
      </c>
      <c r="D73" s="555" t="s">
        <v>1172</v>
      </c>
      <c r="E73" s="281" t="s">
        <v>267</v>
      </c>
      <c r="F73" s="83" t="s">
        <v>450</v>
      </c>
      <c r="G73" s="83" t="s">
        <v>522</v>
      </c>
      <c r="H73" s="83" t="s">
        <v>452</v>
      </c>
      <c r="I73" s="83">
        <v>2</v>
      </c>
      <c r="J73" s="555" t="s">
        <v>1170</v>
      </c>
      <c r="K73" s="83" t="s">
        <v>454</v>
      </c>
      <c r="L73" s="83" t="s">
        <v>455</v>
      </c>
      <c r="M73" s="83" t="s">
        <v>456</v>
      </c>
      <c r="N73" s="83" t="s">
        <v>456</v>
      </c>
      <c r="O73" s="556">
        <v>400</v>
      </c>
      <c r="P73" s="556">
        <v>0</v>
      </c>
      <c r="Q73" s="557">
        <v>400</v>
      </c>
      <c r="R73" s="556" t="s">
        <v>458</v>
      </c>
      <c r="S73" s="556">
        <v>0</v>
      </c>
      <c r="T73" s="556">
        <v>0</v>
      </c>
    </row>
    <row r="74" spans="2:20" ht="22.5" x14ac:dyDescent="0.15">
      <c r="B74" s="83" t="s">
        <v>1055</v>
      </c>
      <c r="C74" s="83" t="s">
        <v>1149</v>
      </c>
      <c r="D74" s="555" t="s">
        <v>1173</v>
      </c>
      <c r="E74" s="281" t="s">
        <v>267</v>
      </c>
      <c r="F74" s="83" t="s">
        <v>450</v>
      </c>
      <c r="G74" s="83" t="s">
        <v>522</v>
      </c>
      <c r="H74" s="83" t="s">
        <v>452</v>
      </c>
      <c r="I74" s="83">
        <v>2</v>
      </c>
      <c r="J74" s="555" t="s">
        <v>1170</v>
      </c>
      <c r="K74" s="83" t="s">
        <v>454</v>
      </c>
      <c r="L74" s="83" t="s">
        <v>455</v>
      </c>
      <c r="M74" s="83" t="s">
        <v>456</v>
      </c>
      <c r="N74" s="83" t="s">
        <v>456</v>
      </c>
      <c r="O74" s="556">
        <v>400</v>
      </c>
      <c r="P74" s="556">
        <v>0</v>
      </c>
      <c r="Q74" s="557">
        <v>400</v>
      </c>
      <c r="R74" s="556" t="s">
        <v>458</v>
      </c>
      <c r="S74" s="556">
        <v>0</v>
      </c>
      <c r="T74" s="556">
        <v>0</v>
      </c>
    </row>
    <row r="75" spans="2:20" ht="22.5" x14ac:dyDescent="0.15">
      <c r="B75" s="83" t="s">
        <v>1055</v>
      </c>
      <c r="C75" s="83" t="s">
        <v>1174</v>
      </c>
      <c r="D75" s="555" t="s">
        <v>1175</v>
      </c>
      <c r="E75" s="281" t="s">
        <v>267</v>
      </c>
      <c r="F75" s="83" t="s">
        <v>450</v>
      </c>
      <c r="G75" s="83" t="s">
        <v>522</v>
      </c>
      <c r="H75" s="83" t="s">
        <v>480</v>
      </c>
      <c r="I75" s="83">
        <v>6</v>
      </c>
      <c r="J75" s="555" t="s">
        <v>1176</v>
      </c>
      <c r="K75" s="83" t="s">
        <v>454</v>
      </c>
      <c r="L75" s="83" t="s">
        <v>455</v>
      </c>
      <c r="M75" s="83" t="s">
        <v>456</v>
      </c>
      <c r="N75" s="83" t="s">
        <v>663</v>
      </c>
      <c r="O75" s="556">
        <v>384</v>
      </c>
      <c r="P75" s="556">
        <v>0</v>
      </c>
      <c r="Q75" s="557">
        <v>384</v>
      </c>
      <c r="R75" s="556" t="s">
        <v>458</v>
      </c>
      <c r="S75" s="556">
        <v>0</v>
      </c>
      <c r="T75" s="556">
        <v>0</v>
      </c>
    </row>
    <row r="76" spans="2:20" ht="22.5" x14ac:dyDescent="0.15">
      <c r="B76" s="83" t="s">
        <v>1055</v>
      </c>
      <c r="C76" s="83" t="s">
        <v>1177</v>
      </c>
      <c r="D76" s="555" t="s">
        <v>1178</v>
      </c>
      <c r="E76" s="281" t="s">
        <v>267</v>
      </c>
      <c r="F76" s="83" t="s">
        <v>450</v>
      </c>
      <c r="G76" s="83" t="s">
        <v>522</v>
      </c>
      <c r="H76" s="83" t="s">
        <v>452</v>
      </c>
      <c r="I76" s="83">
        <v>8</v>
      </c>
      <c r="J76" s="555" t="s">
        <v>1176</v>
      </c>
      <c r="K76" s="83" t="s">
        <v>454</v>
      </c>
      <c r="L76" s="83" t="s">
        <v>455</v>
      </c>
      <c r="M76" s="83" t="s">
        <v>456</v>
      </c>
      <c r="N76" s="83" t="s">
        <v>663</v>
      </c>
      <c r="O76" s="556">
        <v>520</v>
      </c>
      <c r="P76" s="556">
        <v>0</v>
      </c>
      <c r="Q76" s="557">
        <v>520</v>
      </c>
      <c r="R76" s="556" t="s">
        <v>458</v>
      </c>
      <c r="S76" s="556">
        <v>0</v>
      </c>
      <c r="T76" s="556">
        <v>0</v>
      </c>
    </row>
    <row r="77" spans="2:20" ht="22.5" x14ac:dyDescent="0.15">
      <c r="B77" s="83" t="s">
        <v>1055</v>
      </c>
      <c r="C77" s="83" t="s">
        <v>1092</v>
      </c>
      <c r="D77" s="555" t="s">
        <v>1179</v>
      </c>
      <c r="E77" s="281" t="s">
        <v>267</v>
      </c>
      <c r="F77" s="83" t="s">
        <v>450</v>
      </c>
      <c r="G77" s="83" t="s">
        <v>522</v>
      </c>
      <c r="H77" s="83" t="s">
        <v>452</v>
      </c>
      <c r="I77" s="83">
        <v>3</v>
      </c>
      <c r="J77" s="555" t="s">
        <v>1176</v>
      </c>
      <c r="K77" s="83" t="s">
        <v>454</v>
      </c>
      <c r="L77" s="83" t="s">
        <v>455</v>
      </c>
      <c r="M77" s="83" t="s">
        <v>456</v>
      </c>
      <c r="N77" s="83" t="s">
        <v>663</v>
      </c>
      <c r="O77" s="556">
        <v>515</v>
      </c>
      <c r="P77" s="556">
        <v>0</v>
      </c>
      <c r="Q77" s="557">
        <v>515</v>
      </c>
      <c r="R77" s="556" t="s">
        <v>458</v>
      </c>
      <c r="S77" s="556">
        <v>0</v>
      </c>
      <c r="T77" s="556">
        <v>0</v>
      </c>
    </row>
    <row r="78" spans="2:20" ht="22.5" x14ac:dyDescent="0.15">
      <c r="B78" s="83" t="s">
        <v>1055</v>
      </c>
      <c r="C78" s="83" t="s">
        <v>1180</v>
      </c>
      <c r="D78" s="555" t="s">
        <v>1181</v>
      </c>
      <c r="E78" s="281" t="s">
        <v>267</v>
      </c>
      <c r="F78" s="83" t="s">
        <v>450</v>
      </c>
      <c r="G78" s="83" t="s">
        <v>522</v>
      </c>
      <c r="H78" s="83" t="s">
        <v>452</v>
      </c>
      <c r="I78" s="83">
        <v>8</v>
      </c>
      <c r="J78" s="555" t="s">
        <v>1176</v>
      </c>
      <c r="K78" s="83" t="s">
        <v>454</v>
      </c>
      <c r="L78" s="83" t="s">
        <v>455</v>
      </c>
      <c r="M78" s="83" t="s">
        <v>456</v>
      </c>
      <c r="N78" s="83" t="s">
        <v>663</v>
      </c>
      <c r="O78" s="556">
        <v>522</v>
      </c>
      <c r="P78" s="556">
        <v>0</v>
      </c>
      <c r="Q78" s="557">
        <v>522</v>
      </c>
      <c r="R78" s="556" t="s">
        <v>458</v>
      </c>
      <c r="S78" s="556">
        <v>0</v>
      </c>
      <c r="T78" s="556">
        <v>0</v>
      </c>
    </row>
    <row r="79" spans="2:20" ht="22.5" x14ac:dyDescent="0.15">
      <c r="B79" s="83" t="s">
        <v>1055</v>
      </c>
      <c r="C79" s="83" t="s">
        <v>1182</v>
      </c>
      <c r="D79" s="555" t="s">
        <v>1183</v>
      </c>
      <c r="E79" s="281" t="s">
        <v>267</v>
      </c>
      <c r="F79" s="83" t="s">
        <v>450</v>
      </c>
      <c r="G79" s="83" t="s">
        <v>522</v>
      </c>
      <c r="H79" s="83" t="s">
        <v>452</v>
      </c>
      <c r="I79" s="83">
        <v>5</v>
      </c>
      <c r="J79" s="555" t="s">
        <v>1176</v>
      </c>
      <c r="K79" s="83" t="s">
        <v>454</v>
      </c>
      <c r="L79" s="83" t="s">
        <v>455</v>
      </c>
      <c r="M79" s="83" t="s">
        <v>456</v>
      </c>
      <c r="N79" s="83" t="s">
        <v>663</v>
      </c>
      <c r="O79" s="556">
        <v>521</v>
      </c>
      <c r="P79" s="556">
        <v>0</v>
      </c>
      <c r="Q79" s="557">
        <v>521</v>
      </c>
      <c r="R79" s="556" t="s">
        <v>458</v>
      </c>
      <c r="S79" s="556">
        <v>0</v>
      </c>
      <c r="T79" s="556">
        <v>0</v>
      </c>
    </row>
    <row r="80" spans="2:20" ht="22.5" x14ac:dyDescent="0.15">
      <c r="B80" s="83" t="s">
        <v>1055</v>
      </c>
      <c r="C80" s="83" t="s">
        <v>1184</v>
      </c>
      <c r="D80" s="555" t="s">
        <v>1185</v>
      </c>
      <c r="E80" s="281" t="s">
        <v>259</v>
      </c>
      <c r="F80" s="83" t="s">
        <v>450</v>
      </c>
      <c r="G80" s="83" t="s">
        <v>522</v>
      </c>
      <c r="H80" s="83" t="s">
        <v>452</v>
      </c>
      <c r="I80" s="83">
        <v>2</v>
      </c>
      <c r="J80" s="555" t="s">
        <v>1186</v>
      </c>
      <c r="K80" s="83" t="s">
        <v>454</v>
      </c>
      <c r="L80" s="83" t="s">
        <v>481</v>
      </c>
      <c r="M80" s="83" t="s">
        <v>481</v>
      </c>
      <c r="N80" s="83" t="s">
        <v>481</v>
      </c>
      <c r="O80" s="556">
        <v>100</v>
      </c>
      <c r="P80" s="556">
        <v>0</v>
      </c>
      <c r="Q80" s="557">
        <v>100</v>
      </c>
      <c r="R80" s="556" t="s">
        <v>458</v>
      </c>
      <c r="S80" s="556">
        <v>0</v>
      </c>
      <c r="T80" s="556">
        <v>0</v>
      </c>
    </row>
    <row r="81" spans="2:20" ht="22.5" x14ac:dyDescent="0.15">
      <c r="B81" s="83" t="s">
        <v>1055</v>
      </c>
      <c r="C81" s="83" t="s">
        <v>1187</v>
      </c>
      <c r="D81" s="555" t="s">
        <v>1188</v>
      </c>
      <c r="E81" s="281" t="s">
        <v>259</v>
      </c>
      <c r="F81" s="83" t="s">
        <v>450</v>
      </c>
      <c r="G81" s="83" t="s">
        <v>522</v>
      </c>
      <c r="H81" s="83" t="s">
        <v>452</v>
      </c>
      <c r="I81" s="83">
        <v>1</v>
      </c>
      <c r="J81" s="555" t="s">
        <v>1189</v>
      </c>
      <c r="K81" s="83" t="s">
        <v>454</v>
      </c>
      <c r="L81" s="83" t="s">
        <v>469</v>
      </c>
      <c r="M81" s="83" t="s">
        <v>469</v>
      </c>
      <c r="N81" s="83" t="s">
        <v>703</v>
      </c>
      <c r="O81" s="556">
        <v>0</v>
      </c>
      <c r="P81" s="556">
        <v>540</v>
      </c>
      <c r="Q81" s="557">
        <v>540</v>
      </c>
      <c r="R81" s="556" t="s">
        <v>458</v>
      </c>
      <c r="S81" s="556">
        <v>0</v>
      </c>
      <c r="T81" s="556">
        <v>0</v>
      </c>
    </row>
    <row r="82" spans="2:20" ht="22.5" x14ac:dyDescent="0.15">
      <c r="B82" s="83" t="s">
        <v>1055</v>
      </c>
      <c r="C82" s="83" t="s">
        <v>1190</v>
      </c>
      <c r="D82" s="555" t="s">
        <v>1188</v>
      </c>
      <c r="E82" s="281" t="s">
        <v>259</v>
      </c>
      <c r="F82" s="83" t="s">
        <v>450</v>
      </c>
      <c r="G82" s="83" t="s">
        <v>522</v>
      </c>
      <c r="H82" s="83" t="s">
        <v>452</v>
      </c>
      <c r="I82" s="83">
        <v>1</v>
      </c>
      <c r="J82" s="555" t="s">
        <v>1191</v>
      </c>
      <c r="K82" s="83" t="s">
        <v>454</v>
      </c>
      <c r="L82" s="83" t="s">
        <v>469</v>
      </c>
      <c r="M82" s="83" t="s">
        <v>535</v>
      </c>
      <c r="N82" s="83" t="s">
        <v>825</v>
      </c>
      <c r="O82" s="556">
        <v>0</v>
      </c>
      <c r="P82" s="556">
        <v>450</v>
      </c>
      <c r="Q82" s="557">
        <v>450</v>
      </c>
      <c r="R82" s="556" t="s">
        <v>458</v>
      </c>
      <c r="S82" s="556">
        <v>0</v>
      </c>
      <c r="T82" s="556">
        <v>0</v>
      </c>
    </row>
    <row r="83" spans="2:20" ht="22.5" x14ac:dyDescent="0.15">
      <c r="B83" s="83" t="s">
        <v>1055</v>
      </c>
      <c r="C83" s="83" t="s">
        <v>1192</v>
      </c>
      <c r="D83" s="555" t="s">
        <v>1188</v>
      </c>
      <c r="E83" s="281" t="s">
        <v>259</v>
      </c>
      <c r="F83" s="83" t="s">
        <v>450</v>
      </c>
      <c r="G83" s="83" t="s">
        <v>522</v>
      </c>
      <c r="H83" s="83" t="s">
        <v>452</v>
      </c>
      <c r="I83" s="83">
        <v>1</v>
      </c>
      <c r="J83" s="555" t="s">
        <v>1193</v>
      </c>
      <c r="K83" s="83" t="s">
        <v>454</v>
      </c>
      <c r="L83" s="83" t="s">
        <v>469</v>
      </c>
      <c r="M83" s="83" t="s">
        <v>469</v>
      </c>
      <c r="N83" s="83" t="s">
        <v>469</v>
      </c>
      <c r="O83" s="556">
        <v>0</v>
      </c>
      <c r="P83" s="556">
        <v>300</v>
      </c>
      <c r="Q83" s="557">
        <v>300</v>
      </c>
      <c r="R83" s="556" t="s">
        <v>458</v>
      </c>
      <c r="S83" s="556">
        <v>0</v>
      </c>
      <c r="T83" s="556">
        <v>0</v>
      </c>
    </row>
    <row r="84" spans="2:20" ht="22.5" x14ac:dyDescent="0.15">
      <c r="B84" s="83" t="s">
        <v>1055</v>
      </c>
      <c r="C84" s="83" t="s">
        <v>1056</v>
      </c>
      <c r="D84" s="555" t="s">
        <v>1188</v>
      </c>
      <c r="E84" s="281" t="s">
        <v>259</v>
      </c>
      <c r="F84" s="83" t="s">
        <v>450</v>
      </c>
      <c r="G84" s="83" t="s">
        <v>522</v>
      </c>
      <c r="H84" s="83" t="s">
        <v>452</v>
      </c>
      <c r="I84" s="83">
        <v>1</v>
      </c>
      <c r="J84" s="555" t="s">
        <v>1194</v>
      </c>
      <c r="K84" s="83" t="s">
        <v>454</v>
      </c>
      <c r="L84" s="83" t="s">
        <v>469</v>
      </c>
      <c r="M84" s="83" t="s">
        <v>469</v>
      </c>
      <c r="N84" s="83" t="s">
        <v>469</v>
      </c>
      <c r="O84" s="556">
        <v>0</v>
      </c>
      <c r="P84" s="556">
        <v>650</v>
      </c>
      <c r="Q84" s="557">
        <v>650</v>
      </c>
      <c r="R84" s="556" t="s">
        <v>458</v>
      </c>
      <c r="S84" s="556">
        <v>0</v>
      </c>
      <c r="T84" s="556">
        <v>0</v>
      </c>
    </row>
    <row r="85" spans="2:20" ht="22.5" x14ac:dyDescent="0.15">
      <c r="B85" s="83" t="s">
        <v>1055</v>
      </c>
      <c r="C85" s="83" t="s">
        <v>1187</v>
      </c>
      <c r="D85" s="555" t="s">
        <v>1195</v>
      </c>
      <c r="E85" s="281" t="s">
        <v>259</v>
      </c>
      <c r="F85" s="83" t="s">
        <v>450</v>
      </c>
      <c r="G85" s="83" t="s">
        <v>522</v>
      </c>
      <c r="H85" s="83" t="s">
        <v>464</v>
      </c>
      <c r="I85" s="83">
        <v>1</v>
      </c>
      <c r="J85" s="555" t="s">
        <v>1196</v>
      </c>
      <c r="K85" s="83" t="s">
        <v>454</v>
      </c>
      <c r="L85" s="83" t="s">
        <v>469</v>
      </c>
      <c r="M85" s="83" t="s">
        <v>469</v>
      </c>
      <c r="N85" s="83" t="s">
        <v>469</v>
      </c>
      <c r="O85" s="556">
        <v>0</v>
      </c>
      <c r="P85" s="556">
        <v>500</v>
      </c>
      <c r="Q85" s="557">
        <v>500</v>
      </c>
      <c r="R85" s="556" t="s">
        <v>458</v>
      </c>
      <c r="S85" s="556">
        <v>0</v>
      </c>
      <c r="T85" s="556">
        <v>0</v>
      </c>
    </row>
    <row r="86" spans="2:20" ht="22.5" x14ac:dyDescent="0.15">
      <c r="B86" s="83" t="s">
        <v>1055</v>
      </c>
      <c r="C86" s="83" t="s">
        <v>1197</v>
      </c>
      <c r="D86" s="555" t="s">
        <v>1057</v>
      </c>
      <c r="E86" s="281" t="s">
        <v>259</v>
      </c>
      <c r="F86" s="83" t="s">
        <v>450</v>
      </c>
      <c r="G86" s="83" t="s">
        <v>522</v>
      </c>
      <c r="H86" s="83" t="s">
        <v>452</v>
      </c>
      <c r="I86" s="83">
        <v>1</v>
      </c>
      <c r="J86" s="555" t="s">
        <v>1198</v>
      </c>
      <c r="K86" s="83" t="s">
        <v>454</v>
      </c>
      <c r="L86" s="83" t="s">
        <v>469</v>
      </c>
      <c r="M86" s="83" t="s">
        <v>469</v>
      </c>
      <c r="N86" s="83" t="s">
        <v>469</v>
      </c>
      <c r="O86" s="556">
        <v>0</v>
      </c>
      <c r="P86" s="556">
        <v>850</v>
      </c>
      <c r="Q86" s="557">
        <v>850</v>
      </c>
      <c r="R86" s="556" t="s">
        <v>458</v>
      </c>
      <c r="S86" s="556">
        <v>0</v>
      </c>
      <c r="T86" s="556">
        <v>0</v>
      </c>
    </row>
    <row r="87" spans="2:20" ht="22.5" x14ac:dyDescent="0.15">
      <c r="B87" s="83" t="s">
        <v>1055</v>
      </c>
      <c r="C87" s="83" t="s">
        <v>1122</v>
      </c>
      <c r="D87" s="555" t="s">
        <v>1199</v>
      </c>
      <c r="E87" s="281" t="s">
        <v>287</v>
      </c>
      <c r="F87" s="83" t="s">
        <v>450</v>
      </c>
      <c r="G87" s="83" t="s">
        <v>522</v>
      </c>
      <c r="H87" s="83" t="s">
        <v>452</v>
      </c>
      <c r="I87" s="83">
        <v>1</v>
      </c>
      <c r="J87" s="555" t="s">
        <v>1200</v>
      </c>
      <c r="K87" s="83" t="s">
        <v>454</v>
      </c>
      <c r="L87" s="83" t="s">
        <v>469</v>
      </c>
      <c r="M87" s="83" t="s">
        <v>469</v>
      </c>
      <c r="N87" s="83" t="s">
        <v>469</v>
      </c>
      <c r="O87" s="556">
        <v>0</v>
      </c>
      <c r="P87" s="556">
        <v>5500</v>
      </c>
      <c r="Q87" s="559">
        <v>5500</v>
      </c>
      <c r="R87" s="556" t="s">
        <v>458</v>
      </c>
      <c r="S87" s="556">
        <v>0</v>
      </c>
      <c r="T87" s="556">
        <v>0</v>
      </c>
    </row>
    <row r="88" spans="2:20" ht="22.5" x14ac:dyDescent="0.15">
      <c r="B88" s="83" t="s">
        <v>1055</v>
      </c>
      <c r="C88" s="83" t="s">
        <v>1118</v>
      </c>
      <c r="D88" s="555" t="s">
        <v>1060</v>
      </c>
      <c r="E88" s="281" t="s">
        <v>287</v>
      </c>
      <c r="F88" s="83" t="s">
        <v>450</v>
      </c>
      <c r="G88" s="83" t="s">
        <v>522</v>
      </c>
      <c r="H88" s="83" t="s">
        <v>464</v>
      </c>
      <c r="I88" s="83">
        <v>1</v>
      </c>
      <c r="J88" s="555" t="s">
        <v>1201</v>
      </c>
      <c r="K88" s="83" t="s">
        <v>454</v>
      </c>
      <c r="L88" s="83" t="s">
        <v>469</v>
      </c>
      <c r="M88" s="83" t="s">
        <v>469</v>
      </c>
      <c r="N88" s="83" t="s">
        <v>469</v>
      </c>
      <c r="O88" s="556">
        <v>0</v>
      </c>
      <c r="P88" s="556">
        <v>60</v>
      </c>
      <c r="Q88" s="557">
        <v>60</v>
      </c>
      <c r="R88" s="556" t="s">
        <v>458</v>
      </c>
      <c r="S88" s="556">
        <v>0</v>
      </c>
      <c r="T88" s="556">
        <v>0</v>
      </c>
    </row>
    <row r="89" spans="2:20" ht="22.5" x14ac:dyDescent="0.15">
      <c r="B89" s="83" t="s">
        <v>1055</v>
      </c>
      <c r="C89" s="83" t="s">
        <v>1120</v>
      </c>
      <c r="D89" s="555" t="s">
        <v>1060</v>
      </c>
      <c r="E89" s="281" t="s">
        <v>287</v>
      </c>
      <c r="F89" s="83" t="s">
        <v>450</v>
      </c>
      <c r="G89" s="83" t="s">
        <v>522</v>
      </c>
      <c r="H89" s="83" t="s">
        <v>464</v>
      </c>
      <c r="I89" s="83">
        <v>1</v>
      </c>
      <c r="J89" s="555" t="s">
        <v>1201</v>
      </c>
      <c r="K89" s="83" t="s">
        <v>454</v>
      </c>
      <c r="L89" s="83" t="s">
        <v>469</v>
      </c>
      <c r="M89" s="83" t="s">
        <v>469</v>
      </c>
      <c r="N89" s="83" t="s">
        <v>469</v>
      </c>
      <c r="O89" s="556">
        <v>0</v>
      </c>
      <c r="P89" s="556">
        <v>60</v>
      </c>
      <c r="Q89" s="557">
        <v>60</v>
      </c>
      <c r="R89" s="556" t="s">
        <v>458</v>
      </c>
      <c r="S89" s="556">
        <v>0</v>
      </c>
      <c r="T89" s="556">
        <v>0</v>
      </c>
    </row>
    <row r="90" spans="2:20" ht="22.5" x14ac:dyDescent="0.15">
      <c r="B90" s="83" t="s">
        <v>1055</v>
      </c>
      <c r="C90" s="83" t="s">
        <v>1118</v>
      </c>
      <c r="D90" s="555" t="s">
        <v>1065</v>
      </c>
      <c r="E90" s="281" t="s">
        <v>259</v>
      </c>
      <c r="F90" s="83" t="s">
        <v>450</v>
      </c>
      <c r="G90" s="83" t="s">
        <v>522</v>
      </c>
      <c r="H90" s="83" t="s">
        <v>452</v>
      </c>
      <c r="I90" s="83">
        <v>1</v>
      </c>
      <c r="J90" s="555" t="s">
        <v>1198</v>
      </c>
      <c r="K90" s="83" t="s">
        <v>454</v>
      </c>
      <c r="L90" s="83" t="s">
        <v>469</v>
      </c>
      <c r="M90" s="83" t="s">
        <v>469</v>
      </c>
      <c r="N90" s="83" t="s">
        <v>469</v>
      </c>
      <c r="O90" s="556">
        <v>0</v>
      </c>
      <c r="P90" s="556">
        <v>850</v>
      </c>
      <c r="Q90" s="557">
        <v>850</v>
      </c>
      <c r="R90" s="556" t="s">
        <v>1067</v>
      </c>
      <c r="S90" s="556">
        <v>1</v>
      </c>
      <c r="T90" s="556">
        <v>102</v>
      </c>
    </row>
    <row r="91" spans="2:20" ht="22.5" x14ac:dyDescent="0.15">
      <c r="B91" s="83" t="s">
        <v>1055</v>
      </c>
      <c r="C91" s="83" t="s">
        <v>1120</v>
      </c>
      <c r="D91" s="555" t="s">
        <v>1065</v>
      </c>
      <c r="E91" s="281" t="s">
        <v>259</v>
      </c>
      <c r="F91" s="83" t="s">
        <v>450</v>
      </c>
      <c r="G91" s="83" t="s">
        <v>522</v>
      </c>
      <c r="H91" s="83" t="s">
        <v>452</v>
      </c>
      <c r="I91" s="83">
        <v>1</v>
      </c>
      <c r="J91" s="555" t="s">
        <v>1198</v>
      </c>
      <c r="K91" s="83" t="s">
        <v>454</v>
      </c>
      <c r="L91" s="83" t="s">
        <v>469</v>
      </c>
      <c r="M91" s="83" t="s">
        <v>469</v>
      </c>
      <c r="N91" s="83" t="s">
        <v>469</v>
      </c>
      <c r="O91" s="556">
        <v>0</v>
      </c>
      <c r="P91" s="556">
        <v>850</v>
      </c>
      <c r="Q91" s="557">
        <v>850</v>
      </c>
      <c r="R91" s="556" t="s">
        <v>458</v>
      </c>
      <c r="S91" s="556">
        <v>0</v>
      </c>
      <c r="T91" s="556">
        <v>0</v>
      </c>
    </row>
    <row r="92" spans="2:20" ht="22.5" x14ac:dyDescent="0.15">
      <c r="B92" s="83" t="s">
        <v>1055</v>
      </c>
      <c r="C92" s="83" t="s">
        <v>1202</v>
      </c>
      <c r="D92" s="555" t="s">
        <v>1203</v>
      </c>
      <c r="E92" s="281" t="s">
        <v>259</v>
      </c>
      <c r="F92" s="83" t="s">
        <v>450</v>
      </c>
      <c r="G92" s="83" t="s">
        <v>522</v>
      </c>
      <c r="H92" s="83" t="s">
        <v>452</v>
      </c>
      <c r="I92" s="83">
        <v>1</v>
      </c>
      <c r="J92" s="555" t="s">
        <v>1204</v>
      </c>
      <c r="K92" s="83" t="s">
        <v>454</v>
      </c>
      <c r="L92" s="83" t="s">
        <v>469</v>
      </c>
      <c r="M92" s="83" t="s">
        <v>469</v>
      </c>
      <c r="N92" s="83" t="s">
        <v>469</v>
      </c>
      <c r="O92" s="556">
        <v>0</v>
      </c>
      <c r="P92" s="556">
        <v>50</v>
      </c>
      <c r="Q92" s="557">
        <v>50</v>
      </c>
      <c r="R92" s="556" t="s">
        <v>1067</v>
      </c>
      <c r="S92" s="556">
        <v>1</v>
      </c>
      <c r="T92" s="556">
        <v>45</v>
      </c>
    </row>
    <row r="93" spans="2:20" ht="22.5" x14ac:dyDescent="0.15">
      <c r="B93" s="83" t="s">
        <v>1055</v>
      </c>
      <c r="C93" s="83" t="s">
        <v>1118</v>
      </c>
      <c r="D93" s="555" t="s">
        <v>1203</v>
      </c>
      <c r="E93" s="281" t="s">
        <v>259</v>
      </c>
      <c r="F93" s="83" t="s">
        <v>450</v>
      </c>
      <c r="G93" s="83" t="s">
        <v>522</v>
      </c>
      <c r="H93" s="83" t="s">
        <v>452</v>
      </c>
      <c r="I93" s="83">
        <v>1</v>
      </c>
      <c r="J93" s="555" t="s">
        <v>1205</v>
      </c>
      <c r="K93" s="83" t="s">
        <v>454</v>
      </c>
      <c r="L93" s="83" t="s">
        <v>469</v>
      </c>
      <c r="M93" s="83" t="s">
        <v>469</v>
      </c>
      <c r="N93" s="83" t="s">
        <v>703</v>
      </c>
      <c r="O93" s="556">
        <v>0</v>
      </c>
      <c r="P93" s="556">
        <v>200</v>
      </c>
      <c r="Q93" s="557">
        <v>200</v>
      </c>
      <c r="R93" s="556" t="s">
        <v>458</v>
      </c>
      <c r="S93" s="556">
        <v>0</v>
      </c>
      <c r="T93" s="556">
        <v>0</v>
      </c>
    </row>
    <row r="94" spans="2:20" ht="22.5" x14ac:dyDescent="0.15">
      <c r="B94" s="83" t="s">
        <v>1055</v>
      </c>
      <c r="C94" s="83" t="s">
        <v>1120</v>
      </c>
      <c r="D94" s="555" t="s">
        <v>1203</v>
      </c>
      <c r="E94" s="281" t="s">
        <v>259</v>
      </c>
      <c r="F94" s="83" t="s">
        <v>450</v>
      </c>
      <c r="G94" s="83" t="s">
        <v>522</v>
      </c>
      <c r="H94" s="83" t="s">
        <v>452</v>
      </c>
      <c r="I94" s="83">
        <v>1</v>
      </c>
      <c r="J94" s="555" t="s">
        <v>1206</v>
      </c>
      <c r="K94" s="83" t="s">
        <v>454</v>
      </c>
      <c r="L94" s="83" t="s">
        <v>469</v>
      </c>
      <c r="M94" s="83" t="s">
        <v>469</v>
      </c>
      <c r="N94" s="83" t="s">
        <v>469</v>
      </c>
      <c r="O94" s="556">
        <v>0</v>
      </c>
      <c r="P94" s="556">
        <v>50</v>
      </c>
      <c r="Q94" s="557">
        <v>50</v>
      </c>
      <c r="R94" s="556" t="s">
        <v>458</v>
      </c>
      <c r="S94" s="556">
        <v>0</v>
      </c>
      <c r="T94" s="556">
        <v>0</v>
      </c>
    </row>
    <row r="95" spans="2:20" ht="22.5" x14ac:dyDescent="0.15">
      <c r="B95" s="83" t="s">
        <v>1055</v>
      </c>
      <c r="C95" s="83" t="s">
        <v>1207</v>
      </c>
      <c r="D95" s="555" t="s">
        <v>1132</v>
      </c>
      <c r="E95" s="281" t="s">
        <v>294</v>
      </c>
      <c r="F95" s="83" t="s">
        <v>450</v>
      </c>
      <c r="G95" s="83" t="s">
        <v>522</v>
      </c>
      <c r="H95" s="83" t="s">
        <v>452</v>
      </c>
      <c r="I95" s="83">
        <v>1</v>
      </c>
      <c r="J95" s="555" t="s">
        <v>1198</v>
      </c>
      <c r="K95" s="83" t="s">
        <v>454</v>
      </c>
      <c r="L95" s="83" t="s">
        <v>469</v>
      </c>
      <c r="M95" s="83" t="s">
        <v>469</v>
      </c>
      <c r="N95" s="83" t="s">
        <v>469</v>
      </c>
      <c r="O95" s="556">
        <v>0</v>
      </c>
      <c r="P95" s="556">
        <v>850</v>
      </c>
      <c r="Q95" s="557">
        <v>850</v>
      </c>
      <c r="R95" s="556" t="s">
        <v>1067</v>
      </c>
      <c r="S95" s="556">
        <v>1</v>
      </c>
      <c r="T95" s="556">
        <v>400</v>
      </c>
    </row>
    <row r="96" spans="2:20" ht="22.5" x14ac:dyDescent="0.15">
      <c r="B96" s="83" t="s">
        <v>1055</v>
      </c>
      <c r="C96" s="83" t="s">
        <v>1197</v>
      </c>
      <c r="D96" s="555" t="s">
        <v>1208</v>
      </c>
      <c r="E96" s="281" t="s">
        <v>259</v>
      </c>
      <c r="F96" s="83" t="s">
        <v>450</v>
      </c>
      <c r="G96" s="83" t="s">
        <v>522</v>
      </c>
      <c r="H96" s="83" t="s">
        <v>452</v>
      </c>
      <c r="I96" s="83">
        <v>1</v>
      </c>
      <c r="J96" s="555" t="s">
        <v>1209</v>
      </c>
      <c r="K96" s="83" t="s">
        <v>454</v>
      </c>
      <c r="L96" s="83" t="s">
        <v>469</v>
      </c>
      <c r="M96" s="83" t="s">
        <v>469</v>
      </c>
      <c r="N96" s="83" t="s">
        <v>469</v>
      </c>
      <c r="O96" s="556">
        <v>0</v>
      </c>
      <c r="P96" s="556">
        <v>225</v>
      </c>
      <c r="Q96" s="557">
        <v>225</v>
      </c>
      <c r="R96" s="556" t="s">
        <v>1067</v>
      </c>
      <c r="S96" s="556">
        <v>1</v>
      </c>
      <c r="T96" s="556">
        <v>92</v>
      </c>
    </row>
    <row r="97" spans="2:20" ht="22.5" x14ac:dyDescent="0.15">
      <c r="B97" s="83" t="s">
        <v>1055</v>
      </c>
      <c r="C97" s="83" t="s">
        <v>1190</v>
      </c>
      <c r="D97" s="555" t="s">
        <v>1208</v>
      </c>
      <c r="E97" s="281" t="s">
        <v>259</v>
      </c>
      <c r="F97" s="83" t="s">
        <v>450</v>
      </c>
      <c r="G97" s="83" t="s">
        <v>522</v>
      </c>
      <c r="H97" s="83" t="s">
        <v>452</v>
      </c>
      <c r="I97" s="83">
        <v>1</v>
      </c>
      <c r="J97" s="555" t="s">
        <v>1209</v>
      </c>
      <c r="K97" s="83" t="s">
        <v>454</v>
      </c>
      <c r="L97" s="83" t="s">
        <v>469</v>
      </c>
      <c r="M97" s="83" t="s">
        <v>469</v>
      </c>
      <c r="N97" s="83" t="s">
        <v>469</v>
      </c>
      <c r="O97" s="556">
        <v>0</v>
      </c>
      <c r="P97" s="556">
        <v>225</v>
      </c>
      <c r="Q97" s="557">
        <v>225</v>
      </c>
      <c r="R97" s="556" t="s">
        <v>458</v>
      </c>
      <c r="S97" s="556">
        <v>0</v>
      </c>
      <c r="T97" s="556">
        <v>0</v>
      </c>
    </row>
    <row r="98" spans="2:20" ht="22.5" x14ac:dyDescent="0.15">
      <c r="B98" s="83" t="s">
        <v>1055</v>
      </c>
      <c r="C98" s="83" t="s">
        <v>1202</v>
      </c>
      <c r="D98" s="555" t="s">
        <v>1210</v>
      </c>
      <c r="E98" s="281" t="s">
        <v>259</v>
      </c>
      <c r="F98" s="83" t="s">
        <v>450</v>
      </c>
      <c r="G98" s="83" t="s">
        <v>522</v>
      </c>
      <c r="H98" s="83" t="s">
        <v>452</v>
      </c>
      <c r="I98" s="83">
        <v>1</v>
      </c>
      <c r="J98" s="555" t="s">
        <v>1211</v>
      </c>
      <c r="K98" s="83" t="s">
        <v>454</v>
      </c>
      <c r="L98" s="83" t="s">
        <v>469</v>
      </c>
      <c r="M98" s="83" t="s">
        <v>469</v>
      </c>
      <c r="N98" s="83" t="s">
        <v>469</v>
      </c>
      <c r="O98" s="556">
        <v>0</v>
      </c>
      <c r="P98" s="556">
        <v>30</v>
      </c>
      <c r="Q98" s="557">
        <v>30</v>
      </c>
      <c r="R98" s="556" t="s">
        <v>1067</v>
      </c>
      <c r="S98" s="556">
        <v>1</v>
      </c>
      <c r="T98" s="556">
        <v>58</v>
      </c>
    </row>
    <row r="99" spans="2:20" ht="22.5" x14ac:dyDescent="0.15">
      <c r="B99" s="83" t="s">
        <v>1055</v>
      </c>
      <c r="C99" s="83" t="s">
        <v>1118</v>
      </c>
      <c r="D99" s="555" t="s">
        <v>1210</v>
      </c>
      <c r="E99" s="281" t="s">
        <v>259</v>
      </c>
      <c r="F99" s="83" t="s">
        <v>450</v>
      </c>
      <c r="G99" s="83" t="s">
        <v>522</v>
      </c>
      <c r="H99" s="83" t="s">
        <v>452</v>
      </c>
      <c r="I99" s="83">
        <v>1</v>
      </c>
      <c r="J99" s="555" t="s">
        <v>1211</v>
      </c>
      <c r="K99" s="83" t="s">
        <v>454</v>
      </c>
      <c r="L99" s="83" t="s">
        <v>469</v>
      </c>
      <c r="M99" s="83" t="s">
        <v>469</v>
      </c>
      <c r="N99" s="83" t="s">
        <v>469</v>
      </c>
      <c r="O99" s="556">
        <v>0</v>
      </c>
      <c r="P99" s="556">
        <v>30</v>
      </c>
      <c r="Q99" s="557">
        <v>30</v>
      </c>
      <c r="R99" s="556" t="s">
        <v>458</v>
      </c>
      <c r="S99" s="556">
        <v>0</v>
      </c>
      <c r="T99" s="556">
        <v>0</v>
      </c>
    </row>
    <row r="100" spans="2:20" ht="22.5" x14ac:dyDescent="0.15">
      <c r="B100" s="83" t="s">
        <v>1055</v>
      </c>
      <c r="C100" s="83" t="s">
        <v>1212</v>
      </c>
      <c r="D100" s="555" t="s">
        <v>1213</v>
      </c>
      <c r="E100" s="281" t="s">
        <v>259</v>
      </c>
      <c r="F100" s="83" t="s">
        <v>450</v>
      </c>
      <c r="G100" s="83" t="s">
        <v>522</v>
      </c>
      <c r="H100" s="83" t="s">
        <v>480</v>
      </c>
      <c r="I100" s="83">
        <v>1</v>
      </c>
      <c r="J100" s="555" t="s">
        <v>1214</v>
      </c>
      <c r="K100" s="83" t="s">
        <v>454</v>
      </c>
      <c r="L100" s="83" t="s">
        <v>455</v>
      </c>
      <c r="M100" s="83" t="s">
        <v>456</v>
      </c>
      <c r="N100" s="83" t="s">
        <v>456</v>
      </c>
      <c r="O100" s="556">
        <v>0</v>
      </c>
      <c r="P100" s="556">
        <v>6000</v>
      </c>
      <c r="Q100" s="559">
        <v>6000</v>
      </c>
      <c r="R100" s="556" t="s">
        <v>458</v>
      </c>
      <c r="S100" s="556">
        <v>0</v>
      </c>
      <c r="T100" s="556">
        <v>0</v>
      </c>
    </row>
    <row r="101" spans="2:20" ht="22.5" x14ac:dyDescent="0.15">
      <c r="B101" s="83" t="s">
        <v>1055</v>
      </c>
      <c r="C101" s="83" t="s">
        <v>1212</v>
      </c>
      <c r="D101" s="555" t="s">
        <v>1215</v>
      </c>
      <c r="E101" s="281" t="s">
        <v>259</v>
      </c>
      <c r="F101" s="83" t="s">
        <v>450</v>
      </c>
      <c r="G101" s="83" t="s">
        <v>522</v>
      </c>
      <c r="H101" s="83" t="s">
        <v>464</v>
      </c>
      <c r="I101" s="83">
        <v>1</v>
      </c>
      <c r="J101" s="555" t="s">
        <v>1216</v>
      </c>
      <c r="K101" s="83" t="s">
        <v>454</v>
      </c>
      <c r="L101" s="83" t="s">
        <v>455</v>
      </c>
      <c r="M101" s="83" t="s">
        <v>456</v>
      </c>
      <c r="N101" s="83" t="s">
        <v>456</v>
      </c>
      <c r="O101" s="556">
        <v>0</v>
      </c>
      <c r="P101" s="556">
        <v>15</v>
      </c>
      <c r="Q101" s="557">
        <v>15</v>
      </c>
      <c r="R101" s="556" t="s">
        <v>458</v>
      </c>
      <c r="S101" s="556">
        <v>0</v>
      </c>
      <c r="T101" s="556">
        <v>0</v>
      </c>
    </row>
    <row r="102" spans="2:20" ht="22.5" x14ac:dyDescent="0.15">
      <c r="B102" s="83" t="s">
        <v>1055</v>
      </c>
      <c r="C102" s="83" t="s">
        <v>1207</v>
      </c>
      <c r="D102" s="555" t="s">
        <v>1215</v>
      </c>
      <c r="E102" s="281" t="s">
        <v>259</v>
      </c>
      <c r="F102" s="83" t="s">
        <v>450</v>
      </c>
      <c r="G102" s="83" t="s">
        <v>522</v>
      </c>
      <c r="H102" s="83" t="s">
        <v>464</v>
      </c>
      <c r="I102" s="83">
        <v>1</v>
      </c>
      <c r="J102" s="555" t="s">
        <v>1216</v>
      </c>
      <c r="K102" s="83" t="s">
        <v>454</v>
      </c>
      <c r="L102" s="83" t="s">
        <v>455</v>
      </c>
      <c r="M102" s="83" t="s">
        <v>456</v>
      </c>
      <c r="N102" s="83" t="s">
        <v>456</v>
      </c>
      <c r="O102" s="556">
        <v>0</v>
      </c>
      <c r="P102" s="556">
        <v>15</v>
      </c>
      <c r="Q102" s="557">
        <v>15</v>
      </c>
      <c r="R102" s="556" t="s">
        <v>458</v>
      </c>
      <c r="S102" s="556">
        <v>0</v>
      </c>
      <c r="T102" s="556">
        <v>0</v>
      </c>
    </row>
    <row r="103" spans="2:20" ht="22.5" x14ac:dyDescent="0.15">
      <c r="B103" s="83" t="s">
        <v>1055</v>
      </c>
      <c r="C103" s="83" t="s">
        <v>1187</v>
      </c>
      <c r="D103" s="555" t="s">
        <v>1215</v>
      </c>
      <c r="E103" s="281" t="s">
        <v>259</v>
      </c>
      <c r="F103" s="83" t="s">
        <v>450</v>
      </c>
      <c r="G103" s="83" t="s">
        <v>522</v>
      </c>
      <c r="H103" s="83" t="s">
        <v>464</v>
      </c>
      <c r="I103" s="83">
        <v>1</v>
      </c>
      <c r="J103" s="555" t="s">
        <v>1216</v>
      </c>
      <c r="K103" s="83" t="s">
        <v>454</v>
      </c>
      <c r="L103" s="83" t="s">
        <v>455</v>
      </c>
      <c r="M103" s="83" t="s">
        <v>456</v>
      </c>
      <c r="N103" s="83" t="s">
        <v>456</v>
      </c>
      <c r="O103" s="556">
        <v>0</v>
      </c>
      <c r="P103" s="556">
        <v>15</v>
      </c>
      <c r="Q103" s="557">
        <v>15</v>
      </c>
      <c r="R103" s="556" t="s">
        <v>458</v>
      </c>
      <c r="S103" s="556">
        <v>0</v>
      </c>
      <c r="T103" s="556">
        <v>0</v>
      </c>
    </row>
    <row r="104" spans="2:20" ht="22.5" x14ac:dyDescent="0.15">
      <c r="B104" s="83" t="s">
        <v>1055</v>
      </c>
      <c r="C104" s="83" t="s">
        <v>1197</v>
      </c>
      <c r="D104" s="555" t="s">
        <v>1215</v>
      </c>
      <c r="E104" s="281" t="s">
        <v>259</v>
      </c>
      <c r="F104" s="83" t="s">
        <v>450</v>
      </c>
      <c r="G104" s="83" t="s">
        <v>522</v>
      </c>
      <c r="H104" s="83" t="s">
        <v>464</v>
      </c>
      <c r="I104" s="83">
        <v>1</v>
      </c>
      <c r="J104" s="555" t="s">
        <v>1216</v>
      </c>
      <c r="K104" s="83" t="s">
        <v>454</v>
      </c>
      <c r="L104" s="83" t="s">
        <v>455</v>
      </c>
      <c r="M104" s="83" t="s">
        <v>456</v>
      </c>
      <c r="N104" s="83" t="s">
        <v>456</v>
      </c>
      <c r="O104" s="556">
        <v>0</v>
      </c>
      <c r="P104" s="556">
        <v>15</v>
      </c>
      <c r="Q104" s="557">
        <v>15</v>
      </c>
      <c r="R104" s="556" t="s">
        <v>458</v>
      </c>
      <c r="S104" s="556">
        <v>0</v>
      </c>
      <c r="T104" s="556">
        <v>0</v>
      </c>
    </row>
    <row r="105" spans="2:20" ht="22.5" x14ac:dyDescent="0.15">
      <c r="B105" s="83" t="s">
        <v>1055</v>
      </c>
      <c r="C105" s="83" t="s">
        <v>1120</v>
      </c>
      <c r="D105" s="555" t="s">
        <v>1217</v>
      </c>
      <c r="E105" s="281" t="s">
        <v>259</v>
      </c>
      <c r="F105" s="83" t="s">
        <v>450</v>
      </c>
      <c r="G105" s="83" t="s">
        <v>522</v>
      </c>
      <c r="H105" s="83" t="s">
        <v>452</v>
      </c>
      <c r="I105" s="83">
        <v>1</v>
      </c>
      <c r="J105" s="555" t="s">
        <v>1218</v>
      </c>
      <c r="K105" s="83" t="s">
        <v>454</v>
      </c>
      <c r="L105" s="83" t="s">
        <v>455</v>
      </c>
      <c r="M105" s="83" t="s">
        <v>456</v>
      </c>
      <c r="N105" s="83" t="s">
        <v>456</v>
      </c>
      <c r="O105" s="556">
        <v>0</v>
      </c>
      <c r="P105" s="556">
        <v>8000</v>
      </c>
      <c r="Q105" s="559">
        <v>8000</v>
      </c>
      <c r="R105" s="556" t="s">
        <v>458</v>
      </c>
      <c r="S105" s="556">
        <v>0</v>
      </c>
      <c r="T105" s="556">
        <v>0</v>
      </c>
    </row>
    <row r="106" spans="2:20" ht="22.5" x14ac:dyDescent="0.15">
      <c r="B106" s="83" t="s">
        <v>1055</v>
      </c>
      <c r="C106" s="83" t="s">
        <v>1122</v>
      </c>
      <c r="D106" s="555" t="s">
        <v>1217</v>
      </c>
      <c r="E106" s="281" t="s">
        <v>259</v>
      </c>
      <c r="F106" s="83" t="s">
        <v>450</v>
      </c>
      <c r="G106" s="83" t="s">
        <v>522</v>
      </c>
      <c r="H106" s="83" t="s">
        <v>452</v>
      </c>
      <c r="I106" s="83">
        <v>1</v>
      </c>
      <c r="J106" s="555" t="s">
        <v>1219</v>
      </c>
      <c r="K106" s="83" t="s">
        <v>454</v>
      </c>
      <c r="L106" s="83" t="s">
        <v>455</v>
      </c>
      <c r="M106" s="83" t="s">
        <v>456</v>
      </c>
      <c r="N106" s="83" t="s">
        <v>562</v>
      </c>
      <c r="O106" s="556">
        <v>0</v>
      </c>
      <c r="P106" s="556">
        <v>7000</v>
      </c>
      <c r="Q106" s="559">
        <v>7000</v>
      </c>
      <c r="R106" s="556" t="s">
        <v>458</v>
      </c>
      <c r="S106" s="556">
        <v>0</v>
      </c>
      <c r="T106" s="556">
        <v>0</v>
      </c>
    </row>
    <row r="107" spans="2:20" ht="22.5" x14ac:dyDescent="0.15">
      <c r="B107" s="83" t="s">
        <v>1055</v>
      </c>
      <c r="C107" s="83" t="s">
        <v>1124</v>
      </c>
      <c r="D107" s="555" t="s">
        <v>1217</v>
      </c>
      <c r="E107" s="281" t="s">
        <v>259</v>
      </c>
      <c r="F107" s="83" t="s">
        <v>450</v>
      </c>
      <c r="G107" s="83" t="s">
        <v>522</v>
      </c>
      <c r="H107" s="83" t="s">
        <v>452</v>
      </c>
      <c r="I107" s="83">
        <v>1</v>
      </c>
      <c r="J107" s="555" t="s">
        <v>1220</v>
      </c>
      <c r="K107" s="83" t="s">
        <v>454</v>
      </c>
      <c r="L107" s="83" t="s">
        <v>455</v>
      </c>
      <c r="M107" s="83" t="s">
        <v>456</v>
      </c>
      <c r="N107" s="83" t="s">
        <v>761</v>
      </c>
      <c r="O107" s="556">
        <v>0</v>
      </c>
      <c r="P107" s="556">
        <v>9000</v>
      </c>
      <c r="Q107" s="559">
        <v>9000</v>
      </c>
      <c r="R107" s="556" t="s">
        <v>458</v>
      </c>
      <c r="S107" s="556">
        <v>0</v>
      </c>
      <c r="T107" s="556">
        <v>0</v>
      </c>
    </row>
    <row r="108" spans="2:20" ht="22.5" x14ac:dyDescent="0.15">
      <c r="B108" s="83" t="s">
        <v>1055</v>
      </c>
      <c r="C108" s="83" t="s">
        <v>1221</v>
      </c>
      <c r="D108" s="555" t="s">
        <v>1217</v>
      </c>
      <c r="E108" s="281" t="s">
        <v>259</v>
      </c>
      <c r="F108" s="83" t="s">
        <v>450</v>
      </c>
      <c r="G108" s="83" t="s">
        <v>522</v>
      </c>
      <c r="H108" s="83" t="s">
        <v>452</v>
      </c>
      <c r="I108" s="83">
        <v>1</v>
      </c>
      <c r="J108" s="555" t="s">
        <v>1222</v>
      </c>
      <c r="K108" s="83" t="s">
        <v>454</v>
      </c>
      <c r="L108" s="83" t="s">
        <v>455</v>
      </c>
      <c r="M108" s="83" t="s">
        <v>456</v>
      </c>
      <c r="N108" s="83" t="s">
        <v>696</v>
      </c>
      <c r="O108" s="556">
        <v>0</v>
      </c>
      <c r="P108" s="556">
        <v>20000</v>
      </c>
      <c r="Q108" s="559">
        <v>20000</v>
      </c>
      <c r="R108" s="556" t="s">
        <v>458</v>
      </c>
      <c r="S108" s="556">
        <v>0</v>
      </c>
      <c r="T108" s="556">
        <v>0</v>
      </c>
    </row>
    <row r="109" spans="2:20" ht="22.5" x14ac:dyDescent="0.15">
      <c r="B109" s="83" t="s">
        <v>1055</v>
      </c>
      <c r="C109" s="83" t="s">
        <v>1059</v>
      </c>
      <c r="D109" s="555" t="s">
        <v>1217</v>
      </c>
      <c r="E109" s="281" t="s">
        <v>259</v>
      </c>
      <c r="F109" s="83" t="s">
        <v>450</v>
      </c>
      <c r="G109" s="83" t="s">
        <v>522</v>
      </c>
      <c r="H109" s="83" t="s">
        <v>452</v>
      </c>
      <c r="I109" s="83">
        <v>1</v>
      </c>
      <c r="J109" s="555" t="s">
        <v>1223</v>
      </c>
      <c r="K109" s="83" t="s">
        <v>454</v>
      </c>
      <c r="L109" s="83" t="s">
        <v>455</v>
      </c>
      <c r="M109" s="83" t="s">
        <v>456</v>
      </c>
      <c r="N109" s="83" t="s">
        <v>462</v>
      </c>
      <c r="O109" s="556">
        <v>0</v>
      </c>
      <c r="P109" s="556">
        <v>8000</v>
      </c>
      <c r="Q109" s="559">
        <v>8000</v>
      </c>
      <c r="R109" s="556" t="s">
        <v>458</v>
      </c>
      <c r="S109" s="556">
        <v>0</v>
      </c>
      <c r="T109" s="556">
        <v>0</v>
      </c>
    </row>
    <row r="110" spans="2:20" ht="22.5" x14ac:dyDescent="0.15">
      <c r="B110" s="83" t="s">
        <v>1055</v>
      </c>
      <c r="C110" s="83" t="s">
        <v>1224</v>
      </c>
      <c r="D110" s="555" t="s">
        <v>1217</v>
      </c>
      <c r="E110" s="281" t="s">
        <v>259</v>
      </c>
      <c r="F110" s="83" t="s">
        <v>450</v>
      </c>
      <c r="G110" s="83" t="s">
        <v>522</v>
      </c>
      <c r="H110" s="83" t="s">
        <v>452</v>
      </c>
      <c r="I110" s="83">
        <v>1</v>
      </c>
      <c r="J110" s="555" t="s">
        <v>1225</v>
      </c>
      <c r="K110" s="83" t="s">
        <v>454</v>
      </c>
      <c r="L110" s="83" t="s">
        <v>455</v>
      </c>
      <c r="M110" s="83" t="s">
        <v>456</v>
      </c>
      <c r="N110" s="83" t="s">
        <v>718</v>
      </c>
      <c r="O110" s="556">
        <v>0</v>
      </c>
      <c r="P110" s="556">
        <v>25000</v>
      </c>
      <c r="Q110" s="559">
        <v>25000</v>
      </c>
      <c r="R110" s="556" t="s">
        <v>458</v>
      </c>
      <c r="S110" s="556">
        <v>0</v>
      </c>
      <c r="T110" s="556">
        <v>0</v>
      </c>
    </row>
    <row r="111" spans="2:20" ht="22.5" x14ac:dyDescent="0.15">
      <c r="B111" s="83" t="s">
        <v>1055</v>
      </c>
      <c r="C111" s="83" t="s">
        <v>1118</v>
      </c>
      <c r="D111" s="555" t="s">
        <v>1226</v>
      </c>
      <c r="E111" s="281" t="s">
        <v>259</v>
      </c>
      <c r="F111" s="83" t="s">
        <v>450</v>
      </c>
      <c r="G111" s="83" t="s">
        <v>522</v>
      </c>
      <c r="H111" s="83" t="s">
        <v>452</v>
      </c>
      <c r="I111" s="83">
        <v>1</v>
      </c>
      <c r="J111" s="555" t="s">
        <v>1227</v>
      </c>
      <c r="K111" s="83" t="s">
        <v>454</v>
      </c>
      <c r="L111" s="83" t="s">
        <v>455</v>
      </c>
      <c r="M111" s="83" t="s">
        <v>456</v>
      </c>
      <c r="N111" s="83" t="s">
        <v>761</v>
      </c>
      <c r="O111" s="556">
        <v>0</v>
      </c>
      <c r="P111" s="556">
        <v>4000</v>
      </c>
      <c r="Q111" s="559">
        <v>4000</v>
      </c>
      <c r="R111" s="556" t="s">
        <v>458</v>
      </c>
      <c r="S111" s="556">
        <v>0</v>
      </c>
      <c r="T111" s="556">
        <v>0</v>
      </c>
    </row>
    <row r="112" spans="2:20" ht="22.5" x14ac:dyDescent="0.15">
      <c r="B112" s="83" t="s">
        <v>1055</v>
      </c>
      <c r="C112" s="83" t="s">
        <v>1120</v>
      </c>
      <c r="D112" s="555" t="s">
        <v>1226</v>
      </c>
      <c r="E112" s="281" t="s">
        <v>259</v>
      </c>
      <c r="F112" s="83" t="s">
        <v>450</v>
      </c>
      <c r="G112" s="83" t="s">
        <v>522</v>
      </c>
      <c r="H112" s="83" t="s">
        <v>452</v>
      </c>
      <c r="I112" s="83">
        <v>1</v>
      </c>
      <c r="J112" s="555" t="s">
        <v>1228</v>
      </c>
      <c r="K112" s="83" t="s">
        <v>454</v>
      </c>
      <c r="L112" s="83" t="s">
        <v>455</v>
      </c>
      <c r="M112" s="83" t="s">
        <v>456</v>
      </c>
      <c r="N112" s="83" t="s">
        <v>462</v>
      </c>
      <c r="O112" s="556">
        <v>0</v>
      </c>
      <c r="P112" s="556">
        <v>2000</v>
      </c>
      <c r="Q112" s="559">
        <v>2000</v>
      </c>
      <c r="R112" s="556" t="s">
        <v>458</v>
      </c>
      <c r="S112" s="556">
        <v>0</v>
      </c>
      <c r="T112" s="556">
        <v>0</v>
      </c>
    </row>
    <row r="113" spans="2:20" ht="22.5" x14ac:dyDescent="0.15">
      <c r="B113" s="83" t="s">
        <v>1055</v>
      </c>
      <c r="C113" s="83" t="s">
        <v>1122</v>
      </c>
      <c r="D113" s="555" t="s">
        <v>1226</v>
      </c>
      <c r="E113" s="281" t="s">
        <v>259</v>
      </c>
      <c r="F113" s="83" t="s">
        <v>450</v>
      </c>
      <c r="G113" s="83" t="s">
        <v>522</v>
      </c>
      <c r="H113" s="83" t="s">
        <v>452</v>
      </c>
      <c r="I113" s="83">
        <v>1</v>
      </c>
      <c r="J113" s="555" t="s">
        <v>1229</v>
      </c>
      <c r="K113" s="83" t="s">
        <v>454</v>
      </c>
      <c r="L113" s="83" t="s">
        <v>455</v>
      </c>
      <c r="M113" s="83" t="s">
        <v>508</v>
      </c>
      <c r="N113" s="83" t="s">
        <v>457</v>
      </c>
      <c r="O113" s="556">
        <v>0</v>
      </c>
      <c r="P113" s="556">
        <v>2000</v>
      </c>
      <c r="Q113" s="559">
        <v>2000</v>
      </c>
      <c r="R113" s="556" t="s">
        <v>458</v>
      </c>
      <c r="S113" s="556">
        <v>0</v>
      </c>
      <c r="T113" s="556">
        <v>0</v>
      </c>
    </row>
    <row r="114" spans="2:20" ht="22.5" x14ac:dyDescent="0.15">
      <c r="B114" s="83" t="s">
        <v>1055</v>
      </c>
      <c r="C114" s="83" t="s">
        <v>1124</v>
      </c>
      <c r="D114" s="555" t="s">
        <v>1226</v>
      </c>
      <c r="E114" s="281" t="s">
        <v>259</v>
      </c>
      <c r="F114" s="83" t="s">
        <v>450</v>
      </c>
      <c r="G114" s="83" t="s">
        <v>522</v>
      </c>
      <c r="H114" s="83" t="s">
        <v>452</v>
      </c>
      <c r="I114" s="83">
        <v>1</v>
      </c>
      <c r="J114" s="555" t="s">
        <v>1230</v>
      </c>
      <c r="K114" s="83" t="s">
        <v>454</v>
      </c>
      <c r="L114" s="83" t="s">
        <v>455</v>
      </c>
      <c r="M114" s="83" t="s">
        <v>456</v>
      </c>
      <c r="N114" s="83" t="s">
        <v>560</v>
      </c>
      <c r="O114" s="556">
        <v>0</v>
      </c>
      <c r="P114" s="556">
        <v>1000</v>
      </c>
      <c r="Q114" s="559">
        <v>1000</v>
      </c>
      <c r="R114" s="556" t="s">
        <v>458</v>
      </c>
      <c r="S114" s="556">
        <v>0</v>
      </c>
      <c r="T114" s="556">
        <v>0</v>
      </c>
    </row>
    <row r="115" spans="2:20" ht="22.5" x14ac:dyDescent="0.15">
      <c r="B115" s="83" t="s">
        <v>1055</v>
      </c>
      <c r="C115" s="83" t="s">
        <v>1221</v>
      </c>
      <c r="D115" s="555" t="s">
        <v>1226</v>
      </c>
      <c r="E115" s="281" t="s">
        <v>259</v>
      </c>
      <c r="F115" s="83" t="s">
        <v>450</v>
      </c>
      <c r="G115" s="83" t="s">
        <v>522</v>
      </c>
      <c r="H115" s="83" t="s">
        <v>452</v>
      </c>
      <c r="I115" s="83">
        <v>1</v>
      </c>
      <c r="J115" s="555" t="s">
        <v>1231</v>
      </c>
      <c r="K115" s="83" t="s">
        <v>454</v>
      </c>
      <c r="L115" s="83" t="s">
        <v>455</v>
      </c>
      <c r="M115" s="83" t="s">
        <v>456</v>
      </c>
      <c r="N115" s="83" t="s">
        <v>761</v>
      </c>
      <c r="O115" s="556">
        <v>0</v>
      </c>
      <c r="P115" s="556">
        <v>2500</v>
      </c>
      <c r="Q115" s="559">
        <v>2500</v>
      </c>
      <c r="R115" s="556" t="s">
        <v>458</v>
      </c>
      <c r="S115" s="556">
        <v>0</v>
      </c>
      <c r="T115" s="556">
        <v>0</v>
      </c>
    </row>
    <row r="116" spans="2:20" ht="22.5" x14ac:dyDescent="0.15">
      <c r="B116" s="83" t="s">
        <v>1055</v>
      </c>
      <c r="C116" s="83" t="s">
        <v>1112</v>
      </c>
      <c r="D116" s="555" t="s">
        <v>1226</v>
      </c>
      <c r="E116" s="281" t="s">
        <v>259</v>
      </c>
      <c r="F116" s="83" t="s">
        <v>450</v>
      </c>
      <c r="G116" s="83" t="s">
        <v>522</v>
      </c>
      <c r="H116" s="83" t="s">
        <v>452</v>
      </c>
      <c r="I116" s="83">
        <v>1</v>
      </c>
      <c r="J116" s="555" t="s">
        <v>1232</v>
      </c>
      <c r="K116" s="83" t="s">
        <v>454</v>
      </c>
      <c r="L116" s="83" t="s">
        <v>455</v>
      </c>
      <c r="M116" s="83" t="s">
        <v>456</v>
      </c>
      <c r="N116" s="83" t="s">
        <v>718</v>
      </c>
      <c r="O116" s="556">
        <v>0</v>
      </c>
      <c r="P116" s="556">
        <v>4500</v>
      </c>
      <c r="Q116" s="559">
        <v>4500</v>
      </c>
      <c r="R116" s="556" t="s">
        <v>458</v>
      </c>
      <c r="S116" s="556">
        <v>0</v>
      </c>
      <c r="T116" s="556">
        <v>0</v>
      </c>
    </row>
    <row r="117" spans="2:20" ht="22.5" x14ac:dyDescent="0.15">
      <c r="B117" s="83" t="s">
        <v>1055</v>
      </c>
      <c r="C117" s="83" t="s">
        <v>1059</v>
      </c>
      <c r="D117" s="555" t="s">
        <v>1226</v>
      </c>
      <c r="E117" s="281" t="s">
        <v>259</v>
      </c>
      <c r="F117" s="83" t="s">
        <v>450</v>
      </c>
      <c r="G117" s="83" t="s">
        <v>522</v>
      </c>
      <c r="H117" s="83" t="s">
        <v>452</v>
      </c>
      <c r="I117" s="83">
        <v>1</v>
      </c>
      <c r="J117" s="555" t="s">
        <v>1233</v>
      </c>
      <c r="K117" s="83" t="s">
        <v>454</v>
      </c>
      <c r="L117" s="83" t="s">
        <v>455</v>
      </c>
      <c r="M117" s="83" t="s">
        <v>558</v>
      </c>
      <c r="N117" s="83" t="s">
        <v>728</v>
      </c>
      <c r="O117" s="556">
        <v>0</v>
      </c>
      <c r="P117" s="556">
        <v>2000</v>
      </c>
      <c r="Q117" s="559">
        <v>2000</v>
      </c>
      <c r="R117" s="556" t="s">
        <v>458</v>
      </c>
      <c r="S117" s="556">
        <v>0</v>
      </c>
      <c r="T117" s="556">
        <v>0</v>
      </c>
    </row>
    <row r="118" spans="2:20" ht="22.5" x14ac:dyDescent="0.15">
      <c r="B118" s="83" t="s">
        <v>1055</v>
      </c>
      <c r="C118" s="83" t="s">
        <v>1234</v>
      </c>
      <c r="D118" s="555" t="s">
        <v>1226</v>
      </c>
      <c r="E118" s="281" t="s">
        <v>259</v>
      </c>
      <c r="F118" s="83" t="s">
        <v>450</v>
      </c>
      <c r="G118" s="83" t="s">
        <v>522</v>
      </c>
      <c r="H118" s="83" t="s">
        <v>452</v>
      </c>
      <c r="I118" s="83">
        <v>1</v>
      </c>
      <c r="J118" s="555" t="s">
        <v>1235</v>
      </c>
      <c r="K118" s="83" t="s">
        <v>454</v>
      </c>
      <c r="L118" s="83" t="s">
        <v>455</v>
      </c>
      <c r="M118" s="83" t="s">
        <v>558</v>
      </c>
      <c r="N118" s="83" t="s">
        <v>808</v>
      </c>
      <c r="O118" s="556">
        <v>0</v>
      </c>
      <c r="P118" s="556">
        <v>2000</v>
      </c>
      <c r="Q118" s="559">
        <v>2000</v>
      </c>
      <c r="R118" s="556" t="s">
        <v>458</v>
      </c>
      <c r="S118" s="556">
        <v>0</v>
      </c>
      <c r="T118" s="556">
        <v>0</v>
      </c>
    </row>
    <row r="119" spans="2:20" ht="22.5" x14ac:dyDescent="0.15">
      <c r="B119" s="83" t="s">
        <v>1055</v>
      </c>
      <c r="C119" s="83" t="s">
        <v>1224</v>
      </c>
      <c r="D119" s="555" t="s">
        <v>1226</v>
      </c>
      <c r="E119" s="281" t="s">
        <v>259</v>
      </c>
      <c r="F119" s="83" t="s">
        <v>450</v>
      </c>
      <c r="G119" s="83" t="s">
        <v>522</v>
      </c>
      <c r="H119" s="83" t="s">
        <v>452</v>
      </c>
      <c r="I119" s="83">
        <v>1</v>
      </c>
      <c r="J119" s="555" t="s">
        <v>1236</v>
      </c>
      <c r="K119" s="83" t="s">
        <v>454</v>
      </c>
      <c r="L119" s="83" t="s">
        <v>455</v>
      </c>
      <c r="M119" s="83" t="s">
        <v>456</v>
      </c>
      <c r="N119" s="83" t="s">
        <v>662</v>
      </c>
      <c r="O119" s="556">
        <v>0</v>
      </c>
      <c r="P119" s="556">
        <v>1500</v>
      </c>
      <c r="Q119" s="559">
        <v>1500</v>
      </c>
      <c r="R119" s="556" t="s">
        <v>458</v>
      </c>
      <c r="S119" s="556">
        <v>0</v>
      </c>
      <c r="T119" s="556">
        <v>0</v>
      </c>
    </row>
    <row r="120" spans="2:20" ht="22.5" x14ac:dyDescent="0.15">
      <c r="B120" s="83" t="s">
        <v>1055</v>
      </c>
      <c r="C120" s="83" t="s">
        <v>1187</v>
      </c>
      <c r="D120" s="555" t="s">
        <v>1237</v>
      </c>
      <c r="E120" s="281" t="s">
        <v>259</v>
      </c>
      <c r="F120" s="83" t="s">
        <v>450</v>
      </c>
      <c r="G120" s="83" t="s">
        <v>522</v>
      </c>
      <c r="H120" s="83" t="s">
        <v>480</v>
      </c>
      <c r="I120" s="83">
        <v>1</v>
      </c>
      <c r="J120" s="555" t="s">
        <v>1238</v>
      </c>
      <c r="K120" s="83" t="s">
        <v>454</v>
      </c>
      <c r="L120" s="83" t="s">
        <v>455</v>
      </c>
      <c r="M120" s="83" t="s">
        <v>456</v>
      </c>
      <c r="N120" s="83" t="s">
        <v>462</v>
      </c>
      <c r="O120" s="556">
        <v>0</v>
      </c>
      <c r="P120" s="556">
        <v>300</v>
      </c>
      <c r="Q120" s="557">
        <v>300</v>
      </c>
      <c r="R120" s="556" t="s">
        <v>458</v>
      </c>
      <c r="S120" s="556">
        <v>0</v>
      </c>
      <c r="T120" s="556">
        <v>0</v>
      </c>
    </row>
    <row r="121" spans="2:20" ht="22.5" x14ac:dyDescent="0.15">
      <c r="B121" s="83" t="s">
        <v>1055</v>
      </c>
      <c r="C121" s="83" t="s">
        <v>1187</v>
      </c>
      <c r="D121" s="555" t="s">
        <v>1237</v>
      </c>
      <c r="E121" s="281" t="s">
        <v>259</v>
      </c>
      <c r="F121" s="83" t="s">
        <v>450</v>
      </c>
      <c r="G121" s="83" t="s">
        <v>522</v>
      </c>
      <c r="H121" s="83" t="s">
        <v>480</v>
      </c>
      <c r="I121" s="83">
        <v>1</v>
      </c>
      <c r="J121" s="555" t="s">
        <v>1239</v>
      </c>
      <c r="K121" s="83" t="s">
        <v>454</v>
      </c>
      <c r="L121" s="83" t="s">
        <v>455</v>
      </c>
      <c r="M121" s="83" t="s">
        <v>525</v>
      </c>
      <c r="N121" s="83" t="s">
        <v>762</v>
      </c>
      <c r="O121" s="556">
        <v>0</v>
      </c>
      <c r="P121" s="556">
        <v>410</v>
      </c>
      <c r="Q121" s="557">
        <v>410</v>
      </c>
      <c r="R121" s="556" t="s">
        <v>458</v>
      </c>
      <c r="S121" s="556">
        <v>0</v>
      </c>
      <c r="T121" s="556">
        <v>0</v>
      </c>
    </row>
    <row r="122" spans="2:20" ht="22.5" x14ac:dyDescent="0.15">
      <c r="B122" s="83" t="s">
        <v>1055</v>
      </c>
      <c r="C122" s="83" t="s">
        <v>1197</v>
      </c>
      <c r="D122" s="555" t="s">
        <v>1237</v>
      </c>
      <c r="E122" s="281" t="s">
        <v>259</v>
      </c>
      <c r="F122" s="83" t="s">
        <v>450</v>
      </c>
      <c r="G122" s="83" t="s">
        <v>522</v>
      </c>
      <c r="H122" s="83" t="s">
        <v>480</v>
      </c>
      <c r="I122" s="83">
        <v>1</v>
      </c>
      <c r="J122" s="555" t="s">
        <v>1240</v>
      </c>
      <c r="K122" s="83" t="s">
        <v>454</v>
      </c>
      <c r="L122" s="83" t="s">
        <v>481</v>
      </c>
      <c r="M122" s="83" t="s">
        <v>481</v>
      </c>
      <c r="N122" s="83" t="s">
        <v>554</v>
      </c>
      <c r="O122" s="556">
        <v>0</v>
      </c>
      <c r="P122" s="556">
        <v>370</v>
      </c>
      <c r="Q122" s="557">
        <v>370</v>
      </c>
      <c r="R122" s="556" t="s">
        <v>458</v>
      </c>
      <c r="S122" s="556">
        <v>0</v>
      </c>
      <c r="T122" s="556">
        <v>0</v>
      </c>
    </row>
    <row r="123" spans="2:20" ht="22.5" x14ac:dyDescent="0.15">
      <c r="B123" s="83" t="s">
        <v>1055</v>
      </c>
      <c r="C123" s="83" t="s">
        <v>1197</v>
      </c>
      <c r="D123" s="555" t="s">
        <v>1237</v>
      </c>
      <c r="E123" s="281" t="s">
        <v>259</v>
      </c>
      <c r="F123" s="83" t="s">
        <v>450</v>
      </c>
      <c r="G123" s="83" t="s">
        <v>522</v>
      </c>
      <c r="H123" s="83" t="s">
        <v>480</v>
      </c>
      <c r="I123" s="83">
        <v>1</v>
      </c>
      <c r="J123" s="555" t="s">
        <v>1241</v>
      </c>
      <c r="K123" s="83" t="s">
        <v>454</v>
      </c>
      <c r="L123" s="83" t="s">
        <v>455</v>
      </c>
      <c r="M123" s="83" t="s">
        <v>456</v>
      </c>
      <c r="N123" s="83" t="s">
        <v>736</v>
      </c>
      <c r="O123" s="556">
        <v>0</v>
      </c>
      <c r="P123" s="556">
        <v>700</v>
      </c>
      <c r="Q123" s="557">
        <v>700</v>
      </c>
      <c r="R123" s="556" t="s">
        <v>458</v>
      </c>
      <c r="S123" s="556">
        <v>0</v>
      </c>
      <c r="T123" s="556">
        <v>0</v>
      </c>
    </row>
    <row r="124" spans="2:20" ht="22.5" x14ac:dyDescent="0.15">
      <c r="B124" s="83" t="s">
        <v>1055</v>
      </c>
      <c r="C124" s="83" t="s">
        <v>1190</v>
      </c>
      <c r="D124" s="555" t="s">
        <v>1237</v>
      </c>
      <c r="E124" s="281" t="s">
        <v>259</v>
      </c>
      <c r="F124" s="83" t="s">
        <v>450</v>
      </c>
      <c r="G124" s="83" t="s">
        <v>522</v>
      </c>
      <c r="H124" s="83" t="s">
        <v>480</v>
      </c>
      <c r="I124" s="83">
        <v>1</v>
      </c>
      <c r="J124" s="555" t="s">
        <v>1242</v>
      </c>
      <c r="K124" s="83" t="s">
        <v>454</v>
      </c>
      <c r="L124" s="83" t="s">
        <v>455</v>
      </c>
      <c r="M124" s="83" t="s">
        <v>508</v>
      </c>
      <c r="N124" s="83" t="s">
        <v>457</v>
      </c>
      <c r="O124" s="556">
        <v>0</v>
      </c>
      <c r="P124" s="556">
        <v>170</v>
      </c>
      <c r="Q124" s="557">
        <v>170</v>
      </c>
      <c r="R124" s="556" t="s">
        <v>458</v>
      </c>
      <c r="S124" s="556">
        <v>0</v>
      </c>
      <c r="T124" s="556">
        <v>0</v>
      </c>
    </row>
    <row r="125" spans="2:20" ht="22.5" x14ac:dyDescent="0.15">
      <c r="B125" s="83" t="s">
        <v>1055</v>
      </c>
      <c r="C125" s="83" t="s">
        <v>1190</v>
      </c>
      <c r="D125" s="555" t="s">
        <v>1237</v>
      </c>
      <c r="E125" s="281" t="s">
        <v>259</v>
      </c>
      <c r="F125" s="83" t="s">
        <v>450</v>
      </c>
      <c r="G125" s="83" t="s">
        <v>522</v>
      </c>
      <c r="H125" s="83" t="s">
        <v>480</v>
      </c>
      <c r="I125" s="83">
        <v>1</v>
      </c>
      <c r="J125" s="555" t="s">
        <v>1243</v>
      </c>
      <c r="K125" s="83" t="s">
        <v>454</v>
      </c>
      <c r="L125" s="83" t="s">
        <v>455</v>
      </c>
      <c r="M125" s="83" t="s">
        <v>508</v>
      </c>
      <c r="N125" s="83" t="s">
        <v>457</v>
      </c>
      <c r="O125" s="556">
        <v>0</v>
      </c>
      <c r="P125" s="556">
        <v>200</v>
      </c>
      <c r="Q125" s="557">
        <v>200</v>
      </c>
      <c r="R125" s="556" t="s">
        <v>458</v>
      </c>
      <c r="S125" s="556">
        <v>0</v>
      </c>
      <c r="T125" s="556">
        <v>0</v>
      </c>
    </row>
    <row r="126" spans="2:20" ht="22.5" x14ac:dyDescent="0.15">
      <c r="B126" s="83" t="s">
        <v>1055</v>
      </c>
      <c r="C126" s="83" t="s">
        <v>1056</v>
      </c>
      <c r="D126" s="555" t="s">
        <v>1237</v>
      </c>
      <c r="E126" s="281" t="s">
        <v>259</v>
      </c>
      <c r="F126" s="83" t="s">
        <v>450</v>
      </c>
      <c r="G126" s="83" t="s">
        <v>522</v>
      </c>
      <c r="H126" s="83" t="s">
        <v>480</v>
      </c>
      <c r="I126" s="83">
        <v>1</v>
      </c>
      <c r="J126" s="555" t="s">
        <v>1244</v>
      </c>
      <c r="K126" s="83" t="s">
        <v>454</v>
      </c>
      <c r="L126" s="83" t="s">
        <v>455</v>
      </c>
      <c r="M126" s="83" t="s">
        <v>558</v>
      </c>
      <c r="N126" s="83" t="s">
        <v>515</v>
      </c>
      <c r="O126" s="556">
        <v>0</v>
      </c>
      <c r="P126" s="556">
        <v>350</v>
      </c>
      <c r="Q126" s="557">
        <v>350</v>
      </c>
      <c r="R126" s="556" t="s">
        <v>458</v>
      </c>
      <c r="S126" s="556">
        <v>0</v>
      </c>
      <c r="T126" s="556">
        <v>0</v>
      </c>
    </row>
    <row r="127" spans="2:20" ht="22.5" x14ac:dyDescent="0.15">
      <c r="B127" s="83" t="s">
        <v>1055</v>
      </c>
      <c r="C127" s="83" t="s">
        <v>1202</v>
      </c>
      <c r="D127" s="555" t="s">
        <v>1237</v>
      </c>
      <c r="E127" s="281" t="s">
        <v>259</v>
      </c>
      <c r="F127" s="83" t="s">
        <v>450</v>
      </c>
      <c r="G127" s="83" t="s">
        <v>522</v>
      </c>
      <c r="H127" s="83" t="s">
        <v>480</v>
      </c>
      <c r="I127" s="83">
        <v>1</v>
      </c>
      <c r="J127" s="555" t="s">
        <v>1245</v>
      </c>
      <c r="K127" s="83" t="s">
        <v>454</v>
      </c>
      <c r="L127" s="83" t="s">
        <v>455</v>
      </c>
      <c r="M127" s="83" t="s">
        <v>582</v>
      </c>
      <c r="N127" s="83" t="s">
        <v>742</v>
      </c>
      <c r="O127" s="556">
        <v>0</v>
      </c>
      <c r="P127" s="556">
        <v>350</v>
      </c>
      <c r="Q127" s="557">
        <v>350</v>
      </c>
      <c r="R127" s="556" t="s">
        <v>458</v>
      </c>
      <c r="S127" s="556">
        <v>0</v>
      </c>
      <c r="T127" s="556">
        <v>0</v>
      </c>
    </row>
    <row r="128" spans="2:20" ht="22.5" x14ac:dyDescent="0.15">
      <c r="B128" s="83" t="s">
        <v>1055</v>
      </c>
      <c r="C128" s="83" t="s">
        <v>1202</v>
      </c>
      <c r="D128" s="555" t="s">
        <v>1237</v>
      </c>
      <c r="E128" s="281" t="s">
        <v>259</v>
      </c>
      <c r="F128" s="83" t="s">
        <v>450</v>
      </c>
      <c r="G128" s="83" t="s">
        <v>522</v>
      </c>
      <c r="H128" s="83" t="s">
        <v>480</v>
      </c>
      <c r="I128" s="83">
        <v>1</v>
      </c>
      <c r="J128" s="555" t="s">
        <v>1246</v>
      </c>
      <c r="K128" s="83" t="s">
        <v>454</v>
      </c>
      <c r="L128" s="83" t="s">
        <v>455</v>
      </c>
      <c r="M128" s="83" t="s">
        <v>456</v>
      </c>
      <c r="N128" s="83" t="s">
        <v>779</v>
      </c>
      <c r="O128" s="556">
        <v>0</v>
      </c>
      <c r="P128" s="556">
        <v>330</v>
      </c>
      <c r="Q128" s="557">
        <v>330</v>
      </c>
      <c r="R128" s="556" t="s">
        <v>458</v>
      </c>
      <c r="S128" s="556">
        <v>0</v>
      </c>
      <c r="T128" s="556">
        <v>0</v>
      </c>
    </row>
    <row r="129" spans="2:20" ht="22.5" x14ac:dyDescent="0.15">
      <c r="B129" s="83" t="s">
        <v>1055</v>
      </c>
      <c r="C129" s="83" t="s">
        <v>1120</v>
      </c>
      <c r="D129" s="555" t="s">
        <v>1237</v>
      </c>
      <c r="E129" s="281" t="s">
        <v>259</v>
      </c>
      <c r="F129" s="83" t="s">
        <v>450</v>
      </c>
      <c r="G129" s="83" t="s">
        <v>522</v>
      </c>
      <c r="H129" s="83" t="s">
        <v>480</v>
      </c>
      <c r="I129" s="83">
        <v>1</v>
      </c>
      <c r="J129" s="555" t="s">
        <v>1247</v>
      </c>
      <c r="K129" s="83" t="s">
        <v>454</v>
      </c>
      <c r="L129" s="83" t="s">
        <v>455</v>
      </c>
      <c r="M129" s="83" t="s">
        <v>456</v>
      </c>
      <c r="N129" s="83" t="s">
        <v>651</v>
      </c>
      <c r="O129" s="556">
        <v>0</v>
      </c>
      <c r="P129" s="556">
        <v>250</v>
      </c>
      <c r="Q129" s="557">
        <v>250</v>
      </c>
      <c r="R129" s="556" t="s">
        <v>458</v>
      </c>
      <c r="S129" s="556">
        <v>0</v>
      </c>
      <c r="T129" s="556">
        <v>0</v>
      </c>
    </row>
    <row r="130" spans="2:20" ht="22.5" x14ac:dyDescent="0.15">
      <c r="B130" s="83" t="s">
        <v>1055</v>
      </c>
      <c r="C130" s="83" t="s">
        <v>1120</v>
      </c>
      <c r="D130" s="555" t="s">
        <v>1237</v>
      </c>
      <c r="E130" s="281" t="s">
        <v>259</v>
      </c>
      <c r="F130" s="83" t="s">
        <v>450</v>
      </c>
      <c r="G130" s="83" t="s">
        <v>522</v>
      </c>
      <c r="H130" s="83" t="s">
        <v>480</v>
      </c>
      <c r="I130" s="83">
        <v>1</v>
      </c>
      <c r="J130" s="555" t="s">
        <v>1248</v>
      </c>
      <c r="K130" s="83" t="s">
        <v>454</v>
      </c>
      <c r="L130" s="83" t="s">
        <v>481</v>
      </c>
      <c r="M130" s="83" t="s">
        <v>579</v>
      </c>
      <c r="N130" s="83" t="s">
        <v>813</v>
      </c>
      <c r="O130" s="556">
        <v>0</v>
      </c>
      <c r="P130" s="556">
        <v>1000</v>
      </c>
      <c r="Q130" s="559">
        <v>1000</v>
      </c>
      <c r="R130" s="556" t="s">
        <v>458</v>
      </c>
      <c r="S130" s="556">
        <v>0</v>
      </c>
      <c r="T130" s="556">
        <v>0</v>
      </c>
    </row>
    <row r="131" spans="2:20" ht="22.5" x14ac:dyDescent="0.15">
      <c r="B131" s="83" t="s">
        <v>1055</v>
      </c>
      <c r="C131" s="83" t="s">
        <v>1122</v>
      </c>
      <c r="D131" s="555" t="s">
        <v>1237</v>
      </c>
      <c r="E131" s="281" t="s">
        <v>259</v>
      </c>
      <c r="F131" s="83" t="s">
        <v>450</v>
      </c>
      <c r="G131" s="83" t="s">
        <v>522</v>
      </c>
      <c r="H131" s="83" t="s">
        <v>480</v>
      </c>
      <c r="I131" s="83">
        <v>1</v>
      </c>
      <c r="J131" s="555" t="s">
        <v>1249</v>
      </c>
      <c r="K131" s="83" t="s">
        <v>454</v>
      </c>
      <c r="L131" s="83" t="s">
        <v>455</v>
      </c>
      <c r="M131" s="83" t="s">
        <v>456</v>
      </c>
      <c r="N131" s="83" t="s">
        <v>821</v>
      </c>
      <c r="O131" s="556">
        <v>0</v>
      </c>
      <c r="P131" s="556">
        <v>300</v>
      </c>
      <c r="Q131" s="557">
        <v>300</v>
      </c>
      <c r="R131" s="556" t="s">
        <v>458</v>
      </c>
      <c r="S131" s="556">
        <v>0</v>
      </c>
      <c r="T131" s="556">
        <v>0</v>
      </c>
    </row>
    <row r="132" spans="2:20" ht="22.5" x14ac:dyDescent="0.15">
      <c r="B132" s="83" t="s">
        <v>1055</v>
      </c>
      <c r="C132" s="83" t="s">
        <v>1122</v>
      </c>
      <c r="D132" s="555" t="s">
        <v>1237</v>
      </c>
      <c r="E132" s="281" t="s">
        <v>259</v>
      </c>
      <c r="F132" s="83" t="s">
        <v>450</v>
      </c>
      <c r="G132" s="83" t="s">
        <v>522</v>
      </c>
      <c r="H132" s="83" t="s">
        <v>480</v>
      </c>
      <c r="I132" s="83">
        <v>1</v>
      </c>
      <c r="J132" s="555" t="s">
        <v>1250</v>
      </c>
      <c r="K132" s="83" t="s">
        <v>454</v>
      </c>
      <c r="L132" s="83" t="s">
        <v>455</v>
      </c>
      <c r="M132" s="83" t="s">
        <v>456</v>
      </c>
      <c r="N132" s="83" t="s">
        <v>680</v>
      </c>
      <c r="O132" s="556">
        <v>0</v>
      </c>
      <c r="P132" s="556">
        <v>250</v>
      </c>
      <c r="Q132" s="557">
        <v>250</v>
      </c>
      <c r="R132" s="556" t="s">
        <v>458</v>
      </c>
      <c r="S132" s="556">
        <v>0</v>
      </c>
      <c r="T132" s="556">
        <v>0</v>
      </c>
    </row>
    <row r="133" spans="2:20" ht="22.5" x14ac:dyDescent="0.15">
      <c r="B133" s="83" t="s">
        <v>1055</v>
      </c>
      <c r="C133" s="83" t="s">
        <v>1124</v>
      </c>
      <c r="D133" s="555" t="s">
        <v>1237</v>
      </c>
      <c r="E133" s="281" t="s">
        <v>259</v>
      </c>
      <c r="F133" s="83" t="s">
        <v>450</v>
      </c>
      <c r="G133" s="83" t="s">
        <v>522</v>
      </c>
      <c r="H133" s="83" t="s">
        <v>480</v>
      </c>
      <c r="I133" s="83">
        <v>1</v>
      </c>
      <c r="J133" s="555" t="s">
        <v>1251</v>
      </c>
      <c r="K133" s="83" t="s">
        <v>454</v>
      </c>
      <c r="L133" s="83" t="s">
        <v>455</v>
      </c>
      <c r="M133" s="83" t="s">
        <v>456</v>
      </c>
      <c r="N133" s="83" t="s">
        <v>793</v>
      </c>
      <c r="O133" s="556">
        <v>0</v>
      </c>
      <c r="P133" s="556">
        <v>350</v>
      </c>
      <c r="Q133" s="557">
        <v>350</v>
      </c>
      <c r="R133" s="556" t="s">
        <v>458</v>
      </c>
      <c r="S133" s="556">
        <v>0</v>
      </c>
      <c r="T133" s="556">
        <v>0</v>
      </c>
    </row>
    <row r="134" spans="2:20" ht="22.5" x14ac:dyDescent="0.15">
      <c r="B134" s="83" t="s">
        <v>1055</v>
      </c>
      <c r="C134" s="83" t="s">
        <v>1124</v>
      </c>
      <c r="D134" s="555" t="s">
        <v>1237</v>
      </c>
      <c r="E134" s="281" t="s">
        <v>259</v>
      </c>
      <c r="F134" s="83" t="s">
        <v>450</v>
      </c>
      <c r="G134" s="83" t="s">
        <v>522</v>
      </c>
      <c r="H134" s="83" t="s">
        <v>480</v>
      </c>
      <c r="I134" s="83">
        <v>1</v>
      </c>
      <c r="J134" s="555" t="s">
        <v>1252</v>
      </c>
      <c r="K134" s="83" t="s">
        <v>454</v>
      </c>
      <c r="L134" s="83" t="s">
        <v>455</v>
      </c>
      <c r="M134" s="83" t="s">
        <v>508</v>
      </c>
      <c r="N134" s="83" t="s">
        <v>843</v>
      </c>
      <c r="O134" s="556">
        <v>0</v>
      </c>
      <c r="P134" s="556">
        <v>600</v>
      </c>
      <c r="Q134" s="557">
        <v>600</v>
      </c>
      <c r="R134" s="556" t="s">
        <v>458</v>
      </c>
      <c r="S134" s="556">
        <v>0</v>
      </c>
      <c r="T134" s="556">
        <v>0</v>
      </c>
    </row>
    <row r="135" spans="2:20" ht="22.5" x14ac:dyDescent="0.15">
      <c r="B135" s="83" t="s">
        <v>1055</v>
      </c>
      <c r="C135" s="83" t="s">
        <v>1234</v>
      </c>
      <c r="D135" s="555" t="s">
        <v>1253</v>
      </c>
      <c r="E135" s="281" t="s">
        <v>259</v>
      </c>
      <c r="F135" s="83" t="s">
        <v>450</v>
      </c>
      <c r="G135" s="83" t="s">
        <v>522</v>
      </c>
      <c r="H135" s="83" t="s">
        <v>452</v>
      </c>
      <c r="I135" s="83">
        <v>1</v>
      </c>
      <c r="J135" s="555" t="s">
        <v>1254</v>
      </c>
      <c r="K135" s="83" t="s">
        <v>454</v>
      </c>
      <c r="L135" s="83" t="s">
        <v>455</v>
      </c>
      <c r="M135" s="83" t="s">
        <v>456</v>
      </c>
      <c r="N135" s="83" t="s">
        <v>560</v>
      </c>
      <c r="O135" s="556">
        <v>0</v>
      </c>
      <c r="P135" s="556">
        <v>192</v>
      </c>
      <c r="Q135" s="557">
        <v>192</v>
      </c>
      <c r="R135" s="556" t="s">
        <v>458</v>
      </c>
      <c r="S135" s="556">
        <v>0</v>
      </c>
      <c r="T135" s="556">
        <v>0</v>
      </c>
    </row>
    <row r="136" spans="2:20" ht="22.5" x14ac:dyDescent="0.15">
      <c r="B136" s="83" t="s">
        <v>1055</v>
      </c>
      <c r="C136" s="83" t="s">
        <v>1224</v>
      </c>
      <c r="D136" s="555" t="s">
        <v>1253</v>
      </c>
      <c r="E136" s="281" t="s">
        <v>259</v>
      </c>
      <c r="F136" s="83" t="s">
        <v>450</v>
      </c>
      <c r="G136" s="83" t="s">
        <v>522</v>
      </c>
      <c r="H136" s="83" t="s">
        <v>452</v>
      </c>
      <c r="I136" s="83">
        <v>1</v>
      </c>
      <c r="J136" s="555" t="s">
        <v>1255</v>
      </c>
      <c r="K136" s="83" t="s">
        <v>454</v>
      </c>
      <c r="L136" s="83" t="s">
        <v>455</v>
      </c>
      <c r="M136" s="83" t="s">
        <v>456</v>
      </c>
      <c r="N136" s="83" t="s">
        <v>818</v>
      </c>
      <c r="O136" s="556">
        <v>0</v>
      </c>
      <c r="P136" s="556">
        <v>290</v>
      </c>
      <c r="Q136" s="557">
        <v>290</v>
      </c>
      <c r="R136" s="556" t="s">
        <v>458</v>
      </c>
      <c r="S136" s="556">
        <v>0</v>
      </c>
      <c r="T136" s="556">
        <v>0</v>
      </c>
    </row>
    <row r="137" spans="2:20" ht="22.5" x14ac:dyDescent="0.15">
      <c r="B137" s="83" t="s">
        <v>1055</v>
      </c>
      <c r="C137" s="83" t="s">
        <v>1256</v>
      </c>
      <c r="D137" s="555" t="s">
        <v>1253</v>
      </c>
      <c r="E137" s="281" t="s">
        <v>259</v>
      </c>
      <c r="F137" s="83" t="s">
        <v>450</v>
      </c>
      <c r="G137" s="83" t="s">
        <v>522</v>
      </c>
      <c r="H137" s="83" t="s">
        <v>452</v>
      </c>
      <c r="I137" s="83">
        <v>1</v>
      </c>
      <c r="J137" s="555" t="s">
        <v>1257</v>
      </c>
      <c r="K137" s="83" t="s">
        <v>454</v>
      </c>
      <c r="L137" s="83" t="s">
        <v>455</v>
      </c>
      <c r="M137" s="83" t="s">
        <v>456</v>
      </c>
      <c r="N137" s="83" t="s">
        <v>456</v>
      </c>
      <c r="O137" s="556">
        <v>0</v>
      </c>
      <c r="P137" s="556">
        <v>200</v>
      </c>
      <c r="Q137" s="557">
        <v>200</v>
      </c>
      <c r="R137" s="556" t="s">
        <v>458</v>
      </c>
      <c r="S137" s="556">
        <v>0</v>
      </c>
      <c r="T137" s="556">
        <v>0</v>
      </c>
    </row>
    <row r="138" spans="2:20" ht="22.5" x14ac:dyDescent="0.15">
      <c r="B138" s="83" t="s">
        <v>1055</v>
      </c>
      <c r="C138" s="83" t="s">
        <v>1059</v>
      </c>
      <c r="D138" s="555" t="s">
        <v>1258</v>
      </c>
      <c r="E138" s="281" t="s">
        <v>287</v>
      </c>
      <c r="F138" s="83" t="s">
        <v>450</v>
      </c>
      <c r="G138" s="83" t="s">
        <v>522</v>
      </c>
      <c r="H138" s="83" t="s">
        <v>452</v>
      </c>
      <c r="I138" s="83">
        <v>1</v>
      </c>
      <c r="J138" s="555" t="s">
        <v>1259</v>
      </c>
      <c r="K138" s="83" t="s">
        <v>454</v>
      </c>
      <c r="L138" s="83" t="s">
        <v>455</v>
      </c>
      <c r="M138" s="83" t="s">
        <v>456</v>
      </c>
      <c r="N138" s="83" t="s">
        <v>718</v>
      </c>
      <c r="O138" s="556">
        <v>0</v>
      </c>
      <c r="P138" s="556">
        <v>2000</v>
      </c>
      <c r="Q138" s="559">
        <v>2000</v>
      </c>
      <c r="R138" s="556" t="s">
        <v>458</v>
      </c>
      <c r="S138" s="556">
        <v>0</v>
      </c>
      <c r="T138" s="556">
        <v>0</v>
      </c>
    </row>
    <row r="139" spans="2:20" ht="22.5" x14ac:dyDescent="0.15">
      <c r="B139" s="83" t="s">
        <v>1055</v>
      </c>
      <c r="C139" s="83" t="s">
        <v>1234</v>
      </c>
      <c r="D139" s="555" t="s">
        <v>1258</v>
      </c>
      <c r="E139" s="281" t="s">
        <v>287</v>
      </c>
      <c r="F139" s="83" t="s">
        <v>450</v>
      </c>
      <c r="G139" s="83" t="s">
        <v>522</v>
      </c>
      <c r="H139" s="83" t="s">
        <v>452</v>
      </c>
      <c r="I139" s="83">
        <v>1</v>
      </c>
      <c r="J139" s="555" t="s">
        <v>1260</v>
      </c>
      <c r="K139" s="83" t="s">
        <v>454</v>
      </c>
      <c r="L139" s="83" t="s">
        <v>455</v>
      </c>
      <c r="M139" s="83" t="s">
        <v>456</v>
      </c>
      <c r="N139" s="83" t="s">
        <v>456</v>
      </c>
      <c r="O139" s="556">
        <v>0</v>
      </c>
      <c r="P139" s="556">
        <v>1500</v>
      </c>
      <c r="Q139" s="559">
        <v>1500</v>
      </c>
      <c r="R139" s="556" t="s">
        <v>458</v>
      </c>
      <c r="S139" s="556">
        <v>0</v>
      </c>
      <c r="T139" s="556">
        <v>0</v>
      </c>
    </row>
    <row r="140" spans="2:20" ht="22.5" x14ac:dyDescent="0.15">
      <c r="B140" s="83" t="s">
        <v>1055</v>
      </c>
      <c r="C140" s="83" t="s">
        <v>1224</v>
      </c>
      <c r="D140" s="555" t="s">
        <v>1258</v>
      </c>
      <c r="E140" s="281" t="s">
        <v>287</v>
      </c>
      <c r="F140" s="83" t="s">
        <v>450</v>
      </c>
      <c r="G140" s="83" t="s">
        <v>522</v>
      </c>
      <c r="H140" s="83" t="s">
        <v>452</v>
      </c>
      <c r="I140" s="83">
        <v>1</v>
      </c>
      <c r="J140" s="555" t="s">
        <v>1261</v>
      </c>
      <c r="K140" s="83" t="s">
        <v>454</v>
      </c>
      <c r="L140" s="83" t="s">
        <v>455</v>
      </c>
      <c r="M140" s="83" t="s">
        <v>456</v>
      </c>
      <c r="N140" s="83" t="s">
        <v>793</v>
      </c>
      <c r="O140" s="556">
        <v>0</v>
      </c>
      <c r="P140" s="556">
        <v>1500</v>
      </c>
      <c r="Q140" s="559">
        <v>1500</v>
      </c>
      <c r="R140" s="556" t="s">
        <v>458</v>
      </c>
      <c r="S140" s="556">
        <v>0</v>
      </c>
      <c r="T140" s="556">
        <v>0</v>
      </c>
    </row>
    <row r="141" spans="2:20" ht="22.5" x14ac:dyDescent="0.15">
      <c r="B141" s="83" t="s">
        <v>1055</v>
      </c>
      <c r="C141" s="83" t="s">
        <v>1118</v>
      </c>
      <c r="D141" s="555" t="s">
        <v>1188</v>
      </c>
      <c r="E141" s="281" t="s">
        <v>259</v>
      </c>
      <c r="F141" s="83" t="s">
        <v>450</v>
      </c>
      <c r="G141" s="83" t="s">
        <v>522</v>
      </c>
      <c r="H141" s="83" t="s">
        <v>452</v>
      </c>
      <c r="I141" s="83">
        <v>1</v>
      </c>
      <c r="J141" s="555" t="s">
        <v>1262</v>
      </c>
      <c r="K141" s="83" t="s">
        <v>454</v>
      </c>
      <c r="L141" s="83" t="s">
        <v>455</v>
      </c>
      <c r="M141" s="83" t="s">
        <v>456</v>
      </c>
      <c r="N141" s="83" t="s">
        <v>562</v>
      </c>
      <c r="O141" s="556">
        <v>0</v>
      </c>
      <c r="P141" s="556">
        <v>300</v>
      </c>
      <c r="Q141" s="557">
        <v>300</v>
      </c>
      <c r="R141" s="556" t="s">
        <v>458</v>
      </c>
      <c r="S141" s="556">
        <v>0</v>
      </c>
      <c r="T141" s="556">
        <v>0</v>
      </c>
    </row>
    <row r="142" spans="2:20" ht="22.5" x14ac:dyDescent="0.15">
      <c r="B142" s="83" t="s">
        <v>1055</v>
      </c>
      <c r="C142" s="83" t="s">
        <v>1120</v>
      </c>
      <c r="D142" s="555" t="s">
        <v>1188</v>
      </c>
      <c r="E142" s="281" t="s">
        <v>259</v>
      </c>
      <c r="F142" s="83" t="s">
        <v>450</v>
      </c>
      <c r="G142" s="83" t="s">
        <v>522</v>
      </c>
      <c r="H142" s="83" t="s">
        <v>452</v>
      </c>
      <c r="I142" s="83">
        <v>1</v>
      </c>
      <c r="J142" s="555" t="s">
        <v>1263</v>
      </c>
      <c r="K142" s="83" t="s">
        <v>454</v>
      </c>
      <c r="L142" s="83" t="s">
        <v>455</v>
      </c>
      <c r="M142" s="83" t="s">
        <v>456</v>
      </c>
      <c r="N142" s="83" t="s">
        <v>560</v>
      </c>
      <c r="O142" s="556">
        <v>0</v>
      </c>
      <c r="P142" s="556">
        <v>150</v>
      </c>
      <c r="Q142" s="557">
        <v>150</v>
      </c>
      <c r="R142" s="556" t="s">
        <v>458</v>
      </c>
      <c r="S142" s="556">
        <v>0</v>
      </c>
      <c r="T142" s="556">
        <v>0</v>
      </c>
    </row>
    <row r="143" spans="2:20" ht="22.5" x14ac:dyDescent="0.15">
      <c r="B143" s="83" t="s">
        <v>1055</v>
      </c>
      <c r="C143" s="83" t="s">
        <v>1122</v>
      </c>
      <c r="D143" s="555" t="s">
        <v>1188</v>
      </c>
      <c r="E143" s="281" t="s">
        <v>259</v>
      </c>
      <c r="F143" s="83" t="s">
        <v>450</v>
      </c>
      <c r="G143" s="83" t="s">
        <v>522</v>
      </c>
      <c r="H143" s="83" t="s">
        <v>452</v>
      </c>
      <c r="I143" s="83">
        <v>1</v>
      </c>
      <c r="J143" s="555" t="s">
        <v>1264</v>
      </c>
      <c r="K143" s="83" t="s">
        <v>454</v>
      </c>
      <c r="L143" s="83" t="s">
        <v>455</v>
      </c>
      <c r="M143" s="83" t="s">
        <v>456</v>
      </c>
      <c r="N143" s="83" t="s">
        <v>456</v>
      </c>
      <c r="O143" s="556">
        <v>0</v>
      </c>
      <c r="P143" s="556">
        <v>400</v>
      </c>
      <c r="Q143" s="557">
        <v>400</v>
      </c>
      <c r="R143" s="556" t="s">
        <v>458</v>
      </c>
      <c r="S143" s="556">
        <v>0</v>
      </c>
      <c r="T143" s="556">
        <v>0</v>
      </c>
    </row>
    <row r="144" spans="2:20" ht="22.5" x14ac:dyDescent="0.15">
      <c r="B144" s="83" t="s">
        <v>1055</v>
      </c>
      <c r="C144" s="83" t="s">
        <v>1124</v>
      </c>
      <c r="D144" s="555" t="s">
        <v>1188</v>
      </c>
      <c r="E144" s="281" t="s">
        <v>259</v>
      </c>
      <c r="F144" s="83" t="s">
        <v>450</v>
      </c>
      <c r="G144" s="83" t="s">
        <v>522</v>
      </c>
      <c r="H144" s="83" t="s">
        <v>452</v>
      </c>
      <c r="I144" s="83">
        <v>1</v>
      </c>
      <c r="J144" s="555" t="s">
        <v>1265</v>
      </c>
      <c r="K144" s="83" t="s">
        <v>454</v>
      </c>
      <c r="L144" s="83" t="s">
        <v>455</v>
      </c>
      <c r="M144" s="83" t="s">
        <v>558</v>
      </c>
      <c r="N144" s="83" t="s">
        <v>808</v>
      </c>
      <c r="O144" s="556">
        <v>0</v>
      </c>
      <c r="P144" s="556">
        <v>600</v>
      </c>
      <c r="Q144" s="557">
        <v>600</v>
      </c>
      <c r="R144" s="556" t="s">
        <v>458</v>
      </c>
      <c r="S144" s="556">
        <v>0</v>
      </c>
      <c r="T144" s="556">
        <v>0</v>
      </c>
    </row>
    <row r="145" spans="2:20" ht="22.5" x14ac:dyDescent="0.15">
      <c r="B145" s="83" t="s">
        <v>1055</v>
      </c>
      <c r="C145" s="83" t="s">
        <v>1266</v>
      </c>
      <c r="D145" s="555" t="s">
        <v>1188</v>
      </c>
      <c r="E145" s="281" t="s">
        <v>259</v>
      </c>
      <c r="F145" s="83" t="s">
        <v>450</v>
      </c>
      <c r="G145" s="83" t="s">
        <v>522</v>
      </c>
      <c r="H145" s="83" t="s">
        <v>452</v>
      </c>
      <c r="I145" s="83">
        <v>1</v>
      </c>
      <c r="J145" s="555" t="s">
        <v>1267</v>
      </c>
      <c r="K145" s="83" t="s">
        <v>454</v>
      </c>
      <c r="L145" s="83" t="s">
        <v>455</v>
      </c>
      <c r="M145" s="83" t="s">
        <v>563</v>
      </c>
      <c r="N145" s="83" t="s">
        <v>563</v>
      </c>
      <c r="O145" s="556">
        <v>0</v>
      </c>
      <c r="P145" s="556">
        <v>250</v>
      </c>
      <c r="Q145" s="557">
        <v>250</v>
      </c>
      <c r="R145" s="556" t="s">
        <v>458</v>
      </c>
      <c r="S145" s="556">
        <v>0</v>
      </c>
      <c r="T145" s="556">
        <v>0</v>
      </c>
    </row>
    <row r="146" spans="2:20" ht="22.5" x14ac:dyDescent="0.15">
      <c r="B146" s="83" t="s">
        <v>1055</v>
      </c>
      <c r="C146" s="83" t="s">
        <v>1112</v>
      </c>
      <c r="D146" s="555" t="s">
        <v>1188</v>
      </c>
      <c r="E146" s="281" t="s">
        <v>259</v>
      </c>
      <c r="F146" s="83" t="s">
        <v>450</v>
      </c>
      <c r="G146" s="83" t="s">
        <v>522</v>
      </c>
      <c r="H146" s="83" t="s">
        <v>452</v>
      </c>
      <c r="I146" s="83">
        <v>1</v>
      </c>
      <c r="J146" s="555" t="s">
        <v>1268</v>
      </c>
      <c r="K146" s="83" t="s">
        <v>454</v>
      </c>
      <c r="L146" s="83" t="s">
        <v>455</v>
      </c>
      <c r="M146" s="83" t="s">
        <v>558</v>
      </c>
      <c r="N146" s="83" t="s">
        <v>728</v>
      </c>
      <c r="O146" s="556">
        <v>0</v>
      </c>
      <c r="P146" s="556">
        <v>600</v>
      </c>
      <c r="Q146" s="557">
        <v>600</v>
      </c>
      <c r="R146" s="556" t="s">
        <v>458</v>
      </c>
      <c r="S146" s="556">
        <v>0</v>
      </c>
      <c r="T146" s="556">
        <v>0</v>
      </c>
    </row>
    <row r="147" spans="2:20" ht="22.5" x14ac:dyDescent="0.15">
      <c r="B147" s="83" t="s">
        <v>1055</v>
      </c>
      <c r="C147" s="83" t="s">
        <v>1059</v>
      </c>
      <c r="D147" s="555" t="s">
        <v>1188</v>
      </c>
      <c r="E147" s="281" t="s">
        <v>259</v>
      </c>
      <c r="F147" s="83" t="s">
        <v>450</v>
      </c>
      <c r="G147" s="83" t="s">
        <v>522</v>
      </c>
      <c r="H147" s="83" t="s">
        <v>452</v>
      </c>
      <c r="I147" s="83">
        <v>1</v>
      </c>
      <c r="J147" s="555" t="s">
        <v>1269</v>
      </c>
      <c r="K147" s="83" t="s">
        <v>454</v>
      </c>
      <c r="L147" s="83" t="s">
        <v>455</v>
      </c>
      <c r="M147" s="83" t="s">
        <v>456</v>
      </c>
      <c r="N147" s="83" t="s">
        <v>761</v>
      </c>
      <c r="O147" s="556">
        <v>0</v>
      </c>
      <c r="P147" s="556">
        <v>180</v>
      </c>
      <c r="Q147" s="557">
        <v>180</v>
      </c>
      <c r="R147" s="556" t="s">
        <v>458</v>
      </c>
      <c r="S147" s="556">
        <v>0</v>
      </c>
      <c r="T147" s="556">
        <v>0</v>
      </c>
    </row>
    <row r="148" spans="2:20" ht="22.5" x14ac:dyDescent="0.15">
      <c r="B148" s="83" t="s">
        <v>1055</v>
      </c>
      <c r="C148" s="83" t="s">
        <v>1234</v>
      </c>
      <c r="D148" s="555" t="s">
        <v>1188</v>
      </c>
      <c r="E148" s="281" t="s">
        <v>259</v>
      </c>
      <c r="F148" s="83" t="s">
        <v>450</v>
      </c>
      <c r="G148" s="83" t="s">
        <v>522</v>
      </c>
      <c r="H148" s="83" t="s">
        <v>452</v>
      </c>
      <c r="I148" s="83">
        <v>1</v>
      </c>
      <c r="J148" s="555" t="s">
        <v>1270</v>
      </c>
      <c r="K148" s="83" t="s">
        <v>454</v>
      </c>
      <c r="L148" s="83" t="s">
        <v>455</v>
      </c>
      <c r="M148" s="83" t="s">
        <v>456</v>
      </c>
      <c r="N148" s="83" t="s">
        <v>562</v>
      </c>
      <c r="O148" s="556">
        <v>0</v>
      </c>
      <c r="P148" s="556">
        <v>300</v>
      </c>
      <c r="Q148" s="557">
        <v>300</v>
      </c>
      <c r="R148" s="556" t="s">
        <v>458</v>
      </c>
      <c r="S148" s="556">
        <v>0</v>
      </c>
      <c r="T148" s="556">
        <v>0</v>
      </c>
    </row>
    <row r="149" spans="2:20" ht="22.5" x14ac:dyDescent="0.15">
      <c r="B149" s="83" t="s">
        <v>1055</v>
      </c>
      <c r="C149" s="83" t="s">
        <v>1224</v>
      </c>
      <c r="D149" s="555" t="s">
        <v>1188</v>
      </c>
      <c r="E149" s="281" t="s">
        <v>259</v>
      </c>
      <c r="F149" s="83" t="s">
        <v>450</v>
      </c>
      <c r="G149" s="83" t="s">
        <v>522</v>
      </c>
      <c r="H149" s="83" t="s">
        <v>452</v>
      </c>
      <c r="I149" s="83">
        <v>1</v>
      </c>
      <c r="J149" s="555" t="s">
        <v>1271</v>
      </c>
      <c r="K149" s="83" t="s">
        <v>454</v>
      </c>
      <c r="L149" s="83" t="s">
        <v>455</v>
      </c>
      <c r="M149" s="83" t="s">
        <v>456</v>
      </c>
      <c r="N149" s="83" t="s">
        <v>623</v>
      </c>
      <c r="O149" s="556">
        <v>0</v>
      </c>
      <c r="P149" s="556">
        <v>100</v>
      </c>
      <c r="Q149" s="557">
        <v>100</v>
      </c>
      <c r="R149" s="556" t="s">
        <v>458</v>
      </c>
      <c r="S149" s="556">
        <v>0</v>
      </c>
      <c r="T149" s="556">
        <v>0</v>
      </c>
    </row>
    <row r="150" spans="2:20" ht="22.5" x14ac:dyDescent="0.15">
      <c r="B150" s="83" t="s">
        <v>1055</v>
      </c>
      <c r="C150" s="83" t="s">
        <v>1207</v>
      </c>
      <c r="D150" s="555" t="s">
        <v>1272</v>
      </c>
      <c r="E150" s="281" t="s">
        <v>259</v>
      </c>
      <c r="F150" s="83" t="s">
        <v>450</v>
      </c>
      <c r="G150" s="83" t="s">
        <v>522</v>
      </c>
      <c r="H150" s="83" t="s">
        <v>464</v>
      </c>
      <c r="I150" s="83">
        <v>1</v>
      </c>
      <c r="J150" s="555" t="s">
        <v>1273</v>
      </c>
      <c r="K150" s="83" t="s">
        <v>454</v>
      </c>
      <c r="L150" s="83" t="s">
        <v>455</v>
      </c>
      <c r="M150" s="83" t="s">
        <v>456</v>
      </c>
      <c r="N150" s="83" t="s">
        <v>462</v>
      </c>
      <c r="O150" s="556">
        <v>0</v>
      </c>
      <c r="P150" s="556">
        <v>200</v>
      </c>
      <c r="Q150" s="557">
        <v>200</v>
      </c>
      <c r="R150" s="556" t="s">
        <v>458</v>
      </c>
      <c r="S150" s="556">
        <v>0</v>
      </c>
      <c r="T150" s="556">
        <v>0</v>
      </c>
    </row>
    <row r="151" spans="2:20" ht="22.5" x14ac:dyDescent="0.15">
      <c r="B151" s="83" t="s">
        <v>1055</v>
      </c>
      <c r="C151" s="83" t="s">
        <v>1187</v>
      </c>
      <c r="D151" s="555" t="s">
        <v>1272</v>
      </c>
      <c r="E151" s="281" t="s">
        <v>259</v>
      </c>
      <c r="F151" s="83" t="s">
        <v>450</v>
      </c>
      <c r="G151" s="83" t="s">
        <v>522</v>
      </c>
      <c r="H151" s="83" t="s">
        <v>464</v>
      </c>
      <c r="I151" s="83">
        <v>1</v>
      </c>
      <c r="J151" s="555" t="s">
        <v>1274</v>
      </c>
      <c r="K151" s="83" t="s">
        <v>454</v>
      </c>
      <c r="L151" s="83" t="s">
        <v>455</v>
      </c>
      <c r="M151" s="83" t="s">
        <v>456</v>
      </c>
      <c r="N151" s="83" t="s">
        <v>623</v>
      </c>
      <c r="O151" s="556">
        <v>0</v>
      </c>
      <c r="P151" s="556">
        <v>100</v>
      </c>
      <c r="Q151" s="557">
        <v>100</v>
      </c>
      <c r="R151" s="556" t="s">
        <v>458</v>
      </c>
      <c r="S151" s="556">
        <v>0</v>
      </c>
      <c r="T151" s="556">
        <v>0</v>
      </c>
    </row>
    <row r="152" spans="2:20" ht="22.5" x14ac:dyDescent="0.15">
      <c r="B152" s="83" t="s">
        <v>1055</v>
      </c>
      <c r="C152" s="83" t="s">
        <v>1275</v>
      </c>
      <c r="D152" s="555" t="s">
        <v>1272</v>
      </c>
      <c r="E152" s="281" t="s">
        <v>259</v>
      </c>
      <c r="F152" s="83" t="s">
        <v>450</v>
      </c>
      <c r="G152" s="83" t="s">
        <v>522</v>
      </c>
      <c r="H152" s="83" t="s">
        <v>464</v>
      </c>
      <c r="I152" s="83">
        <v>1</v>
      </c>
      <c r="J152" s="555" t="s">
        <v>1248</v>
      </c>
      <c r="K152" s="83" t="s">
        <v>454</v>
      </c>
      <c r="L152" s="83" t="s">
        <v>481</v>
      </c>
      <c r="M152" s="83" t="s">
        <v>579</v>
      </c>
      <c r="N152" s="83" t="s">
        <v>813</v>
      </c>
      <c r="O152" s="556">
        <v>0</v>
      </c>
      <c r="P152" s="556">
        <v>250</v>
      </c>
      <c r="Q152" s="557">
        <v>250</v>
      </c>
      <c r="R152" s="556" t="s">
        <v>458</v>
      </c>
      <c r="S152" s="556">
        <v>0</v>
      </c>
      <c r="T152" s="556">
        <v>0</v>
      </c>
    </row>
    <row r="153" spans="2:20" ht="22.5" x14ac:dyDescent="0.15">
      <c r="B153" s="83" t="s">
        <v>1055</v>
      </c>
      <c r="C153" s="83" t="s">
        <v>1190</v>
      </c>
      <c r="D153" s="555" t="s">
        <v>1272</v>
      </c>
      <c r="E153" s="281" t="s">
        <v>259</v>
      </c>
      <c r="F153" s="83" t="s">
        <v>450</v>
      </c>
      <c r="G153" s="83" t="s">
        <v>522</v>
      </c>
      <c r="H153" s="83" t="s">
        <v>464</v>
      </c>
      <c r="I153" s="83">
        <v>1</v>
      </c>
      <c r="J153" s="555" t="s">
        <v>1276</v>
      </c>
      <c r="K153" s="83" t="s">
        <v>454</v>
      </c>
      <c r="L153" s="83" t="s">
        <v>455</v>
      </c>
      <c r="M153" s="83" t="s">
        <v>558</v>
      </c>
      <c r="N153" s="83" t="s">
        <v>808</v>
      </c>
      <c r="O153" s="556">
        <v>0</v>
      </c>
      <c r="P153" s="556">
        <v>50</v>
      </c>
      <c r="Q153" s="557">
        <v>50</v>
      </c>
      <c r="R153" s="556" t="s">
        <v>458</v>
      </c>
      <c r="S153" s="556">
        <v>0</v>
      </c>
      <c r="T153" s="556">
        <v>0</v>
      </c>
    </row>
    <row r="154" spans="2:20" ht="22.5" x14ac:dyDescent="0.15">
      <c r="B154" s="83" t="s">
        <v>1055</v>
      </c>
      <c r="C154" s="83" t="s">
        <v>1120</v>
      </c>
      <c r="D154" s="555" t="s">
        <v>1272</v>
      </c>
      <c r="E154" s="281" t="s">
        <v>259</v>
      </c>
      <c r="F154" s="83" t="s">
        <v>450</v>
      </c>
      <c r="G154" s="83" t="s">
        <v>522</v>
      </c>
      <c r="H154" s="83" t="s">
        <v>464</v>
      </c>
      <c r="I154" s="83">
        <v>1</v>
      </c>
      <c r="J154" s="555" t="s">
        <v>1277</v>
      </c>
      <c r="K154" s="83" t="s">
        <v>454</v>
      </c>
      <c r="L154" s="83" t="s">
        <v>455</v>
      </c>
      <c r="M154" s="83" t="s">
        <v>456</v>
      </c>
      <c r="N154" s="83" t="s">
        <v>761</v>
      </c>
      <c r="O154" s="556">
        <v>0</v>
      </c>
      <c r="P154" s="556">
        <v>200</v>
      </c>
      <c r="Q154" s="557">
        <v>200</v>
      </c>
      <c r="R154" s="556" t="s">
        <v>458</v>
      </c>
      <c r="S154" s="556">
        <v>0</v>
      </c>
      <c r="T154" s="556">
        <v>0</v>
      </c>
    </row>
    <row r="155" spans="2:20" ht="22.5" x14ac:dyDescent="0.15">
      <c r="B155" s="83" t="s">
        <v>1055</v>
      </c>
      <c r="C155" s="83" t="s">
        <v>1122</v>
      </c>
      <c r="D155" s="555" t="s">
        <v>1272</v>
      </c>
      <c r="E155" s="281" t="s">
        <v>259</v>
      </c>
      <c r="F155" s="83" t="s">
        <v>450</v>
      </c>
      <c r="G155" s="83" t="s">
        <v>522</v>
      </c>
      <c r="H155" s="83" t="s">
        <v>464</v>
      </c>
      <c r="I155" s="83">
        <v>1</v>
      </c>
      <c r="J155" s="555" t="s">
        <v>1278</v>
      </c>
      <c r="K155" s="83" t="s">
        <v>454</v>
      </c>
      <c r="L155" s="83" t="s">
        <v>455</v>
      </c>
      <c r="M155" s="83" t="s">
        <v>456</v>
      </c>
      <c r="N155" s="83" t="s">
        <v>718</v>
      </c>
      <c r="O155" s="556">
        <v>0</v>
      </c>
      <c r="P155" s="556">
        <v>2500</v>
      </c>
      <c r="Q155" s="559">
        <v>2500</v>
      </c>
      <c r="R155" s="556" t="s">
        <v>458</v>
      </c>
      <c r="S155" s="556">
        <v>0</v>
      </c>
      <c r="T155" s="556">
        <v>0</v>
      </c>
    </row>
    <row r="156" spans="2:20" ht="22.5" x14ac:dyDescent="0.15">
      <c r="B156" s="83" t="s">
        <v>1055</v>
      </c>
      <c r="C156" s="83" t="s">
        <v>1056</v>
      </c>
      <c r="D156" s="555" t="s">
        <v>1279</v>
      </c>
      <c r="E156" s="281" t="s">
        <v>259</v>
      </c>
      <c r="F156" s="83" t="s">
        <v>450</v>
      </c>
      <c r="G156" s="83" t="s">
        <v>522</v>
      </c>
      <c r="H156" s="83" t="s">
        <v>464</v>
      </c>
      <c r="I156" s="83">
        <v>1</v>
      </c>
      <c r="J156" s="555" t="s">
        <v>1280</v>
      </c>
      <c r="K156" s="83" t="s">
        <v>454</v>
      </c>
      <c r="L156" s="83" t="s">
        <v>455</v>
      </c>
      <c r="M156" s="83" t="s">
        <v>525</v>
      </c>
      <c r="N156" s="83" t="s">
        <v>762</v>
      </c>
      <c r="O156" s="556">
        <v>0</v>
      </c>
      <c r="P156" s="556">
        <v>300</v>
      </c>
      <c r="Q156" s="557">
        <v>300</v>
      </c>
      <c r="R156" s="556" t="s">
        <v>458</v>
      </c>
      <c r="S156" s="556">
        <v>0</v>
      </c>
      <c r="T156" s="556">
        <v>0</v>
      </c>
    </row>
    <row r="157" spans="2:20" ht="22.5" x14ac:dyDescent="0.15">
      <c r="B157" s="83" t="s">
        <v>1055</v>
      </c>
      <c r="C157" s="83" t="s">
        <v>1202</v>
      </c>
      <c r="D157" s="555" t="s">
        <v>1279</v>
      </c>
      <c r="E157" s="281" t="s">
        <v>259</v>
      </c>
      <c r="F157" s="83" t="s">
        <v>450</v>
      </c>
      <c r="G157" s="83" t="s">
        <v>522</v>
      </c>
      <c r="H157" s="83" t="s">
        <v>464</v>
      </c>
      <c r="I157" s="83">
        <v>1</v>
      </c>
      <c r="J157" s="555" t="s">
        <v>1281</v>
      </c>
      <c r="K157" s="83" t="s">
        <v>454</v>
      </c>
      <c r="L157" s="83" t="s">
        <v>455</v>
      </c>
      <c r="M157" s="83" t="s">
        <v>456</v>
      </c>
      <c r="N157" s="83" t="s">
        <v>696</v>
      </c>
      <c r="O157" s="556">
        <v>0</v>
      </c>
      <c r="P157" s="556">
        <v>400</v>
      </c>
      <c r="Q157" s="557">
        <v>400</v>
      </c>
      <c r="R157" s="556" t="s">
        <v>458</v>
      </c>
      <c r="S157" s="556">
        <v>0</v>
      </c>
      <c r="T157" s="556">
        <v>0</v>
      </c>
    </row>
    <row r="158" spans="2:20" ht="22.5" x14ac:dyDescent="0.15">
      <c r="B158" s="83" t="s">
        <v>1055</v>
      </c>
      <c r="C158" s="83" t="s">
        <v>1118</v>
      </c>
      <c r="D158" s="555" t="s">
        <v>1279</v>
      </c>
      <c r="E158" s="281" t="s">
        <v>259</v>
      </c>
      <c r="F158" s="83" t="s">
        <v>450</v>
      </c>
      <c r="G158" s="83" t="s">
        <v>522</v>
      </c>
      <c r="H158" s="83" t="s">
        <v>464</v>
      </c>
      <c r="I158" s="83">
        <v>1</v>
      </c>
      <c r="J158" s="555" t="s">
        <v>1282</v>
      </c>
      <c r="K158" s="83" t="s">
        <v>454</v>
      </c>
      <c r="L158" s="83" t="s">
        <v>455</v>
      </c>
      <c r="M158" s="83" t="s">
        <v>456</v>
      </c>
      <c r="N158" s="83" t="s">
        <v>785</v>
      </c>
      <c r="O158" s="556">
        <v>0</v>
      </c>
      <c r="P158" s="556">
        <v>200</v>
      </c>
      <c r="Q158" s="557">
        <v>200</v>
      </c>
      <c r="R158" s="556" t="s">
        <v>458</v>
      </c>
      <c r="S158" s="556">
        <v>0</v>
      </c>
      <c r="T158" s="556">
        <v>0</v>
      </c>
    </row>
    <row r="159" spans="2:20" ht="22.5" x14ac:dyDescent="0.15">
      <c r="B159" s="83" t="s">
        <v>1055</v>
      </c>
      <c r="C159" s="83" t="s">
        <v>1118</v>
      </c>
      <c r="D159" s="555" t="s">
        <v>1195</v>
      </c>
      <c r="E159" s="281" t="s">
        <v>259</v>
      </c>
      <c r="F159" s="83" t="s">
        <v>450</v>
      </c>
      <c r="G159" s="83" t="s">
        <v>522</v>
      </c>
      <c r="H159" s="83" t="s">
        <v>464</v>
      </c>
      <c r="I159" s="83">
        <v>1</v>
      </c>
      <c r="J159" s="555" t="s">
        <v>1283</v>
      </c>
      <c r="K159" s="83" t="s">
        <v>454</v>
      </c>
      <c r="L159" s="83" t="s">
        <v>455</v>
      </c>
      <c r="M159" s="83" t="s">
        <v>456</v>
      </c>
      <c r="N159" s="83" t="s">
        <v>779</v>
      </c>
      <c r="O159" s="556">
        <v>0</v>
      </c>
      <c r="P159" s="556">
        <v>40</v>
      </c>
      <c r="Q159" s="557">
        <v>40</v>
      </c>
      <c r="R159" s="556" t="s">
        <v>458</v>
      </c>
      <c r="S159" s="556">
        <v>0</v>
      </c>
      <c r="T159" s="556">
        <v>0</v>
      </c>
    </row>
    <row r="160" spans="2:20" ht="22.5" x14ac:dyDescent="0.15">
      <c r="B160" s="83" t="s">
        <v>1055</v>
      </c>
      <c r="C160" s="83" t="s">
        <v>1120</v>
      </c>
      <c r="D160" s="555" t="s">
        <v>1195</v>
      </c>
      <c r="E160" s="281" t="s">
        <v>259</v>
      </c>
      <c r="F160" s="83" t="s">
        <v>450</v>
      </c>
      <c r="G160" s="83" t="s">
        <v>522</v>
      </c>
      <c r="H160" s="83" t="s">
        <v>464</v>
      </c>
      <c r="I160" s="83">
        <v>1</v>
      </c>
      <c r="J160" s="555" t="s">
        <v>1284</v>
      </c>
      <c r="K160" s="83" t="s">
        <v>454</v>
      </c>
      <c r="L160" s="83" t="s">
        <v>455</v>
      </c>
      <c r="M160" s="83" t="s">
        <v>456</v>
      </c>
      <c r="N160" s="83" t="s">
        <v>680</v>
      </c>
      <c r="O160" s="556">
        <v>0</v>
      </c>
      <c r="P160" s="556">
        <v>50</v>
      </c>
      <c r="Q160" s="557">
        <v>50</v>
      </c>
      <c r="R160" s="556" t="s">
        <v>458</v>
      </c>
      <c r="S160" s="556">
        <v>0</v>
      </c>
      <c r="T160" s="556">
        <v>0</v>
      </c>
    </row>
    <row r="161" spans="2:20" ht="22.5" x14ac:dyDescent="0.15">
      <c r="B161" s="83" t="s">
        <v>1055</v>
      </c>
      <c r="C161" s="83" t="s">
        <v>1122</v>
      </c>
      <c r="D161" s="555" t="s">
        <v>1195</v>
      </c>
      <c r="E161" s="281" t="s">
        <v>259</v>
      </c>
      <c r="F161" s="83" t="s">
        <v>450</v>
      </c>
      <c r="G161" s="83" t="s">
        <v>522</v>
      </c>
      <c r="H161" s="83" t="s">
        <v>464</v>
      </c>
      <c r="I161" s="83">
        <v>1</v>
      </c>
      <c r="J161" s="555" t="s">
        <v>1285</v>
      </c>
      <c r="K161" s="83" t="s">
        <v>454</v>
      </c>
      <c r="L161" s="83" t="s">
        <v>455</v>
      </c>
      <c r="M161" s="83" t="s">
        <v>456</v>
      </c>
      <c r="N161" s="83" t="s">
        <v>761</v>
      </c>
      <c r="O161" s="556">
        <v>0</v>
      </c>
      <c r="P161" s="556">
        <v>120</v>
      </c>
      <c r="Q161" s="557">
        <v>120</v>
      </c>
      <c r="R161" s="556" t="s">
        <v>458</v>
      </c>
      <c r="S161" s="556">
        <v>0</v>
      </c>
      <c r="T161" s="556">
        <v>0</v>
      </c>
    </row>
    <row r="162" spans="2:20" ht="22.5" x14ac:dyDescent="0.15">
      <c r="B162" s="83" t="s">
        <v>1055</v>
      </c>
      <c r="C162" s="83" t="s">
        <v>1124</v>
      </c>
      <c r="D162" s="555" t="s">
        <v>1195</v>
      </c>
      <c r="E162" s="281" t="s">
        <v>259</v>
      </c>
      <c r="F162" s="83" t="s">
        <v>450</v>
      </c>
      <c r="G162" s="83" t="s">
        <v>522</v>
      </c>
      <c r="H162" s="83" t="s">
        <v>464</v>
      </c>
      <c r="I162" s="83">
        <v>1</v>
      </c>
      <c r="J162" s="555" t="s">
        <v>1286</v>
      </c>
      <c r="K162" s="83" t="s">
        <v>454</v>
      </c>
      <c r="L162" s="83" t="s">
        <v>455</v>
      </c>
      <c r="M162" s="83" t="s">
        <v>456</v>
      </c>
      <c r="N162" s="83" t="s">
        <v>562</v>
      </c>
      <c r="O162" s="556">
        <v>0</v>
      </c>
      <c r="P162" s="556">
        <v>90</v>
      </c>
      <c r="Q162" s="557">
        <v>90</v>
      </c>
      <c r="R162" s="556" t="s">
        <v>458</v>
      </c>
      <c r="S162" s="556">
        <v>0</v>
      </c>
      <c r="T162" s="556">
        <v>0</v>
      </c>
    </row>
    <row r="163" spans="2:20" ht="22.5" x14ac:dyDescent="0.15">
      <c r="B163" s="83" t="s">
        <v>1055</v>
      </c>
      <c r="C163" s="83" t="s">
        <v>1112</v>
      </c>
      <c r="D163" s="555" t="s">
        <v>1195</v>
      </c>
      <c r="E163" s="281" t="s">
        <v>259</v>
      </c>
      <c r="F163" s="83" t="s">
        <v>450</v>
      </c>
      <c r="G163" s="83" t="s">
        <v>522</v>
      </c>
      <c r="H163" s="83" t="s">
        <v>464</v>
      </c>
      <c r="I163" s="83">
        <v>1</v>
      </c>
      <c r="J163" s="555" t="s">
        <v>1287</v>
      </c>
      <c r="K163" s="83" t="s">
        <v>454</v>
      </c>
      <c r="L163" s="83" t="s">
        <v>455</v>
      </c>
      <c r="M163" s="83" t="s">
        <v>456</v>
      </c>
      <c r="N163" s="83" t="s">
        <v>456</v>
      </c>
      <c r="O163" s="556">
        <v>0</v>
      </c>
      <c r="P163" s="556">
        <v>50</v>
      </c>
      <c r="Q163" s="557">
        <v>50</v>
      </c>
      <c r="R163" s="556" t="s">
        <v>458</v>
      </c>
      <c r="S163" s="556">
        <v>0</v>
      </c>
      <c r="T163" s="556">
        <v>0</v>
      </c>
    </row>
    <row r="164" spans="2:20" ht="22.5" x14ac:dyDescent="0.15">
      <c r="B164" s="83" t="s">
        <v>1055</v>
      </c>
      <c r="C164" s="83" t="s">
        <v>1059</v>
      </c>
      <c r="D164" s="555" t="s">
        <v>1195</v>
      </c>
      <c r="E164" s="281" t="s">
        <v>259</v>
      </c>
      <c r="F164" s="83" t="s">
        <v>450</v>
      </c>
      <c r="G164" s="83" t="s">
        <v>522</v>
      </c>
      <c r="H164" s="83" t="s">
        <v>464</v>
      </c>
      <c r="I164" s="83">
        <v>1</v>
      </c>
      <c r="J164" s="555" t="s">
        <v>1288</v>
      </c>
      <c r="K164" s="83" t="s">
        <v>454</v>
      </c>
      <c r="L164" s="83" t="s">
        <v>455</v>
      </c>
      <c r="M164" s="83" t="s">
        <v>456</v>
      </c>
      <c r="N164" s="83" t="s">
        <v>623</v>
      </c>
      <c r="O164" s="556">
        <v>0</v>
      </c>
      <c r="P164" s="556">
        <v>70</v>
      </c>
      <c r="Q164" s="557">
        <v>70</v>
      </c>
      <c r="R164" s="556" t="s">
        <v>458</v>
      </c>
      <c r="S164" s="556">
        <v>0</v>
      </c>
      <c r="T164" s="556">
        <v>0</v>
      </c>
    </row>
    <row r="165" spans="2:20" ht="22.5" x14ac:dyDescent="0.15">
      <c r="B165" s="83" t="s">
        <v>1055</v>
      </c>
      <c r="C165" s="83" t="s">
        <v>1234</v>
      </c>
      <c r="D165" s="555" t="s">
        <v>1195</v>
      </c>
      <c r="E165" s="281" t="s">
        <v>259</v>
      </c>
      <c r="F165" s="83" t="s">
        <v>450</v>
      </c>
      <c r="G165" s="83" t="s">
        <v>522</v>
      </c>
      <c r="H165" s="83" t="s">
        <v>464</v>
      </c>
      <c r="I165" s="83">
        <v>1</v>
      </c>
      <c r="J165" s="555" t="s">
        <v>1289</v>
      </c>
      <c r="K165" s="83" t="s">
        <v>454</v>
      </c>
      <c r="L165" s="83" t="s">
        <v>455</v>
      </c>
      <c r="M165" s="83" t="s">
        <v>563</v>
      </c>
      <c r="N165" s="83" t="s">
        <v>563</v>
      </c>
      <c r="O165" s="556">
        <v>0</v>
      </c>
      <c r="P165" s="556">
        <v>80</v>
      </c>
      <c r="Q165" s="557">
        <v>80</v>
      </c>
      <c r="R165" s="556" t="s">
        <v>458</v>
      </c>
      <c r="S165" s="556">
        <v>0</v>
      </c>
      <c r="T165" s="556">
        <v>0</v>
      </c>
    </row>
    <row r="166" spans="2:20" ht="22.5" x14ac:dyDescent="0.15">
      <c r="B166" s="83" t="s">
        <v>1055</v>
      </c>
      <c r="C166" s="83" t="s">
        <v>1212</v>
      </c>
      <c r="D166" s="555" t="s">
        <v>1195</v>
      </c>
      <c r="E166" s="281" t="s">
        <v>259</v>
      </c>
      <c r="F166" s="83" t="s">
        <v>450</v>
      </c>
      <c r="G166" s="83" t="s">
        <v>522</v>
      </c>
      <c r="H166" s="83" t="s">
        <v>464</v>
      </c>
      <c r="I166" s="83">
        <v>1</v>
      </c>
      <c r="J166" s="555" t="s">
        <v>1290</v>
      </c>
      <c r="K166" s="83" t="s">
        <v>454</v>
      </c>
      <c r="L166" s="83" t="s">
        <v>493</v>
      </c>
      <c r="M166" s="83" t="s">
        <v>520</v>
      </c>
      <c r="N166" s="83" t="s">
        <v>520</v>
      </c>
      <c r="O166" s="556">
        <v>0</v>
      </c>
      <c r="P166" s="556">
        <v>100</v>
      </c>
      <c r="Q166" s="557">
        <v>100</v>
      </c>
      <c r="R166" s="556" t="s">
        <v>458</v>
      </c>
      <c r="S166" s="556">
        <v>0</v>
      </c>
      <c r="T166" s="556">
        <v>0</v>
      </c>
    </row>
    <row r="167" spans="2:20" ht="22.5" x14ac:dyDescent="0.15">
      <c r="B167" s="83" t="s">
        <v>1055</v>
      </c>
      <c r="C167" s="83" t="s">
        <v>1059</v>
      </c>
      <c r="D167" s="555" t="s">
        <v>1291</v>
      </c>
      <c r="E167" s="281" t="s">
        <v>259</v>
      </c>
      <c r="F167" s="83" t="s">
        <v>450</v>
      </c>
      <c r="G167" s="83" t="s">
        <v>522</v>
      </c>
      <c r="H167" s="83" t="s">
        <v>492</v>
      </c>
      <c r="I167" s="83">
        <v>1</v>
      </c>
      <c r="J167" s="555" t="s">
        <v>1292</v>
      </c>
      <c r="K167" s="83" t="s">
        <v>454</v>
      </c>
      <c r="L167" s="83" t="s">
        <v>455</v>
      </c>
      <c r="M167" s="83" t="s">
        <v>456</v>
      </c>
      <c r="N167" s="83" t="s">
        <v>456</v>
      </c>
      <c r="O167" s="556">
        <v>0</v>
      </c>
      <c r="P167" s="556">
        <v>3000</v>
      </c>
      <c r="Q167" s="559">
        <v>3000</v>
      </c>
      <c r="R167" s="556" t="s">
        <v>458</v>
      </c>
      <c r="S167" s="556">
        <v>0</v>
      </c>
      <c r="T167" s="556">
        <v>0</v>
      </c>
    </row>
    <row r="168" spans="2:20" ht="22.5" x14ac:dyDescent="0.15">
      <c r="B168" s="83" t="s">
        <v>1055</v>
      </c>
      <c r="C168" s="83" t="s">
        <v>1234</v>
      </c>
      <c r="D168" s="555" t="s">
        <v>1291</v>
      </c>
      <c r="E168" s="281" t="s">
        <v>259</v>
      </c>
      <c r="F168" s="83" t="s">
        <v>450</v>
      </c>
      <c r="G168" s="83" t="s">
        <v>522</v>
      </c>
      <c r="H168" s="83" t="s">
        <v>492</v>
      </c>
      <c r="I168" s="83">
        <v>1</v>
      </c>
      <c r="J168" s="555" t="s">
        <v>1292</v>
      </c>
      <c r="K168" s="83" t="s">
        <v>454</v>
      </c>
      <c r="L168" s="83" t="s">
        <v>455</v>
      </c>
      <c r="M168" s="83" t="s">
        <v>456</v>
      </c>
      <c r="N168" s="83" t="s">
        <v>456</v>
      </c>
      <c r="O168" s="556">
        <v>0</v>
      </c>
      <c r="P168" s="556">
        <v>1000</v>
      </c>
      <c r="Q168" s="559">
        <v>1000</v>
      </c>
      <c r="R168" s="556" t="s">
        <v>458</v>
      </c>
      <c r="S168" s="556">
        <v>0</v>
      </c>
      <c r="T168" s="556">
        <v>0</v>
      </c>
    </row>
    <row r="169" spans="2:20" ht="22.5" x14ac:dyDescent="0.15">
      <c r="B169" s="83" t="s">
        <v>1055</v>
      </c>
      <c r="C169" s="83" t="s">
        <v>1112</v>
      </c>
      <c r="D169" s="555" t="s">
        <v>1293</v>
      </c>
      <c r="E169" s="281" t="s">
        <v>259</v>
      </c>
      <c r="F169" s="83" t="s">
        <v>450</v>
      </c>
      <c r="G169" s="83" t="s">
        <v>522</v>
      </c>
      <c r="H169" s="83" t="s">
        <v>472</v>
      </c>
      <c r="I169" s="83">
        <v>1</v>
      </c>
      <c r="J169" s="555" t="s">
        <v>1294</v>
      </c>
      <c r="K169" s="83" t="s">
        <v>454</v>
      </c>
      <c r="L169" s="83" t="s">
        <v>455</v>
      </c>
      <c r="M169" s="83" t="s">
        <v>456</v>
      </c>
      <c r="N169" s="83" t="s">
        <v>785</v>
      </c>
      <c r="O169" s="556">
        <v>0</v>
      </c>
      <c r="P169" s="556">
        <v>180</v>
      </c>
      <c r="Q169" s="557">
        <v>180</v>
      </c>
      <c r="R169" s="556" t="s">
        <v>458</v>
      </c>
      <c r="S169" s="556">
        <v>0</v>
      </c>
      <c r="T169" s="556">
        <v>0</v>
      </c>
    </row>
    <row r="170" spans="2:20" ht="22.5" x14ac:dyDescent="0.15">
      <c r="B170" s="83" t="s">
        <v>1055</v>
      </c>
      <c r="C170" s="83" t="s">
        <v>1059</v>
      </c>
      <c r="D170" s="555" t="s">
        <v>1293</v>
      </c>
      <c r="E170" s="281" t="s">
        <v>259</v>
      </c>
      <c r="F170" s="83" t="s">
        <v>450</v>
      </c>
      <c r="G170" s="83" t="s">
        <v>522</v>
      </c>
      <c r="H170" s="83" t="s">
        <v>472</v>
      </c>
      <c r="I170" s="83">
        <v>1</v>
      </c>
      <c r="J170" s="555" t="s">
        <v>1295</v>
      </c>
      <c r="K170" s="83" t="s">
        <v>454</v>
      </c>
      <c r="L170" s="83" t="s">
        <v>455</v>
      </c>
      <c r="M170" s="83" t="s">
        <v>456</v>
      </c>
      <c r="N170" s="83" t="s">
        <v>791</v>
      </c>
      <c r="O170" s="556">
        <v>0</v>
      </c>
      <c r="P170" s="556">
        <v>200</v>
      </c>
      <c r="Q170" s="557">
        <v>200</v>
      </c>
      <c r="R170" s="556" t="s">
        <v>458</v>
      </c>
      <c r="S170" s="556">
        <v>0</v>
      </c>
      <c r="T170" s="556">
        <v>0</v>
      </c>
    </row>
    <row r="171" spans="2:20" ht="22.5" x14ac:dyDescent="0.15">
      <c r="B171" s="83" t="s">
        <v>1055</v>
      </c>
      <c r="C171" s="83" t="s">
        <v>1234</v>
      </c>
      <c r="D171" s="555" t="s">
        <v>1293</v>
      </c>
      <c r="E171" s="281" t="s">
        <v>259</v>
      </c>
      <c r="F171" s="83" t="s">
        <v>450</v>
      </c>
      <c r="G171" s="83" t="s">
        <v>522</v>
      </c>
      <c r="H171" s="83" t="s">
        <v>472</v>
      </c>
      <c r="I171" s="83">
        <v>1</v>
      </c>
      <c r="J171" s="555" t="s">
        <v>1296</v>
      </c>
      <c r="K171" s="83" t="s">
        <v>454</v>
      </c>
      <c r="L171" s="83" t="s">
        <v>455</v>
      </c>
      <c r="M171" s="83" t="s">
        <v>456</v>
      </c>
      <c r="N171" s="83" t="s">
        <v>793</v>
      </c>
      <c r="O171" s="556">
        <v>0</v>
      </c>
      <c r="P171" s="556">
        <v>170</v>
      </c>
      <c r="Q171" s="557">
        <v>170</v>
      </c>
      <c r="R171" s="556" t="s">
        <v>458</v>
      </c>
      <c r="S171" s="556">
        <v>0</v>
      </c>
      <c r="T171" s="556">
        <v>0</v>
      </c>
    </row>
    <row r="172" spans="2:20" ht="22.5" x14ac:dyDescent="0.15">
      <c r="B172" s="83" t="s">
        <v>1055</v>
      </c>
      <c r="C172" s="83" t="s">
        <v>1212</v>
      </c>
      <c r="D172" s="555" t="s">
        <v>1297</v>
      </c>
      <c r="E172" s="281" t="s">
        <v>294</v>
      </c>
      <c r="F172" s="83" t="s">
        <v>450</v>
      </c>
      <c r="G172" s="83" t="s">
        <v>522</v>
      </c>
      <c r="H172" s="83" t="s">
        <v>452</v>
      </c>
      <c r="I172" s="83">
        <v>1</v>
      </c>
      <c r="J172" s="555" t="s">
        <v>1298</v>
      </c>
      <c r="K172" s="83" t="s">
        <v>454</v>
      </c>
      <c r="L172" s="83" t="s">
        <v>455</v>
      </c>
      <c r="M172" s="83" t="s">
        <v>456</v>
      </c>
      <c r="N172" s="83" t="s">
        <v>793</v>
      </c>
      <c r="O172" s="556">
        <v>0</v>
      </c>
      <c r="P172" s="556">
        <v>3000</v>
      </c>
      <c r="Q172" s="559">
        <v>3000</v>
      </c>
      <c r="R172" s="556" t="s">
        <v>458</v>
      </c>
      <c r="S172" s="556">
        <v>0</v>
      </c>
      <c r="T172" s="556">
        <v>0</v>
      </c>
    </row>
    <row r="173" spans="2:20" ht="22.5" x14ac:dyDescent="0.15">
      <c r="B173" s="83" t="s">
        <v>1055</v>
      </c>
      <c r="C173" s="83" t="s">
        <v>1207</v>
      </c>
      <c r="D173" s="555" t="s">
        <v>1297</v>
      </c>
      <c r="E173" s="281" t="s">
        <v>259</v>
      </c>
      <c r="F173" s="83" t="s">
        <v>450</v>
      </c>
      <c r="G173" s="83" t="s">
        <v>522</v>
      </c>
      <c r="H173" s="83" t="s">
        <v>452</v>
      </c>
      <c r="I173" s="83">
        <v>1</v>
      </c>
      <c r="J173" s="555" t="s">
        <v>1299</v>
      </c>
      <c r="K173" s="83" t="s">
        <v>454</v>
      </c>
      <c r="L173" s="83" t="s">
        <v>455</v>
      </c>
      <c r="M173" s="83" t="s">
        <v>456</v>
      </c>
      <c r="N173" s="83" t="s">
        <v>456</v>
      </c>
      <c r="O173" s="556">
        <v>0</v>
      </c>
      <c r="P173" s="556">
        <v>2500</v>
      </c>
      <c r="Q173" s="559">
        <v>2500</v>
      </c>
      <c r="R173" s="556" t="s">
        <v>458</v>
      </c>
      <c r="S173" s="556">
        <v>0</v>
      </c>
      <c r="T173" s="556">
        <v>0</v>
      </c>
    </row>
    <row r="174" spans="2:20" ht="22.5" x14ac:dyDescent="0.15">
      <c r="B174" s="83" t="s">
        <v>1055</v>
      </c>
      <c r="C174" s="83" t="s">
        <v>1187</v>
      </c>
      <c r="D174" s="555" t="s">
        <v>1297</v>
      </c>
      <c r="E174" s="281" t="s">
        <v>259</v>
      </c>
      <c r="F174" s="83" t="s">
        <v>450</v>
      </c>
      <c r="G174" s="83" t="s">
        <v>522</v>
      </c>
      <c r="H174" s="83" t="s">
        <v>452</v>
      </c>
      <c r="I174" s="83">
        <v>1</v>
      </c>
      <c r="J174" s="555" t="s">
        <v>1300</v>
      </c>
      <c r="K174" s="83" t="s">
        <v>454</v>
      </c>
      <c r="L174" s="83" t="s">
        <v>455</v>
      </c>
      <c r="M174" s="83" t="s">
        <v>582</v>
      </c>
      <c r="N174" s="83" t="s">
        <v>742</v>
      </c>
      <c r="O174" s="556">
        <v>0</v>
      </c>
      <c r="P174" s="556">
        <v>4000</v>
      </c>
      <c r="Q174" s="559">
        <v>4000</v>
      </c>
      <c r="R174" s="556" t="s">
        <v>458</v>
      </c>
      <c r="S174" s="556">
        <v>0</v>
      </c>
      <c r="T174" s="556">
        <v>0</v>
      </c>
    </row>
    <row r="175" spans="2:20" ht="22.5" x14ac:dyDescent="0.15">
      <c r="B175" s="83" t="s">
        <v>1055</v>
      </c>
      <c r="C175" s="83" t="s">
        <v>1197</v>
      </c>
      <c r="D175" s="555" t="s">
        <v>1297</v>
      </c>
      <c r="E175" s="281" t="s">
        <v>259</v>
      </c>
      <c r="F175" s="83" t="s">
        <v>450</v>
      </c>
      <c r="G175" s="83" t="s">
        <v>522</v>
      </c>
      <c r="H175" s="83" t="s">
        <v>452</v>
      </c>
      <c r="I175" s="83">
        <v>1</v>
      </c>
      <c r="J175" s="555" t="s">
        <v>1301</v>
      </c>
      <c r="K175" s="83" t="s">
        <v>454</v>
      </c>
      <c r="L175" s="83" t="s">
        <v>455</v>
      </c>
      <c r="M175" s="83" t="s">
        <v>456</v>
      </c>
      <c r="N175" s="83" t="s">
        <v>662</v>
      </c>
      <c r="O175" s="556">
        <v>0</v>
      </c>
      <c r="P175" s="556">
        <v>1500</v>
      </c>
      <c r="Q175" s="559">
        <v>1500</v>
      </c>
      <c r="R175" s="556" t="s">
        <v>458</v>
      </c>
      <c r="S175" s="556">
        <v>0</v>
      </c>
      <c r="T175" s="556">
        <v>0</v>
      </c>
    </row>
    <row r="176" spans="2:20" ht="22.5" x14ac:dyDescent="0.15">
      <c r="B176" s="83" t="s">
        <v>1055</v>
      </c>
      <c r="C176" s="83" t="s">
        <v>1190</v>
      </c>
      <c r="D176" s="555" t="s">
        <v>1297</v>
      </c>
      <c r="E176" s="281" t="s">
        <v>259</v>
      </c>
      <c r="F176" s="83" t="s">
        <v>450</v>
      </c>
      <c r="G176" s="83" t="s">
        <v>522</v>
      </c>
      <c r="H176" s="83" t="s">
        <v>452</v>
      </c>
      <c r="I176" s="83">
        <v>1</v>
      </c>
      <c r="J176" s="555" t="s">
        <v>1302</v>
      </c>
      <c r="K176" s="83" t="s">
        <v>454</v>
      </c>
      <c r="L176" s="83" t="s">
        <v>455</v>
      </c>
      <c r="M176" s="83" t="s">
        <v>456</v>
      </c>
      <c r="N176" s="83" t="s">
        <v>821</v>
      </c>
      <c r="O176" s="556">
        <v>0</v>
      </c>
      <c r="P176" s="556">
        <v>4500</v>
      </c>
      <c r="Q176" s="559">
        <v>4500</v>
      </c>
      <c r="R176" s="556" t="s">
        <v>458</v>
      </c>
      <c r="S176" s="556">
        <v>0</v>
      </c>
      <c r="T176" s="556">
        <v>0</v>
      </c>
    </row>
    <row r="177" spans="2:20" ht="22.5" x14ac:dyDescent="0.15">
      <c r="B177" s="83" t="s">
        <v>1055</v>
      </c>
      <c r="C177" s="83" t="s">
        <v>1056</v>
      </c>
      <c r="D177" s="555" t="s">
        <v>1297</v>
      </c>
      <c r="E177" s="281" t="s">
        <v>259</v>
      </c>
      <c r="F177" s="83" t="s">
        <v>450</v>
      </c>
      <c r="G177" s="83" t="s">
        <v>522</v>
      </c>
      <c r="H177" s="83" t="s">
        <v>452</v>
      </c>
      <c r="I177" s="83">
        <v>1</v>
      </c>
      <c r="J177" s="555" t="s">
        <v>1303</v>
      </c>
      <c r="K177" s="83" t="s">
        <v>454</v>
      </c>
      <c r="L177" s="83" t="s">
        <v>455</v>
      </c>
      <c r="M177" s="83" t="s">
        <v>456</v>
      </c>
      <c r="N177" s="83" t="s">
        <v>818</v>
      </c>
      <c r="O177" s="556">
        <v>0</v>
      </c>
      <c r="P177" s="556">
        <v>5000</v>
      </c>
      <c r="Q177" s="559">
        <v>5000</v>
      </c>
      <c r="R177" s="556" t="s">
        <v>458</v>
      </c>
      <c r="S177" s="556">
        <v>0</v>
      </c>
      <c r="T177" s="556">
        <v>0</v>
      </c>
    </row>
    <row r="178" spans="2:20" ht="22.5" x14ac:dyDescent="0.15">
      <c r="B178" s="83" t="s">
        <v>1055</v>
      </c>
      <c r="C178" s="83" t="s">
        <v>1202</v>
      </c>
      <c r="D178" s="555" t="s">
        <v>1297</v>
      </c>
      <c r="E178" s="281" t="s">
        <v>259</v>
      </c>
      <c r="F178" s="83" t="s">
        <v>450</v>
      </c>
      <c r="G178" s="83" t="s">
        <v>522</v>
      </c>
      <c r="H178" s="83" t="s">
        <v>452</v>
      </c>
      <c r="I178" s="83">
        <v>1</v>
      </c>
      <c r="J178" s="555" t="s">
        <v>1304</v>
      </c>
      <c r="K178" s="83" t="s">
        <v>454</v>
      </c>
      <c r="L178" s="83" t="s">
        <v>455</v>
      </c>
      <c r="M178" s="83" t="s">
        <v>558</v>
      </c>
      <c r="N178" s="83" t="s">
        <v>808</v>
      </c>
      <c r="O178" s="556">
        <v>0</v>
      </c>
      <c r="P178" s="556">
        <v>3000</v>
      </c>
      <c r="Q178" s="559">
        <v>3000</v>
      </c>
      <c r="R178" s="556" t="s">
        <v>458</v>
      </c>
      <c r="S178" s="556">
        <v>0</v>
      </c>
      <c r="T178" s="556">
        <v>0</v>
      </c>
    </row>
    <row r="179" spans="2:20" ht="22.5" x14ac:dyDescent="0.15">
      <c r="B179" s="83" t="s">
        <v>1055</v>
      </c>
      <c r="C179" s="83" t="s">
        <v>1118</v>
      </c>
      <c r="D179" s="555" t="s">
        <v>1297</v>
      </c>
      <c r="E179" s="281" t="s">
        <v>259</v>
      </c>
      <c r="F179" s="83" t="s">
        <v>450</v>
      </c>
      <c r="G179" s="83" t="s">
        <v>522</v>
      </c>
      <c r="H179" s="83" t="s">
        <v>452</v>
      </c>
      <c r="I179" s="83">
        <v>1</v>
      </c>
      <c r="J179" s="555" t="s">
        <v>1305</v>
      </c>
      <c r="K179" s="83" t="s">
        <v>454</v>
      </c>
      <c r="L179" s="83" t="s">
        <v>455</v>
      </c>
      <c r="M179" s="83" t="s">
        <v>456</v>
      </c>
      <c r="N179" s="83" t="s">
        <v>560</v>
      </c>
      <c r="O179" s="556">
        <v>0</v>
      </c>
      <c r="P179" s="556">
        <v>2500</v>
      </c>
      <c r="Q179" s="559">
        <v>2500</v>
      </c>
      <c r="R179" s="556" t="s">
        <v>458</v>
      </c>
      <c r="S179" s="556">
        <v>0</v>
      </c>
      <c r="T179" s="556">
        <v>0</v>
      </c>
    </row>
    <row r="180" spans="2:20" ht="22.5" x14ac:dyDescent="0.15">
      <c r="B180" s="83" t="s">
        <v>1055</v>
      </c>
      <c r="C180" s="83" t="s">
        <v>1120</v>
      </c>
      <c r="D180" s="555" t="s">
        <v>1297</v>
      </c>
      <c r="E180" s="281" t="s">
        <v>259</v>
      </c>
      <c r="F180" s="83" t="s">
        <v>450</v>
      </c>
      <c r="G180" s="83" t="s">
        <v>522</v>
      </c>
      <c r="H180" s="83" t="s">
        <v>452</v>
      </c>
      <c r="I180" s="83">
        <v>1</v>
      </c>
      <c r="J180" s="555" t="s">
        <v>1306</v>
      </c>
      <c r="K180" s="83" t="s">
        <v>454</v>
      </c>
      <c r="L180" s="83" t="s">
        <v>455</v>
      </c>
      <c r="M180" s="83" t="s">
        <v>456</v>
      </c>
      <c r="N180" s="83" t="s">
        <v>718</v>
      </c>
      <c r="O180" s="556">
        <v>0</v>
      </c>
      <c r="P180" s="556">
        <v>6500</v>
      </c>
      <c r="Q180" s="559">
        <v>6500</v>
      </c>
      <c r="R180" s="556" t="s">
        <v>458</v>
      </c>
      <c r="S180" s="556">
        <v>0</v>
      </c>
      <c r="T180" s="556">
        <v>0</v>
      </c>
    </row>
    <row r="181" spans="2:20" ht="22.5" x14ac:dyDescent="0.15">
      <c r="B181" s="83" t="s">
        <v>1055</v>
      </c>
      <c r="C181" s="83" t="s">
        <v>1122</v>
      </c>
      <c r="D181" s="555" t="s">
        <v>1297</v>
      </c>
      <c r="E181" s="281" t="s">
        <v>259</v>
      </c>
      <c r="F181" s="83" t="s">
        <v>450</v>
      </c>
      <c r="G181" s="83" t="s">
        <v>522</v>
      </c>
      <c r="H181" s="83" t="s">
        <v>452</v>
      </c>
      <c r="I181" s="83">
        <v>1</v>
      </c>
      <c r="J181" s="555" t="s">
        <v>1307</v>
      </c>
      <c r="K181" s="83" t="s">
        <v>454</v>
      </c>
      <c r="L181" s="83" t="s">
        <v>455</v>
      </c>
      <c r="M181" s="83" t="s">
        <v>573</v>
      </c>
      <c r="N181" s="83" t="s">
        <v>762</v>
      </c>
      <c r="O181" s="556">
        <v>0</v>
      </c>
      <c r="P181" s="556">
        <v>4000</v>
      </c>
      <c r="Q181" s="559">
        <v>4000</v>
      </c>
      <c r="R181" s="556" t="s">
        <v>458</v>
      </c>
      <c r="S181" s="556">
        <v>0</v>
      </c>
      <c r="T181" s="556">
        <v>0</v>
      </c>
    </row>
    <row r="182" spans="2:20" ht="22.5" x14ac:dyDescent="0.15">
      <c r="B182" s="83" t="s">
        <v>1055</v>
      </c>
      <c r="C182" s="83" t="s">
        <v>1124</v>
      </c>
      <c r="D182" s="555" t="s">
        <v>1297</v>
      </c>
      <c r="E182" s="281" t="s">
        <v>259</v>
      </c>
      <c r="F182" s="83" t="s">
        <v>450</v>
      </c>
      <c r="G182" s="83" t="s">
        <v>522</v>
      </c>
      <c r="H182" s="83" t="s">
        <v>452</v>
      </c>
      <c r="I182" s="83">
        <v>1</v>
      </c>
      <c r="J182" s="555" t="s">
        <v>1308</v>
      </c>
      <c r="K182" s="83" t="s">
        <v>454</v>
      </c>
      <c r="L182" s="83" t="s">
        <v>455</v>
      </c>
      <c r="M182" s="83" t="s">
        <v>508</v>
      </c>
      <c r="N182" s="83" t="s">
        <v>457</v>
      </c>
      <c r="O182" s="556">
        <v>0</v>
      </c>
      <c r="P182" s="556">
        <v>5000</v>
      </c>
      <c r="Q182" s="559">
        <v>5000</v>
      </c>
      <c r="R182" s="556" t="s">
        <v>458</v>
      </c>
      <c r="S182" s="556">
        <v>0</v>
      </c>
      <c r="T182" s="556">
        <v>0</v>
      </c>
    </row>
    <row r="183" spans="2:20" ht="22.5" x14ac:dyDescent="0.15">
      <c r="B183" s="83" t="s">
        <v>1055</v>
      </c>
      <c r="C183" s="83" t="s">
        <v>1309</v>
      </c>
      <c r="D183" s="555" t="s">
        <v>1297</v>
      </c>
      <c r="E183" s="281" t="s">
        <v>259</v>
      </c>
      <c r="F183" s="83" t="s">
        <v>450</v>
      </c>
      <c r="G183" s="83" t="s">
        <v>522</v>
      </c>
      <c r="H183" s="83" t="s">
        <v>452</v>
      </c>
      <c r="I183" s="83">
        <v>1</v>
      </c>
      <c r="J183" s="555" t="s">
        <v>1310</v>
      </c>
      <c r="K183" s="83" t="s">
        <v>454</v>
      </c>
      <c r="L183" s="83" t="s">
        <v>455</v>
      </c>
      <c r="M183" s="83" t="s">
        <v>456</v>
      </c>
      <c r="N183" s="83" t="s">
        <v>736</v>
      </c>
      <c r="O183" s="556">
        <v>0</v>
      </c>
      <c r="P183" s="556">
        <v>3000</v>
      </c>
      <c r="Q183" s="559">
        <v>3000</v>
      </c>
      <c r="R183" s="556" t="s">
        <v>458</v>
      </c>
      <c r="S183" s="556">
        <v>0</v>
      </c>
      <c r="T183" s="556">
        <v>0</v>
      </c>
    </row>
    <row r="184" spans="2:20" ht="22.5" x14ac:dyDescent="0.15">
      <c r="B184" s="83" t="s">
        <v>1055</v>
      </c>
      <c r="C184" s="83" t="s">
        <v>1112</v>
      </c>
      <c r="D184" s="555" t="s">
        <v>1297</v>
      </c>
      <c r="E184" s="281" t="s">
        <v>259</v>
      </c>
      <c r="F184" s="83" t="s">
        <v>450</v>
      </c>
      <c r="G184" s="83" t="s">
        <v>522</v>
      </c>
      <c r="H184" s="83" t="s">
        <v>452</v>
      </c>
      <c r="I184" s="83">
        <v>1</v>
      </c>
      <c r="J184" s="555" t="s">
        <v>1311</v>
      </c>
      <c r="K184" s="83" t="s">
        <v>454</v>
      </c>
      <c r="L184" s="83" t="s">
        <v>455</v>
      </c>
      <c r="M184" s="83" t="s">
        <v>456</v>
      </c>
      <c r="N184" s="83" t="s">
        <v>779</v>
      </c>
      <c r="O184" s="556">
        <v>0</v>
      </c>
      <c r="P184" s="556">
        <v>2000</v>
      </c>
      <c r="Q184" s="559">
        <v>2000</v>
      </c>
      <c r="R184" s="556" t="s">
        <v>458</v>
      </c>
      <c r="S184" s="556">
        <v>0</v>
      </c>
      <c r="T184" s="556">
        <v>0</v>
      </c>
    </row>
    <row r="185" spans="2:20" ht="22.5" x14ac:dyDescent="0.15">
      <c r="B185" s="83" t="s">
        <v>1055</v>
      </c>
      <c r="C185" s="83" t="s">
        <v>1059</v>
      </c>
      <c r="D185" s="555" t="s">
        <v>1297</v>
      </c>
      <c r="E185" s="281" t="s">
        <v>259</v>
      </c>
      <c r="F185" s="83" t="s">
        <v>450</v>
      </c>
      <c r="G185" s="83" t="s">
        <v>522</v>
      </c>
      <c r="H185" s="83" t="s">
        <v>452</v>
      </c>
      <c r="I185" s="83">
        <v>1</v>
      </c>
      <c r="J185" s="555" t="s">
        <v>1312</v>
      </c>
      <c r="K185" s="83" t="s">
        <v>454</v>
      </c>
      <c r="L185" s="83" t="s">
        <v>455</v>
      </c>
      <c r="M185" s="83" t="s">
        <v>558</v>
      </c>
      <c r="N185" s="83" t="s">
        <v>515</v>
      </c>
      <c r="O185" s="556">
        <v>0</v>
      </c>
      <c r="P185" s="556">
        <v>1500</v>
      </c>
      <c r="Q185" s="559">
        <v>1500</v>
      </c>
      <c r="R185" s="556" t="s">
        <v>458</v>
      </c>
      <c r="S185" s="556">
        <v>0</v>
      </c>
      <c r="T185" s="556">
        <v>0</v>
      </c>
    </row>
    <row r="186" spans="2:20" ht="22.5" x14ac:dyDescent="0.15">
      <c r="B186" s="83" t="s">
        <v>1055</v>
      </c>
      <c r="C186" s="83" t="s">
        <v>1234</v>
      </c>
      <c r="D186" s="555" t="s">
        <v>1297</v>
      </c>
      <c r="E186" s="281" t="s">
        <v>259</v>
      </c>
      <c r="F186" s="83" t="s">
        <v>450</v>
      </c>
      <c r="G186" s="83" t="s">
        <v>522</v>
      </c>
      <c r="H186" s="83" t="s">
        <v>452</v>
      </c>
      <c r="I186" s="83">
        <v>1</v>
      </c>
      <c r="J186" s="555" t="s">
        <v>1313</v>
      </c>
      <c r="K186" s="83" t="s">
        <v>454</v>
      </c>
      <c r="L186" s="83" t="s">
        <v>455</v>
      </c>
      <c r="M186" s="83" t="s">
        <v>456</v>
      </c>
      <c r="N186" s="83" t="s">
        <v>761</v>
      </c>
      <c r="O186" s="556">
        <v>0</v>
      </c>
      <c r="P186" s="556">
        <v>2000</v>
      </c>
      <c r="Q186" s="559">
        <v>2000</v>
      </c>
      <c r="R186" s="556" t="s">
        <v>458</v>
      </c>
      <c r="S186" s="556">
        <v>0</v>
      </c>
      <c r="T186" s="556">
        <v>0</v>
      </c>
    </row>
    <row r="187" spans="2:20" ht="22.5" x14ac:dyDescent="0.15">
      <c r="B187" s="83" t="s">
        <v>1055</v>
      </c>
      <c r="C187" s="83" t="s">
        <v>1224</v>
      </c>
      <c r="D187" s="555" t="s">
        <v>1297</v>
      </c>
      <c r="E187" s="281" t="s">
        <v>259</v>
      </c>
      <c r="F187" s="83" t="s">
        <v>450</v>
      </c>
      <c r="G187" s="83" t="s">
        <v>522</v>
      </c>
      <c r="H187" s="83" t="s">
        <v>452</v>
      </c>
      <c r="I187" s="83">
        <v>1</v>
      </c>
      <c r="J187" s="555" t="s">
        <v>1314</v>
      </c>
      <c r="K187" s="83" t="s">
        <v>454</v>
      </c>
      <c r="L187" s="83" t="s">
        <v>455</v>
      </c>
      <c r="M187" s="83" t="s">
        <v>456</v>
      </c>
      <c r="N187" s="83" t="s">
        <v>785</v>
      </c>
      <c r="O187" s="556">
        <v>0</v>
      </c>
      <c r="P187" s="556">
        <v>1500</v>
      </c>
      <c r="Q187" s="559">
        <v>1500</v>
      </c>
      <c r="R187" s="556" t="s">
        <v>458</v>
      </c>
      <c r="S187" s="556">
        <v>0</v>
      </c>
      <c r="T187" s="556">
        <v>0</v>
      </c>
    </row>
    <row r="188" spans="2:20" ht="22.5" x14ac:dyDescent="0.15">
      <c r="B188" s="83" t="s">
        <v>1055</v>
      </c>
      <c r="C188" s="83" t="s">
        <v>1256</v>
      </c>
      <c r="D188" s="555" t="s">
        <v>1297</v>
      </c>
      <c r="E188" s="281" t="s">
        <v>259</v>
      </c>
      <c r="F188" s="83" t="s">
        <v>450</v>
      </c>
      <c r="G188" s="83" t="s">
        <v>522</v>
      </c>
      <c r="H188" s="83" t="s">
        <v>452</v>
      </c>
      <c r="I188" s="83">
        <v>1</v>
      </c>
      <c r="J188" s="555" t="s">
        <v>1315</v>
      </c>
      <c r="K188" s="83" t="s">
        <v>454</v>
      </c>
      <c r="L188" s="83" t="s">
        <v>455</v>
      </c>
      <c r="M188" s="83" t="s">
        <v>456</v>
      </c>
      <c r="N188" s="83" t="s">
        <v>862</v>
      </c>
      <c r="O188" s="556">
        <v>0</v>
      </c>
      <c r="P188" s="556">
        <v>3000</v>
      </c>
      <c r="Q188" s="559">
        <v>3000</v>
      </c>
      <c r="R188" s="556" t="s">
        <v>458</v>
      </c>
      <c r="S188" s="556">
        <v>0</v>
      </c>
      <c r="T188" s="556">
        <v>0</v>
      </c>
    </row>
    <row r="189" spans="2:20" ht="22.5" x14ac:dyDescent="0.15">
      <c r="B189" s="83" t="s">
        <v>1055</v>
      </c>
      <c r="C189" s="83" t="s">
        <v>1061</v>
      </c>
      <c r="D189" s="555" t="s">
        <v>1297</v>
      </c>
      <c r="E189" s="281" t="s">
        <v>259</v>
      </c>
      <c r="F189" s="83" t="s">
        <v>450</v>
      </c>
      <c r="G189" s="83" t="s">
        <v>522</v>
      </c>
      <c r="H189" s="83" t="s">
        <v>452</v>
      </c>
      <c r="I189" s="83">
        <v>1</v>
      </c>
      <c r="J189" s="555" t="s">
        <v>1316</v>
      </c>
      <c r="K189" s="83" t="s">
        <v>454</v>
      </c>
      <c r="L189" s="83" t="s">
        <v>481</v>
      </c>
      <c r="M189" s="83" t="s">
        <v>481</v>
      </c>
      <c r="N189" s="83" t="s">
        <v>554</v>
      </c>
      <c r="O189" s="556">
        <v>0</v>
      </c>
      <c r="P189" s="556">
        <v>2000</v>
      </c>
      <c r="Q189" s="559">
        <v>2000</v>
      </c>
      <c r="R189" s="556" t="s">
        <v>458</v>
      </c>
      <c r="S189" s="556">
        <v>0</v>
      </c>
      <c r="T189" s="556">
        <v>0</v>
      </c>
    </row>
    <row r="190" spans="2:20" ht="22.5" x14ac:dyDescent="0.15">
      <c r="B190" s="83" t="s">
        <v>1055</v>
      </c>
      <c r="C190" s="83" t="s">
        <v>1063</v>
      </c>
      <c r="D190" s="555" t="s">
        <v>1297</v>
      </c>
      <c r="E190" s="281" t="s">
        <v>259</v>
      </c>
      <c r="F190" s="83" t="s">
        <v>450</v>
      </c>
      <c r="G190" s="83" t="s">
        <v>522</v>
      </c>
      <c r="H190" s="83" t="s">
        <v>452</v>
      </c>
      <c r="I190" s="83">
        <v>1</v>
      </c>
      <c r="J190" s="555" t="s">
        <v>1317</v>
      </c>
      <c r="K190" s="83" t="s">
        <v>454</v>
      </c>
      <c r="L190" s="83" t="s">
        <v>481</v>
      </c>
      <c r="M190" s="83" t="s">
        <v>579</v>
      </c>
      <c r="N190" s="83" t="s">
        <v>813</v>
      </c>
      <c r="O190" s="556">
        <v>0</v>
      </c>
      <c r="P190" s="556">
        <v>5000</v>
      </c>
      <c r="Q190" s="559">
        <v>5000</v>
      </c>
      <c r="R190" s="556" t="s">
        <v>458</v>
      </c>
      <c r="S190" s="556">
        <v>0</v>
      </c>
      <c r="T190" s="556">
        <v>0</v>
      </c>
    </row>
    <row r="191" spans="2:20" ht="22.5" x14ac:dyDescent="0.15">
      <c r="B191" s="83" t="s">
        <v>1055</v>
      </c>
      <c r="C191" s="83" t="s">
        <v>1318</v>
      </c>
      <c r="D191" s="555" t="s">
        <v>1297</v>
      </c>
      <c r="E191" s="281" t="s">
        <v>259</v>
      </c>
      <c r="F191" s="83" t="s">
        <v>450</v>
      </c>
      <c r="G191" s="83" t="s">
        <v>522</v>
      </c>
      <c r="H191" s="83" t="s">
        <v>452</v>
      </c>
      <c r="I191" s="83">
        <v>1</v>
      </c>
      <c r="J191" s="555" t="s">
        <v>1319</v>
      </c>
      <c r="K191" s="83" t="s">
        <v>454</v>
      </c>
      <c r="L191" s="83" t="s">
        <v>455</v>
      </c>
      <c r="M191" s="83" t="s">
        <v>582</v>
      </c>
      <c r="N191" s="83" t="s">
        <v>582</v>
      </c>
      <c r="O191" s="556">
        <v>0</v>
      </c>
      <c r="P191" s="556">
        <v>2000</v>
      </c>
      <c r="Q191" s="559">
        <v>2000</v>
      </c>
      <c r="R191" s="556" t="s">
        <v>458</v>
      </c>
      <c r="S191" s="556">
        <v>0</v>
      </c>
      <c r="T191" s="556">
        <v>0</v>
      </c>
    </row>
    <row r="192" spans="2:20" ht="22.5" x14ac:dyDescent="0.15">
      <c r="B192" s="83" t="s">
        <v>1055</v>
      </c>
      <c r="C192" s="83" t="s">
        <v>1320</v>
      </c>
      <c r="D192" s="555" t="s">
        <v>1297</v>
      </c>
      <c r="E192" s="281" t="s">
        <v>259</v>
      </c>
      <c r="F192" s="83" t="s">
        <v>450</v>
      </c>
      <c r="G192" s="83" t="s">
        <v>522</v>
      </c>
      <c r="H192" s="83" t="s">
        <v>452</v>
      </c>
      <c r="I192" s="83">
        <v>1</v>
      </c>
      <c r="J192" s="555" t="s">
        <v>1321</v>
      </c>
      <c r="K192" s="83" t="s">
        <v>454</v>
      </c>
      <c r="L192" s="83" t="s">
        <v>455</v>
      </c>
      <c r="M192" s="83" t="s">
        <v>456</v>
      </c>
      <c r="N192" s="83" t="s">
        <v>651</v>
      </c>
      <c r="O192" s="556">
        <v>0</v>
      </c>
      <c r="P192" s="556">
        <v>3500</v>
      </c>
      <c r="Q192" s="559">
        <v>3500</v>
      </c>
      <c r="R192" s="556" t="s">
        <v>458</v>
      </c>
      <c r="S192" s="556">
        <v>0</v>
      </c>
      <c r="T192" s="556">
        <v>0</v>
      </c>
    </row>
    <row r="193" spans="2:20" ht="22.5" x14ac:dyDescent="0.15">
      <c r="B193" s="83" t="s">
        <v>1055</v>
      </c>
      <c r="C193" s="83" t="s">
        <v>1322</v>
      </c>
      <c r="D193" s="555" t="s">
        <v>1297</v>
      </c>
      <c r="E193" s="281" t="s">
        <v>259</v>
      </c>
      <c r="F193" s="83" t="s">
        <v>450</v>
      </c>
      <c r="G193" s="83" t="s">
        <v>522</v>
      </c>
      <c r="H193" s="83" t="s">
        <v>452</v>
      </c>
      <c r="I193" s="83">
        <v>1</v>
      </c>
      <c r="J193" s="555" t="s">
        <v>1323</v>
      </c>
      <c r="K193" s="83" t="s">
        <v>454</v>
      </c>
      <c r="L193" s="83" t="s">
        <v>719</v>
      </c>
      <c r="M193" s="83" t="s">
        <v>490</v>
      </c>
      <c r="N193" s="83" t="s">
        <v>693</v>
      </c>
      <c r="O193" s="556">
        <v>0</v>
      </c>
      <c r="P193" s="556">
        <v>5000</v>
      </c>
      <c r="Q193" s="559">
        <v>5000</v>
      </c>
      <c r="R193" s="556" t="s">
        <v>458</v>
      </c>
      <c r="S193" s="556">
        <v>0</v>
      </c>
      <c r="T193" s="556">
        <v>0</v>
      </c>
    </row>
    <row r="194" spans="2:20" ht="22.5" x14ac:dyDescent="0.15">
      <c r="B194" s="83" t="s">
        <v>1055</v>
      </c>
      <c r="C194" s="83" t="s">
        <v>1324</v>
      </c>
      <c r="D194" s="555" t="s">
        <v>1297</v>
      </c>
      <c r="E194" s="281" t="s">
        <v>259</v>
      </c>
      <c r="F194" s="83" t="s">
        <v>450</v>
      </c>
      <c r="G194" s="83" t="s">
        <v>522</v>
      </c>
      <c r="H194" s="83" t="s">
        <v>452</v>
      </c>
      <c r="I194" s="83">
        <v>1</v>
      </c>
      <c r="J194" s="555" t="s">
        <v>1325</v>
      </c>
      <c r="K194" s="83" t="s">
        <v>454</v>
      </c>
      <c r="L194" s="83" t="s">
        <v>498</v>
      </c>
      <c r="M194" s="83" t="s">
        <v>506</v>
      </c>
      <c r="N194" s="83" t="s">
        <v>839</v>
      </c>
      <c r="O194" s="556">
        <v>0</v>
      </c>
      <c r="P194" s="556">
        <v>10000</v>
      </c>
      <c r="Q194" s="559">
        <v>10000</v>
      </c>
      <c r="R194" s="556" t="s">
        <v>458</v>
      </c>
      <c r="S194" s="556">
        <v>0</v>
      </c>
      <c r="T194" s="556">
        <v>0</v>
      </c>
    </row>
    <row r="195" spans="2:20" ht="22.5" x14ac:dyDescent="0.15">
      <c r="B195" s="83" t="s">
        <v>1055</v>
      </c>
      <c r="C195" s="83" t="s">
        <v>1309</v>
      </c>
      <c r="D195" s="555" t="s">
        <v>1326</v>
      </c>
      <c r="E195" s="281" t="s">
        <v>259</v>
      </c>
      <c r="F195" s="83" t="s">
        <v>450</v>
      </c>
      <c r="G195" s="83" t="s">
        <v>522</v>
      </c>
      <c r="H195" s="83" t="s">
        <v>472</v>
      </c>
      <c r="I195" s="83">
        <v>1</v>
      </c>
      <c r="J195" s="555" t="s">
        <v>1327</v>
      </c>
      <c r="K195" s="83" t="s">
        <v>454</v>
      </c>
      <c r="L195" s="83" t="s">
        <v>455</v>
      </c>
      <c r="M195" s="83" t="s">
        <v>456</v>
      </c>
      <c r="N195" s="83" t="s">
        <v>679</v>
      </c>
      <c r="O195" s="556">
        <v>0</v>
      </c>
      <c r="P195" s="556">
        <v>3500</v>
      </c>
      <c r="Q195" s="559">
        <v>3500</v>
      </c>
      <c r="R195" s="556" t="s">
        <v>458</v>
      </c>
      <c r="S195" s="556">
        <v>0</v>
      </c>
      <c r="T195" s="556">
        <v>0</v>
      </c>
    </row>
    <row r="196" spans="2:20" ht="22.5" x14ac:dyDescent="0.15">
      <c r="B196" s="83" t="s">
        <v>1055</v>
      </c>
      <c r="C196" s="83" t="s">
        <v>1322</v>
      </c>
      <c r="D196" s="555" t="s">
        <v>1090</v>
      </c>
      <c r="E196" s="281" t="s">
        <v>259</v>
      </c>
      <c r="F196" s="83" t="s">
        <v>450</v>
      </c>
      <c r="G196" s="83" t="s">
        <v>522</v>
      </c>
      <c r="H196" s="83" t="s">
        <v>452</v>
      </c>
      <c r="I196" s="83">
        <v>1</v>
      </c>
      <c r="J196" s="555" t="s">
        <v>1328</v>
      </c>
      <c r="K196" s="83" t="s">
        <v>454</v>
      </c>
      <c r="L196" s="83" t="s">
        <v>455</v>
      </c>
      <c r="M196" s="83" t="s">
        <v>563</v>
      </c>
      <c r="N196" s="83" t="s">
        <v>563</v>
      </c>
      <c r="O196" s="556">
        <v>0</v>
      </c>
      <c r="P196" s="556">
        <v>240</v>
      </c>
      <c r="Q196" s="557">
        <v>240</v>
      </c>
      <c r="R196" s="556" t="s">
        <v>458</v>
      </c>
      <c r="S196" s="556">
        <v>0</v>
      </c>
      <c r="T196" s="556">
        <v>0</v>
      </c>
    </row>
    <row r="197" spans="2:20" ht="22.5" x14ac:dyDescent="0.15">
      <c r="B197" s="83" t="s">
        <v>1055</v>
      </c>
      <c r="C197" s="83" t="s">
        <v>1112</v>
      </c>
      <c r="D197" s="555" t="s">
        <v>1156</v>
      </c>
      <c r="E197" s="281" t="s">
        <v>259</v>
      </c>
      <c r="F197" s="83" t="s">
        <v>450</v>
      </c>
      <c r="G197" s="83" t="s">
        <v>522</v>
      </c>
      <c r="H197" s="83" t="s">
        <v>452</v>
      </c>
      <c r="I197" s="83">
        <v>1</v>
      </c>
      <c r="J197" s="555" t="s">
        <v>1328</v>
      </c>
      <c r="K197" s="83" t="s">
        <v>454</v>
      </c>
      <c r="L197" s="83" t="s">
        <v>455</v>
      </c>
      <c r="M197" s="83" t="s">
        <v>563</v>
      </c>
      <c r="N197" s="83" t="s">
        <v>563</v>
      </c>
      <c r="O197" s="556">
        <v>0</v>
      </c>
      <c r="P197" s="556">
        <v>430</v>
      </c>
      <c r="Q197" s="557">
        <v>430</v>
      </c>
      <c r="R197" s="556" t="s">
        <v>458</v>
      </c>
      <c r="S197" s="556">
        <v>0</v>
      </c>
      <c r="T197" s="556">
        <v>0</v>
      </c>
    </row>
    <row r="198" spans="2:20" ht="22.5" x14ac:dyDescent="0.15">
      <c r="B198" s="83" t="s">
        <v>1055</v>
      </c>
      <c r="C198" s="83" t="s">
        <v>1063</v>
      </c>
      <c r="D198" s="555" t="s">
        <v>1156</v>
      </c>
      <c r="E198" s="281" t="s">
        <v>259</v>
      </c>
      <c r="F198" s="83" t="s">
        <v>450</v>
      </c>
      <c r="G198" s="83" t="s">
        <v>522</v>
      </c>
      <c r="H198" s="83" t="s">
        <v>452</v>
      </c>
      <c r="I198" s="83">
        <v>1</v>
      </c>
      <c r="J198" s="555" t="s">
        <v>1329</v>
      </c>
      <c r="K198" s="83" t="s">
        <v>454</v>
      </c>
      <c r="L198" s="83" t="s">
        <v>516</v>
      </c>
      <c r="M198" s="83" t="s">
        <v>516</v>
      </c>
      <c r="N198" s="83" t="s">
        <v>574</v>
      </c>
      <c r="O198" s="556">
        <v>0</v>
      </c>
      <c r="P198" s="556">
        <v>1200</v>
      </c>
      <c r="Q198" s="559">
        <v>1200</v>
      </c>
      <c r="R198" s="556" t="s">
        <v>458</v>
      </c>
      <c r="S198" s="556">
        <v>0</v>
      </c>
      <c r="T198" s="556">
        <v>0</v>
      </c>
    </row>
    <row r="199" spans="2:20" ht="22.5" x14ac:dyDescent="0.15">
      <c r="B199" s="83" t="s">
        <v>1055</v>
      </c>
      <c r="C199" s="83" t="s">
        <v>1056</v>
      </c>
      <c r="D199" s="555" t="s">
        <v>1330</v>
      </c>
      <c r="E199" s="281" t="s">
        <v>259</v>
      </c>
      <c r="F199" s="83" t="s">
        <v>450</v>
      </c>
      <c r="G199" s="83" t="s">
        <v>522</v>
      </c>
      <c r="H199" s="83" t="s">
        <v>452</v>
      </c>
      <c r="I199" s="83">
        <v>1</v>
      </c>
      <c r="J199" s="555" t="s">
        <v>461</v>
      </c>
      <c r="K199" s="83" t="s">
        <v>454</v>
      </c>
      <c r="L199" s="83" t="s">
        <v>455</v>
      </c>
      <c r="M199" s="83" t="s">
        <v>456</v>
      </c>
      <c r="N199" s="83" t="s">
        <v>462</v>
      </c>
      <c r="O199" s="556">
        <v>0</v>
      </c>
      <c r="P199" s="556">
        <v>342</v>
      </c>
      <c r="Q199" s="557">
        <v>342</v>
      </c>
      <c r="R199" s="556" t="s">
        <v>458</v>
      </c>
      <c r="S199" s="556">
        <v>0</v>
      </c>
      <c r="T199" s="556">
        <v>0</v>
      </c>
    </row>
    <row r="200" spans="2:20" ht="22.5" x14ac:dyDescent="0.15">
      <c r="B200" s="83" t="s">
        <v>1055</v>
      </c>
      <c r="C200" s="83" t="s">
        <v>1202</v>
      </c>
      <c r="D200" s="555" t="s">
        <v>1330</v>
      </c>
      <c r="E200" s="281" t="s">
        <v>259</v>
      </c>
      <c r="F200" s="83" t="s">
        <v>450</v>
      </c>
      <c r="G200" s="83" t="s">
        <v>522</v>
      </c>
      <c r="H200" s="83" t="s">
        <v>452</v>
      </c>
      <c r="I200" s="83">
        <v>1</v>
      </c>
      <c r="J200" s="555" t="s">
        <v>1280</v>
      </c>
      <c r="K200" s="83" t="s">
        <v>454</v>
      </c>
      <c r="L200" s="83" t="s">
        <v>455</v>
      </c>
      <c r="M200" s="83" t="s">
        <v>525</v>
      </c>
      <c r="N200" s="83" t="s">
        <v>762</v>
      </c>
      <c r="O200" s="556">
        <v>0</v>
      </c>
      <c r="P200" s="556">
        <v>240</v>
      </c>
      <c r="Q200" s="557">
        <v>240</v>
      </c>
      <c r="R200" s="556" t="s">
        <v>458</v>
      </c>
      <c r="S200" s="556">
        <v>0</v>
      </c>
      <c r="T200" s="556">
        <v>0</v>
      </c>
    </row>
    <row r="201" spans="2:20" ht="22.5" x14ac:dyDescent="0.15">
      <c r="B201" s="83" t="s">
        <v>1055</v>
      </c>
      <c r="C201" s="83" t="s">
        <v>1118</v>
      </c>
      <c r="D201" s="555" t="s">
        <v>1330</v>
      </c>
      <c r="E201" s="281" t="s">
        <v>259</v>
      </c>
      <c r="F201" s="83" t="s">
        <v>450</v>
      </c>
      <c r="G201" s="83" t="s">
        <v>522</v>
      </c>
      <c r="H201" s="83" t="s">
        <v>452</v>
      </c>
      <c r="I201" s="83">
        <v>1</v>
      </c>
      <c r="J201" s="555" t="s">
        <v>1331</v>
      </c>
      <c r="K201" s="83" t="s">
        <v>454</v>
      </c>
      <c r="L201" s="83" t="s">
        <v>455</v>
      </c>
      <c r="M201" s="83" t="s">
        <v>456</v>
      </c>
      <c r="N201" s="83" t="s">
        <v>779</v>
      </c>
      <c r="O201" s="556">
        <v>0</v>
      </c>
      <c r="P201" s="556">
        <v>1620</v>
      </c>
      <c r="Q201" s="559">
        <v>1620</v>
      </c>
      <c r="R201" s="556" t="s">
        <v>458</v>
      </c>
      <c r="S201" s="556">
        <v>0</v>
      </c>
      <c r="T201" s="556">
        <v>0</v>
      </c>
    </row>
    <row r="202" spans="2:20" ht="22.5" x14ac:dyDescent="0.15">
      <c r="B202" s="83" t="s">
        <v>1055</v>
      </c>
      <c r="C202" s="83" t="s">
        <v>1120</v>
      </c>
      <c r="D202" s="555" t="s">
        <v>1330</v>
      </c>
      <c r="E202" s="281" t="s">
        <v>259</v>
      </c>
      <c r="F202" s="83" t="s">
        <v>450</v>
      </c>
      <c r="G202" s="83" t="s">
        <v>522</v>
      </c>
      <c r="H202" s="83" t="s">
        <v>452</v>
      </c>
      <c r="I202" s="83">
        <v>1</v>
      </c>
      <c r="J202" s="555" t="s">
        <v>1332</v>
      </c>
      <c r="K202" s="83" t="s">
        <v>454</v>
      </c>
      <c r="L202" s="83" t="s">
        <v>455</v>
      </c>
      <c r="M202" s="83" t="s">
        <v>558</v>
      </c>
      <c r="N202" s="83" t="s">
        <v>515</v>
      </c>
      <c r="O202" s="556">
        <v>0</v>
      </c>
      <c r="P202" s="556">
        <v>600</v>
      </c>
      <c r="Q202" s="557">
        <v>600</v>
      </c>
      <c r="R202" s="556" t="s">
        <v>458</v>
      </c>
      <c r="S202" s="556">
        <v>0</v>
      </c>
      <c r="T202" s="556">
        <v>0</v>
      </c>
    </row>
    <row r="203" spans="2:20" ht="22.5" x14ac:dyDescent="0.15">
      <c r="B203" s="83" t="s">
        <v>1055</v>
      </c>
      <c r="C203" s="83" t="s">
        <v>1122</v>
      </c>
      <c r="D203" s="555" t="s">
        <v>1330</v>
      </c>
      <c r="E203" s="281" t="s">
        <v>259</v>
      </c>
      <c r="F203" s="83" t="s">
        <v>450</v>
      </c>
      <c r="G203" s="83" t="s">
        <v>522</v>
      </c>
      <c r="H203" s="83" t="s">
        <v>452</v>
      </c>
      <c r="I203" s="83">
        <v>1</v>
      </c>
      <c r="J203" s="555" t="s">
        <v>1333</v>
      </c>
      <c r="K203" s="83" t="s">
        <v>454</v>
      </c>
      <c r="L203" s="83" t="s">
        <v>455</v>
      </c>
      <c r="M203" s="83" t="s">
        <v>456</v>
      </c>
      <c r="N203" s="83" t="s">
        <v>662</v>
      </c>
      <c r="O203" s="556">
        <v>0</v>
      </c>
      <c r="P203" s="556">
        <v>620</v>
      </c>
      <c r="Q203" s="557">
        <v>620</v>
      </c>
      <c r="R203" s="556" t="s">
        <v>458</v>
      </c>
      <c r="S203" s="556">
        <v>0</v>
      </c>
      <c r="T203" s="556">
        <v>0</v>
      </c>
    </row>
    <row r="204" spans="2:20" ht="22.5" x14ac:dyDescent="0.15">
      <c r="B204" s="83" t="s">
        <v>1055</v>
      </c>
      <c r="C204" s="83" t="s">
        <v>1334</v>
      </c>
      <c r="D204" s="555" t="s">
        <v>1330</v>
      </c>
      <c r="E204" s="281" t="s">
        <v>259</v>
      </c>
      <c r="F204" s="83" t="s">
        <v>450</v>
      </c>
      <c r="G204" s="83" t="s">
        <v>522</v>
      </c>
      <c r="H204" s="83" t="s">
        <v>452</v>
      </c>
      <c r="I204" s="83">
        <v>1</v>
      </c>
      <c r="J204" s="555" t="s">
        <v>1335</v>
      </c>
      <c r="K204" s="83" t="s">
        <v>454</v>
      </c>
      <c r="L204" s="83" t="s">
        <v>610</v>
      </c>
      <c r="M204" s="83" t="s">
        <v>538</v>
      </c>
      <c r="N204" s="83" t="s">
        <v>610</v>
      </c>
      <c r="O204" s="556">
        <v>0</v>
      </c>
      <c r="P204" s="556">
        <v>380</v>
      </c>
      <c r="Q204" s="557">
        <v>380</v>
      </c>
      <c r="R204" s="556" t="s">
        <v>458</v>
      </c>
      <c r="S204" s="556">
        <v>0</v>
      </c>
      <c r="T204" s="556">
        <v>0</v>
      </c>
    </row>
    <row r="205" spans="2:20" ht="22.5" x14ac:dyDescent="0.15">
      <c r="B205" s="83" t="s">
        <v>1055</v>
      </c>
      <c r="C205" s="83" t="s">
        <v>1118</v>
      </c>
      <c r="D205" s="555" t="s">
        <v>1154</v>
      </c>
      <c r="E205" s="281" t="s">
        <v>259</v>
      </c>
      <c r="F205" s="83" t="s">
        <v>450</v>
      </c>
      <c r="G205" s="83" t="s">
        <v>522</v>
      </c>
      <c r="H205" s="83" t="s">
        <v>452</v>
      </c>
      <c r="I205" s="83">
        <v>1</v>
      </c>
      <c r="J205" s="555" t="s">
        <v>1336</v>
      </c>
      <c r="K205" s="83" t="s">
        <v>454</v>
      </c>
      <c r="L205" s="83" t="s">
        <v>455</v>
      </c>
      <c r="M205" s="83" t="s">
        <v>456</v>
      </c>
      <c r="N205" s="83" t="s">
        <v>680</v>
      </c>
      <c r="O205" s="556">
        <v>0</v>
      </c>
      <c r="P205" s="556">
        <v>196</v>
      </c>
      <c r="Q205" s="557">
        <v>196</v>
      </c>
      <c r="R205" s="556" t="s">
        <v>458</v>
      </c>
      <c r="S205" s="556">
        <v>0</v>
      </c>
      <c r="T205" s="556">
        <v>0</v>
      </c>
    </row>
    <row r="206" spans="2:20" ht="22.5" x14ac:dyDescent="0.15">
      <c r="B206" s="83" t="s">
        <v>1055</v>
      </c>
      <c r="C206" s="83" t="s">
        <v>1234</v>
      </c>
      <c r="D206" s="555" t="s">
        <v>1154</v>
      </c>
      <c r="E206" s="281" t="s">
        <v>259</v>
      </c>
      <c r="F206" s="83" t="s">
        <v>450</v>
      </c>
      <c r="G206" s="83" t="s">
        <v>522</v>
      </c>
      <c r="H206" s="83" t="s">
        <v>452</v>
      </c>
      <c r="I206" s="83">
        <v>1</v>
      </c>
      <c r="J206" s="555" t="s">
        <v>1337</v>
      </c>
      <c r="K206" s="83" t="s">
        <v>454</v>
      </c>
      <c r="L206" s="83" t="s">
        <v>455</v>
      </c>
      <c r="M206" s="83" t="s">
        <v>508</v>
      </c>
      <c r="N206" s="83" t="s">
        <v>843</v>
      </c>
      <c r="O206" s="556">
        <v>0</v>
      </c>
      <c r="P206" s="556">
        <v>200</v>
      </c>
      <c r="Q206" s="557">
        <v>200</v>
      </c>
      <c r="R206" s="556" t="s">
        <v>458</v>
      </c>
      <c r="S206" s="556">
        <v>0</v>
      </c>
      <c r="T206" s="556">
        <v>0</v>
      </c>
    </row>
    <row r="207" spans="2:20" ht="22.5" x14ac:dyDescent="0.15">
      <c r="B207" s="83" t="s">
        <v>1055</v>
      </c>
      <c r="C207" s="83" t="s">
        <v>1256</v>
      </c>
      <c r="D207" s="555" t="s">
        <v>1154</v>
      </c>
      <c r="E207" s="281" t="s">
        <v>259</v>
      </c>
      <c r="F207" s="83" t="s">
        <v>450</v>
      </c>
      <c r="G207" s="83" t="s">
        <v>522</v>
      </c>
      <c r="H207" s="83" t="s">
        <v>452</v>
      </c>
      <c r="I207" s="83">
        <v>1</v>
      </c>
      <c r="J207" s="555" t="s">
        <v>1338</v>
      </c>
      <c r="K207" s="83" t="s">
        <v>454</v>
      </c>
      <c r="L207" s="83" t="s">
        <v>481</v>
      </c>
      <c r="M207" s="83" t="s">
        <v>481</v>
      </c>
      <c r="N207" s="83" t="s">
        <v>554</v>
      </c>
      <c r="O207" s="556">
        <v>0</v>
      </c>
      <c r="P207" s="556">
        <v>400</v>
      </c>
      <c r="Q207" s="557">
        <v>400</v>
      </c>
      <c r="R207" s="556" t="s">
        <v>458</v>
      </c>
      <c r="S207" s="556">
        <v>0</v>
      </c>
      <c r="T207" s="556">
        <v>0</v>
      </c>
    </row>
    <row r="208" spans="2:20" ht="22.5" x14ac:dyDescent="0.15">
      <c r="B208" s="83" t="s">
        <v>1055</v>
      </c>
      <c r="C208" s="83" t="s">
        <v>1187</v>
      </c>
      <c r="D208" s="555" t="s">
        <v>1203</v>
      </c>
      <c r="E208" s="281" t="s">
        <v>259</v>
      </c>
      <c r="F208" s="83" t="s">
        <v>450</v>
      </c>
      <c r="G208" s="83" t="s">
        <v>522</v>
      </c>
      <c r="H208" s="83" t="s">
        <v>452</v>
      </c>
      <c r="I208" s="83">
        <v>1</v>
      </c>
      <c r="J208" s="555" t="s">
        <v>1339</v>
      </c>
      <c r="K208" s="83" t="s">
        <v>454</v>
      </c>
      <c r="L208" s="83" t="s">
        <v>455</v>
      </c>
      <c r="M208" s="83" t="s">
        <v>582</v>
      </c>
      <c r="N208" s="83" t="s">
        <v>582</v>
      </c>
      <c r="O208" s="556">
        <v>0</v>
      </c>
      <c r="P208" s="556">
        <v>340</v>
      </c>
      <c r="Q208" s="557">
        <v>340</v>
      </c>
      <c r="R208" s="556" t="s">
        <v>458</v>
      </c>
      <c r="S208" s="556">
        <v>0</v>
      </c>
      <c r="T208" s="556">
        <v>0</v>
      </c>
    </row>
    <row r="209" spans="2:20" ht="22.5" x14ac:dyDescent="0.15">
      <c r="B209" s="83" t="s">
        <v>1055</v>
      </c>
      <c r="C209" s="83" t="s">
        <v>1112</v>
      </c>
      <c r="D209" s="555" t="s">
        <v>1203</v>
      </c>
      <c r="E209" s="281" t="s">
        <v>259</v>
      </c>
      <c r="F209" s="83" t="s">
        <v>450</v>
      </c>
      <c r="G209" s="83" t="s">
        <v>522</v>
      </c>
      <c r="H209" s="83" t="s">
        <v>452</v>
      </c>
      <c r="I209" s="83">
        <v>1</v>
      </c>
      <c r="J209" s="555" t="s">
        <v>1340</v>
      </c>
      <c r="K209" s="83" t="s">
        <v>454</v>
      </c>
      <c r="L209" s="83" t="s">
        <v>455</v>
      </c>
      <c r="M209" s="83" t="s">
        <v>525</v>
      </c>
      <c r="N209" s="83" t="s">
        <v>762</v>
      </c>
      <c r="O209" s="556">
        <v>0</v>
      </c>
      <c r="P209" s="556">
        <v>240</v>
      </c>
      <c r="Q209" s="557">
        <v>240</v>
      </c>
      <c r="R209" s="556" t="s">
        <v>458</v>
      </c>
      <c r="S209" s="556">
        <v>0</v>
      </c>
      <c r="T209" s="556">
        <v>0</v>
      </c>
    </row>
    <row r="210" spans="2:20" ht="22.5" x14ac:dyDescent="0.15">
      <c r="B210" s="83" t="s">
        <v>1055</v>
      </c>
      <c r="C210" s="83" t="s">
        <v>1059</v>
      </c>
      <c r="D210" s="555" t="s">
        <v>1203</v>
      </c>
      <c r="E210" s="281" t="s">
        <v>259</v>
      </c>
      <c r="F210" s="83" t="s">
        <v>450</v>
      </c>
      <c r="G210" s="83" t="s">
        <v>522</v>
      </c>
      <c r="H210" s="83" t="s">
        <v>452</v>
      </c>
      <c r="I210" s="83">
        <v>1</v>
      </c>
      <c r="J210" s="555" t="s">
        <v>1341</v>
      </c>
      <c r="K210" s="83" t="s">
        <v>454</v>
      </c>
      <c r="L210" s="83" t="s">
        <v>455</v>
      </c>
      <c r="M210" s="83" t="s">
        <v>456</v>
      </c>
      <c r="N210" s="83" t="s">
        <v>681</v>
      </c>
      <c r="O210" s="556">
        <v>0</v>
      </c>
      <c r="P210" s="556">
        <v>180</v>
      </c>
      <c r="Q210" s="557">
        <v>180</v>
      </c>
      <c r="R210" s="556" t="s">
        <v>458</v>
      </c>
      <c r="S210" s="556">
        <v>0</v>
      </c>
      <c r="T210" s="556">
        <v>0</v>
      </c>
    </row>
    <row r="211" spans="2:20" ht="22.5" x14ac:dyDescent="0.15">
      <c r="B211" s="83" t="s">
        <v>1055</v>
      </c>
      <c r="C211" s="83" t="s">
        <v>1234</v>
      </c>
      <c r="D211" s="555" t="s">
        <v>1203</v>
      </c>
      <c r="E211" s="281" t="s">
        <v>259</v>
      </c>
      <c r="F211" s="83" t="s">
        <v>450</v>
      </c>
      <c r="G211" s="83" t="s">
        <v>522</v>
      </c>
      <c r="H211" s="83" t="s">
        <v>452</v>
      </c>
      <c r="I211" s="83">
        <v>1</v>
      </c>
      <c r="J211" s="555" t="s">
        <v>1342</v>
      </c>
      <c r="K211" s="83" t="s">
        <v>454</v>
      </c>
      <c r="L211" s="83" t="s">
        <v>455</v>
      </c>
      <c r="M211" s="83" t="s">
        <v>456</v>
      </c>
      <c r="N211" s="83" t="s">
        <v>821</v>
      </c>
      <c r="O211" s="556">
        <v>0</v>
      </c>
      <c r="P211" s="556">
        <v>50</v>
      </c>
      <c r="Q211" s="557">
        <v>50</v>
      </c>
      <c r="R211" s="556" t="s">
        <v>458</v>
      </c>
      <c r="S211" s="556">
        <v>0</v>
      </c>
      <c r="T211" s="556">
        <v>0</v>
      </c>
    </row>
    <row r="212" spans="2:20" ht="22.5" x14ac:dyDescent="0.15">
      <c r="B212" s="83" t="s">
        <v>1055</v>
      </c>
      <c r="C212" s="83" t="s">
        <v>1118</v>
      </c>
      <c r="D212" s="555" t="s">
        <v>1343</v>
      </c>
      <c r="E212" s="281" t="s">
        <v>259</v>
      </c>
      <c r="F212" s="83" t="s">
        <v>450</v>
      </c>
      <c r="G212" s="83" t="s">
        <v>522</v>
      </c>
      <c r="H212" s="83" t="s">
        <v>452</v>
      </c>
      <c r="I212" s="83">
        <v>1</v>
      </c>
      <c r="J212" s="555" t="s">
        <v>1344</v>
      </c>
      <c r="K212" s="83" t="s">
        <v>454</v>
      </c>
      <c r="L212" s="83" t="s">
        <v>455</v>
      </c>
      <c r="M212" s="83" t="s">
        <v>456</v>
      </c>
      <c r="N212" s="83" t="s">
        <v>462</v>
      </c>
      <c r="O212" s="556">
        <v>0</v>
      </c>
      <c r="P212" s="556">
        <v>1500</v>
      </c>
      <c r="Q212" s="559">
        <v>1500</v>
      </c>
      <c r="R212" s="556" t="s">
        <v>458</v>
      </c>
      <c r="S212" s="556">
        <v>0</v>
      </c>
      <c r="T212" s="556">
        <v>0</v>
      </c>
    </row>
    <row r="213" spans="2:20" ht="22.5" x14ac:dyDescent="0.15">
      <c r="B213" s="83" t="s">
        <v>1055</v>
      </c>
      <c r="C213" s="83" t="s">
        <v>1120</v>
      </c>
      <c r="D213" s="555" t="s">
        <v>1343</v>
      </c>
      <c r="E213" s="281" t="s">
        <v>259</v>
      </c>
      <c r="F213" s="83" t="s">
        <v>450</v>
      </c>
      <c r="G213" s="83" t="s">
        <v>522</v>
      </c>
      <c r="H213" s="83" t="s">
        <v>452</v>
      </c>
      <c r="I213" s="83">
        <v>1</v>
      </c>
      <c r="J213" s="555" t="s">
        <v>1345</v>
      </c>
      <c r="K213" s="83" t="s">
        <v>454</v>
      </c>
      <c r="L213" s="83" t="s">
        <v>455</v>
      </c>
      <c r="M213" s="83" t="s">
        <v>558</v>
      </c>
      <c r="N213" s="83" t="s">
        <v>808</v>
      </c>
      <c r="O213" s="556">
        <v>0</v>
      </c>
      <c r="P213" s="556">
        <v>1500</v>
      </c>
      <c r="Q213" s="559">
        <v>1500</v>
      </c>
      <c r="R213" s="556" t="s">
        <v>458</v>
      </c>
      <c r="S213" s="556">
        <v>0</v>
      </c>
      <c r="T213" s="556">
        <v>0</v>
      </c>
    </row>
    <row r="214" spans="2:20" ht="22.5" x14ac:dyDescent="0.15">
      <c r="B214" s="83" t="s">
        <v>1055</v>
      </c>
      <c r="C214" s="83" t="s">
        <v>1256</v>
      </c>
      <c r="D214" s="555" t="s">
        <v>1343</v>
      </c>
      <c r="E214" s="281" t="s">
        <v>259</v>
      </c>
      <c r="F214" s="83" t="s">
        <v>450</v>
      </c>
      <c r="G214" s="83" t="s">
        <v>522</v>
      </c>
      <c r="H214" s="83" t="s">
        <v>452</v>
      </c>
      <c r="I214" s="83">
        <v>1</v>
      </c>
      <c r="J214" s="555" t="s">
        <v>1346</v>
      </c>
      <c r="K214" s="83" t="s">
        <v>454</v>
      </c>
      <c r="L214" s="83" t="s">
        <v>455</v>
      </c>
      <c r="M214" s="83" t="s">
        <v>582</v>
      </c>
      <c r="N214" s="83" t="s">
        <v>653</v>
      </c>
      <c r="O214" s="556">
        <v>0</v>
      </c>
      <c r="P214" s="556">
        <v>2500</v>
      </c>
      <c r="Q214" s="559">
        <v>2500</v>
      </c>
      <c r="R214" s="556" t="s">
        <v>458</v>
      </c>
      <c r="S214" s="556">
        <v>0</v>
      </c>
      <c r="T214" s="556">
        <v>0</v>
      </c>
    </row>
    <row r="215" spans="2:20" ht="22.5" x14ac:dyDescent="0.15">
      <c r="B215" s="83" t="s">
        <v>1055</v>
      </c>
      <c r="C215" s="83" t="s">
        <v>1334</v>
      </c>
      <c r="D215" s="555" t="s">
        <v>1343</v>
      </c>
      <c r="E215" s="281" t="s">
        <v>259</v>
      </c>
      <c r="F215" s="83" t="s">
        <v>450</v>
      </c>
      <c r="G215" s="83" t="s">
        <v>522</v>
      </c>
      <c r="H215" s="83" t="s">
        <v>452</v>
      </c>
      <c r="I215" s="83">
        <v>1</v>
      </c>
      <c r="J215" s="555" t="s">
        <v>1347</v>
      </c>
      <c r="K215" s="83" t="s">
        <v>454</v>
      </c>
      <c r="L215" s="83" t="s">
        <v>719</v>
      </c>
      <c r="M215" s="83" t="s">
        <v>490</v>
      </c>
      <c r="N215" s="83" t="s">
        <v>693</v>
      </c>
      <c r="O215" s="556">
        <v>0</v>
      </c>
      <c r="P215" s="556">
        <v>2000</v>
      </c>
      <c r="Q215" s="559">
        <v>2000</v>
      </c>
      <c r="R215" s="556" t="s">
        <v>458</v>
      </c>
      <c r="S215" s="556">
        <v>0</v>
      </c>
      <c r="T215" s="556">
        <v>0</v>
      </c>
    </row>
    <row r="216" spans="2:20" ht="22.5" x14ac:dyDescent="0.15">
      <c r="B216" s="83" t="s">
        <v>1055</v>
      </c>
      <c r="C216" s="83" t="s">
        <v>1061</v>
      </c>
      <c r="D216" s="555" t="s">
        <v>1130</v>
      </c>
      <c r="E216" s="281" t="s">
        <v>259</v>
      </c>
      <c r="F216" s="83" t="s">
        <v>450</v>
      </c>
      <c r="G216" s="83" t="s">
        <v>522</v>
      </c>
      <c r="H216" s="83" t="s">
        <v>452</v>
      </c>
      <c r="I216" s="83">
        <v>1</v>
      </c>
      <c r="J216" s="555" t="s">
        <v>1348</v>
      </c>
      <c r="K216" s="83" t="s">
        <v>454</v>
      </c>
      <c r="L216" s="83" t="s">
        <v>493</v>
      </c>
      <c r="M216" s="83" t="s">
        <v>485</v>
      </c>
      <c r="N216" s="83" t="s">
        <v>687</v>
      </c>
      <c r="O216" s="556">
        <v>0</v>
      </c>
      <c r="P216" s="556">
        <v>250</v>
      </c>
      <c r="Q216" s="557">
        <v>250</v>
      </c>
      <c r="R216" s="556" t="s">
        <v>458</v>
      </c>
      <c r="S216" s="556">
        <v>0</v>
      </c>
      <c r="T216" s="556">
        <v>0</v>
      </c>
    </row>
    <row r="217" spans="2:20" ht="22.5" x14ac:dyDescent="0.15">
      <c r="B217" s="83" t="s">
        <v>1055</v>
      </c>
      <c r="C217" s="83" t="s">
        <v>1318</v>
      </c>
      <c r="D217" s="555" t="s">
        <v>1130</v>
      </c>
      <c r="E217" s="281" t="s">
        <v>259</v>
      </c>
      <c r="F217" s="83" t="s">
        <v>450</v>
      </c>
      <c r="G217" s="83" t="s">
        <v>522</v>
      </c>
      <c r="H217" s="83" t="s">
        <v>452</v>
      </c>
      <c r="I217" s="83">
        <v>1</v>
      </c>
      <c r="J217" s="555" t="s">
        <v>1349</v>
      </c>
      <c r="K217" s="83" t="s">
        <v>454</v>
      </c>
      <c r="L217" s="83" t="s">
        <v>493</v>
      </c>
      <c r="M217" s="83" t="s">
        <v>520</v>
      </c>
      <c r="N217" s="83" t="s">
        <v>520</v>
      </c>
      <c r="O217" s="556">
        <v>0</v>
      </c>
      <c r="P217" s="556">
        <v>200</v>
      </c>
      <c r="Q217" s="557">
        <v>200</v>
      </c>
      <c r="R217" s="556" t="s">
        <v>458</v>
      </c>
      <c r="S217" s="556">
        <v>0</v>
      </c>
      <c r="T217" s="556">
        <v>0</v>
      </c>
    </row>
    <row r="218" spans="2:20" ht="22.5" x14ac:dyDescent="0.15">
      <c r="B218" s="83" t="s">
        <v>1055</v>
      </c>
      <c r="C218" s="83" t="s">
        <v>1266</v>
      </c>
      <c r="D218" s="555" t="s">
        <v>1145</v>
      </c>
      <c r="E218" s="281" t="s">
        <v>259</v>
      </c>
      <c r="F218" s="83" t="s">
        <v>450</v>
      </c>
      <c r="G218" s="83" t="s">
        <v>522</v>
      </c>
      <c r="H218" s="83" t="s">
        <v>452</v>
      </c>
      <c r="I218" s="83">
        <v>1</v>
      </c>
      <c r="J218" s="555" t="s">
        <v>461</v>
      </c>
      <c r="K218" s="83" t="s">
        <v>454</v>
      </c>
      <c r="L218" s="83" t="s">
        <v>455</v>
      </c>
      <c r="M218" s="83" t="s">
        <v>456</v>
      </c>
      <c r="N218" s="83" t="s">
        <v>462</v>
      </c>
      <c r="O218" s="556">
        <v>0</v>
      </c>
      <c r="P218" s="556">
        <v>340</v>
      </c>
      <c r="Q218" s="557">
        <v>340</v>
      </c>
      <c r="R218" s="556" t="s">
        <v>458</v>
      </c>
      <c r="S218" s="556">
        <v>0</v>
      </c>
      <c r="T218" s="556">
        <v>0</v>
      </c>
    </row>
    <row r="219" spans="2:20" ht="22.5" x14ac:dyDescent="0.15">
      <c r="B219" s="83" t="s">
        <v>1055</v>
      </c>
      <c r="C219" s="83" t="s">
        <v>1112</v>
      </c>
      <c r="D219" s="555" t="s">
        <v>1145</v>
      </c>
      <c r="E219" s="281" t="s">
        <v>259</v>
      </c>
      <c r="F219" s="83" t="s">
        <v>450</v>
      </c>
      <c r="G219" s="83" t="s">
        <v>522</v>
      </c>
      <c r="H219" s="83" t="s">
        <v>452</v>
      </c>
      <c r="I219" s="83">
        <v>1</v>
      </c>
      <c r="J219" s="555" t="s">
        <v>1350</v>
      </c>
      <c r="K219" s="83" t="s">
        <v>454</v>
      </c>
      <c r="L219" s="83" t="s">
        <v>455</v>
      </c>
      <c r="M219" s="83" t="s">
        <v>508</v>
      </c>
      <c r="N219" s="83" t="s">
        <v>457</v>
      </c>
      <c r="O219" s="556">
        <v>0</v>
      </c>
      <c r="P219" s="556">
        <v>160</v>
      </c>
      <c r="Q219" s="557">
        <v>160</v>
      </c>
      <c r="R219" s="556" t="s">
        <v>458</v>
      </c>
      <c r="S219" s="556">
        <v>0</v>
      </c>
      <c r="T219" s="556">
        <v>0</v>
      </c>
    </row>
    <row r="220" spans="2:20" ht="22.5" x14ac:dyDescent="0.15">
      <c r="B220" s="83" t="s">
        <v>1055</v>
      </c>
      <c r="C220" s="83" t="s">
        <v>1059</v>
      </c>
      <c r="D220" s="555" t="s">
        <v>1145</v>
      </c>
      <c r="E220" s="281" t="s">
        <v>259</v>
      </c>
      <c r="F220" s="83" t="s">
        <v>450</v>
      </c>
      <c r="G220" s="83" t="s">
        <v>522</v>
      </c>
      <c r="H220" s="83" t="s">
        <v>452</v>
      </c>
      <c r="I220" s="83">
        <v>1</v>
      </c>
      <c r="J220" s="555" t="s">
        <v>1350</v>
      </c>
      <c r="K220" s="83" t="s">
        <v>454</v>
      </c>
      <c r="L220" s="83" t="s">
        <v>455</v>
      </c>
      <c r="M220" s="83" t="s">
        <v>508</v>
      </c>
      <c r="N220" s="83" t="s">
        <v>457</v>
      </c>
      <c r="O220" s="556">
        <v>0</v>
      </c>
      <c r="P220" s="556">
        <v>160</v>
      </c>
      <c r="Q220" s="557">
        <v>160</v>
      </c>
      <c r="R220" s="556" t="s">
        <v>458</v>
      </c>
      <c r="S220" s="556">
        <v>0</v>
      </c>
      <c r="T220" s="556">
        <v>0</v>
      </c>
    </row>
    <row r="221" spans="2:20" ht="22.5" x14ac:dyDescent="0.15">
      <c r="B221" s="83" t="s">
        <v>1055</v>
      </c>
      <c r="C221" s="83" t="s">
        <v>1207</v>
      </c>
      <c r="D221" s="555" t="s">
        <v>1351</v>
      </c>
      <c r="E221" s="281" t="s">
        <v>259</v>
      </c>
      <c r="F221" s="83" t="s">
        <v>450</v>
      </c>
      <c r="G221" s="83" t="s">
        <v>522</v>
      </c>
      <c r="H221" s="83" t="s">
        <v>492</v>
      </c>
      <c r="I221" s="83">
        <v>1</v>
      </c>
      <c r="J221" s="555" t="s">
        <v>1352</v>
      </c>
      <c r="K221" s="83" t="s">
        <v>454</v>
      </c>
      <c r="L221" s="83" t="s">
        <v>455</v>
      </c>
      <c r="M221" s="83" t="s">
        <v>456</v>
      </c>
      <c r="N221" s="83" t="s">
        <v>456</v>
      </c>
      <c r="O221" s="556">
        <v>0</v>
      </c>
      <c r="P221" s="556">
        <v>12</v>
      </c>
      <c r="Q221" s="557">
        <v>12</v>
      </c>
      <c r="R221" s="556" t="s">
        <v>458</v>
      </c>
      <c r="S221" s="556">
        <v>0</v>
      </c>
      <c r="T221" s="556">
        <v>0</v>
      </c>
    </row>
    <row r="222" spans="2:20" ht="22.5" x14ac:dyDescent="0.15">
      <c r="B222" s="83" t="s">
        <v>1055</v>
      </c>
      <c r="C222" s="83" t="s">
        <v>1187</v>
      </c>
      <c r="D222" s="555" t="s">
        <v>1351</v>
      </c>
      <c r="E222" s="281" t="s">
        <v>259</v>
      </c>
      <c r="F222" s="83" t="s">
        <v>450</v>
      </c>
      <c r="G222" s="83" t="s">
        <v>522</v>
      </c>
      <c r="H222" s="83" t="s">
        <v>492</v>
      </c>
      <c r="I222" s="83">
        <v>1</v>
      </c>
      <c r="J222" s="555" t="s">
        <v>1353</v>
      </c>
      <c r="K222" s="83" t="s">
        <v>454</v>
      </c>
      <c r="L222" s="83" t="s">
        <v>455</v>
      </c>
      <c r="M222" s="83" t="s">
        <v>456</v>
      </c>
      <c r="N222" s="83" t="s">
        <v>456</v>
      </c>
      <c r="O222" s="556">
        <v>0</v>
      </c>
      <c r="P222" s="556">
        <v>44</v>
      </c>
      <c r="Q222" s="557">
        <v>44</v>
      </c>
      <c r="R222" s="556" t="s">
        <v>458</v>
      </c>
      <c r="S222" s="556">
        <v>0</v>
      </c>
      <c r="T222" s="556">
        <v>0</v>
      </c>
    </row>
    <row r="223" spans="2:20" ht="22.5" x14ac:dyDescent="0.15">
      <c r="B223" s="83" t="s">
        <v>1055</v>
      </c>
      <c r="C223" s="83" t="s">
        <v>1197</v>
      </c>
      <c r="D223" s="555" t="s">
        <v>1351</v>
      </c>
      <c r="E223" s="281" t="s">
        <v>259</v>
      </c>
      <c r="F223" s="83" t="s">
        <v>450</v>
      </c>
      <c r="G223" s="83" t="s">
        <v>522</v>
      </c>
      <c r="H223" s="83" t="s">
        <v>492</v>
      </c>
      <c r="I223" s="83">
        <v>1</v>
      </c>
      <c r="J223" s="555" t="s">
        <v>1354</v>
      </c>
      <c r="K223" s="83" t="s">
        <v>454</v>
      </c>
      <c r="L223" s="83" t="s">
        <v>455</v>
      </c>
      <c r="M223" s="83" t="s">
        <v>456</v>
      </c>
      <c r="N223" s="83" t="s">
        <v>456</v>
      </c>
      <c r="O223" s="556">
        <v>0</v>
      </c>
      <c r="P223" s="556">
        <v>28</v>
      </c>
      <c r="Q223" s="557">
        <v>28</v>
      </c>
      <c r="R223" s="556" t="s">
        <v>458</v>
      </c>
      <c r="S223" s="556">
        <v>0</v>
      </c>
      <c r="T223" s="556">
        <v>0</v>
      </c>
    </row>
    <row r="224" spans="2:20" ht="22.5" x14ac:dyDescent="0.15">
      <c r="B224" s="83" t="s">
        <v>1055</v>
      </c>
      <c r="C224" s="83" t="s">
        <v>1118</v>
      </c>
      <c r="D224" s="555" t="s">
        <v>1351</v>
      </c>
      <c r="E224" s="281" t="s">
        <v>259</v>
      </c>
      <c r="F224" s="83" t="s">
        <v>450</v>
      </c>
      <c r="G224" s="83" t="s">
        <v>522</v>
      </c>
      <c r="H224" s="83" t="s">
        <v>492</v>
      </c>
      <c r="I224" s="83">
        <v>1</v>
      </c>
      <c r="J224" s="555" t="s">
        <v>1355</v>
      </c>
      <c r="K224" s="83" t="s">
        <v>454</v>
      </c>
      <c r="L224" s="83" t="s">
        <v>455</v>
      </c>
      <c r="M224" s="83" t="s">
        <v>456</v>
      </c>
      <c r="N224" s="83" t="s">
        <v>456</v>
      </c>
      <c r="O224" s="556">
        <v>0</v>
      </c>
      <c r="P224" s="556">
        <v>18</v>
      </c>
      <c r="Q224" s="557">
        <v>18</v>
      </c>
      <c r="R224" s="556" t="s">
        <v>458</v>
      </c>
      <c r="S224" s="556">
        <v>0</v>
      </c>
      <c r="T224" s="556">
        <v>0</v>
      </c>
    </row>
    <row r="225" spans="2:20" ht="22.5" x14ac:dyDescent="0.15">
      <c r="B225" s="83" t="s">
        <v>1055</v>
      </c>
      <c r="C225" s="83" t="s">
        <v>1120</v>
      </c>
      <c r="D225" s="555" t="s">
        <v>1351</v>
      </c>
      <c r="E225" s="281" t="s">
        <v>259</v>
      </c>
      <c r="F225" s="83" t="s">
        <v>450</v>
      </c>
      <c r="G225" s="83" t="s">
        <v>522</v>
      </c>
      <c r="H225" s="83" t="s">
        <v>492</v>
      </c>
      <c r="I225" s="83">
        <v>1</v>
      </c>
      <c r="J225" s="555" t="s">
        <v>1356</v>
      </c>
      <c r="K225" s="83" t="s">
        <v>454</v>
      </c>
      <c r="L225" s="83" t="s">
        <v>455</v>
      </c>
      <c r="M225" s="83" t="s">
        <v>456</v>
      </c>
      <c r="N225" s="83" t="s">
        <v>456</v>
      </c>
      <c r="O225" s="556">
        <v>0</v>
      </c>
      <c r="P225" s="556">
        <v>19</v>
      </c>
      <c r="Q225" s="557">
        <v>19</v>
      </c>
      <c r="R225" s="556" t="s">
        <v>458</v>
      </c>
      <c r="S225" s="556">
        <v>0</v>
      </c>
      <c r="T225" s="556">
        <v>0</v>
      </c>
    </row>
    <row r="226" spans="2:20" ht="22.5" x14ac:dyDescent="0.15">
      <c r="B226" s="83" t="s">
        <v>1055</v>
      </c>
      <c r="C226" s="83" t="s">
        <v>1122</v>
      </c>
      <c r="D226" s="555" t="s">
        <v>1351</v>
      </c>
      <c r="E226" s="281" t="s">
        <v>259</v>
      </c>
      <c r="F226" s="83" t="s">
        <v>450</v>
      </c>
      <c r="G226" s="83" t="s">
        <v>522</v>
      </c>
      <c r="H226" s="83" t="s">
        <v>492</v>
      </c>
      <c r="I226" s="83">
        <v>1</v>
      </c>
      <c r="J226" s="555" t="s">
        <v>1357</v>
      </c>
      <c r="K226" s="83" t="s">
        <v>454</v>
      </c>
      <c r="L226" s="83" t="s">
        <v>455</v>
      </c>
      <c r="M226" s="83" t="s">
        <v>456</v>
      </c>
      <c r="N226" s="83" t="s">
        <v>456</v>
      </c>
      <c r="O226" s="556">
        <v>0</v>
      </c>
      <c r="P226" s="556">
        <v>61</v>
      </c>
      <c r="Q226" s="557">
        <v>61</v>
      </c>
      <c r="R226" s="556" t="s">
        <v>458</v>
      </c>
      <c r="S226" s="556">
        <v>0</v>
      </c>
      <c r="T226" s="556">
        <v>0</v>
      </c>
    </row>
    <row r="227" spans="2:20" ht="22.5" x14ac:dyDescent="0.15">
      <c r="B227" s="83" t="s">
        <v>1055</v>
      </c>
      <c r="C227" s="83" t="s">
        <v>1059</v>
      </c>
      <c r="D227" s="555" t="s">
        <v>1351</v>
      </c>
      <c r="E227" s="281" t="s">
        <v>259</v>
      </c>
      <c r="F227" s="83" t="s">
        <v>450</v>
      </c>
      <c r="G227" s="83" t="s">
        <v>522</v>
      </c>
      <c r="H227" s="83" t="s">
        <v>492</v>
      </c>
      <c r="I227" s="83">
        <v>1</v>
      </c>
      <c r="J227" s="555" t="s">
        <v>1358</v>
      </c>
      <c r="K227" s="83" t="s">
        <v>454</v>
      </c>
      <c r="L227" s="83" t="s">
        <v>455</v>
      </c>
      <c r="M227" s="83" t="s">
        <v>456</v>
      </c>
      <c r="N227" s="83" t="s">
        <v>456</v>
      </c>
      <c r="O227" s="556">
        <v>0</v>
      </c>
      <c r="P227" s="556">
        <v>23</v>
      </c>
      <c r="Q227" s="557">
        <v>23</v>
      </c>
      <c r="R227" s="556" t="s">
        <v>458</v>
      </c>
      <c r="S227" s="556">
        <v>0</v>
      </c>
      <c r="T227" s="556">
        <v>0</v>
      </c>
    </row>
    <row r="228" spans="2:20" ht="22.5" x14ac:dyDescent="0.15">
      <c r="B228" s="83" t="s">
        <v>1055</v>
      </c>
      <c r="C228" s="83" t="s">
        <v>1234</v>
      </c>
      <c r="D228" s="555" t="s">
        <v>1351</v>
      </c>
      <c r="E228" s="281" t="s">
        <v>259</v>
      </c>
      <c r="F228" s="83" t="s">
        <v>450</v>
      </c>
      <c r="G228" s="83" t="s">
        <v>522</v>
      </c>
      <c r="H228" s="83" t="s">
        <v>492</v>
      </c>
      <c r="I228" s="83">
        <v>1</v>
      </c>
      <c r="J228" s="555" t="s">
        <v>1359</v>
      </c>
      <c r="K228" s="83" t="s">
        <v>454</v>
      </c>
      <c r="L228" s="83" t="s">
        <v>455</v>
      </c>
      <c r="M228" s="83" t="s">
        <v>456</v>
      </c>
      <c r="N228" s="83" t="s">
        <v>456</v>
      </c>
      <c r="O228" s="556">
        <v>0</v>
      </c>
      <c r="P228" s="556">
        <v>18</v>
      </c>
      <c r="Q228" s="557">
        <v>18</v>
      </c>
      <c r="R228" s="556" t="s">
        <v>458</v>
      </c>
      <c r="S228" s="556">
        <v>0</v>
      </c>
      <c r="T228" s="556">
        <v>0</v>
      </c>
    </row>
    <row r="229" spans="2:20" ht="22.5" x14ac:dyDescent="0.15">
      <c r="B229" s="83" t="s">
        <v>1055</v>
      </c>
      <c r="C229" s="83" t="s">
        <v>1224</v>
      </c>
      <c r="D229" s="555" t="s">
        <v>1351</v>
      </c>
      <c r="E229" s="281" t="s">
        <v>259</v>
      </c>
      <c r="F229" s="83" t="s">
        <v>450</v>
      </c>
      <c r="G229" s="83" t="s">
        <v>522</v>
      </c>
      <c r="H229" s="83" t="s">
        <v>492</v>
      </c>
      <c r="I229" s="83">
        <v>1</v>
      </c>
      <c r="J229" s="555" t="s">
        <v>1360</v>
      </c>
      <c r="K229" s="83" t="s">
        <v>454</v>
      </c>
      <c r="L229" s="83" t="s">
        <v>455</v>
      </c>
      <c r="M229" s="83" t="s">
        <v>456</v>
      </c>
      <c r="N229" s="83" t="s">
        <v>456</v>
      </c>
      <c r="O229" s="556">
        <v>0</v>
      </c>
      <c r="P229" s="556">
        <v>60</v>
      </c>
      <c r="Q229" s="557">
        <v>60</v>
      </c>
      <c r="R229" s="556" t="s">
        <v>458</v>
      </c>
      <c r="S229" s="556">
        <v>0</v>
      </c>
      <c r="T229" s="556">
        <v>0</v>
      </c>
    </row>
    <row r="230" spans="2:20" ht="22.5" x14ac:dyDescent="0.15">
      <c r="B230" s="83" t="s">
        <v>1055</v>
      </c>
      <c r="C230" s="83" t="s">
        <v>1318</v>
      </c>
      <c r="D230" s="555" t="s">
        <v>1351</v>
      </c>
      <c r="E230" s="281" t="s">
        <v>259</v>
      </c>
      <c r="F230" s="83" t="s">
        <v>450</v>
      </c>
      <c r="G230" s="83" t="s">
        <v>522</v>
      </c>
      <c r="H230" s="83" t="s">
        <v>492</v>
      </c>
      <c r="I230" s="83">
        <v>1</v>
      </c>
      <c r="J230" s="555" t="s">
        <v>1361</v>
      </c>
      <c r="K230" s="83" t="s">
        <v>454</v>
      </c>
      <c r="L230" s="83" t="s">
        <v>455</v>
      </c>
      <c r="M230" s="83" t="s">
        <v>456</v>
      </c>
      <c r="N230" s="83" t="s">
        <v>456</v>
      </c>
      <c r="O230" s="556">
        <v>0</v>
      </c>
      <c r="P230" s="556">
        <v>32</v>
      </c>
      <c r="Q230" s="557">
        <v>32</v>
      </c>
      <c r="R230" s="556" t="s">
        <v>458</v>
      </c>
      <c r="S230" s="556">
        <v>0</v>
      </c>
      <c r="T230" s="556">
        <v>0</v>
      </c>
    </row>
    <row r="231" spans="2:20" ht="22.5" x14ac:dyDescent="0.15">
      <c r="B231" s="83" t="s">
        <v>1055</v>
      </c>
      <c r="C231" s="83" t="s">
        <v>1320</v>
      </c>
      <c r="D231" s="555" t="s">
        <v>1351</v>
      </c>
      <c r="E231" s="281" t="s">
        <v>259</v>
      </c>
      <c r="F231" s="83" t="s">
        <v>450</v>
      </c>
      <c r="G231" s="83" t="s">
        <v>522</v>
      </c>
      <c r="H231" s="83" t="s">
        <v>492</v>
      </c>
      <c r="I231" s="83">
        <v>1</v>
      </c>
      <c r="J231" s="555" t="s">
        <v>1362</v>
      </c>
      <c r="K231" s="83" t="s">
        <v>454</v>
      </c>
      <c r="L231" s="83" t="s">
        <v>455</v>
      </c>
      <c r="M231" s="83" t="s">
        <v>456</v>
      </c>
      <c r="N231" s="83" t="s">
        <v>456</v>
      </c>
      <c r="O231" s="556">
        <v>0</v>
      </c>
      <c r="P231" s="556">
        <v>15</v>
      </c>
      <c r="Q231" s="557">
        <v>15</v>
      </c>
      <c r="R231" s="556" t="s">
        <v>458</v>
      </c>
      <c r="S231" s="556">
        <v>0</v>
      </c>
      <c r="T231" s="556">
        <v>0</v>
      </c>
    </row>
    <row r="232" spans="2:20" ht="22.5" x14ac:dyDescent="0.15">
      <c r="B232" s="83" t="s">
        <v>1055</v>
      </c>
      <c r="C232" s="83" t="s">
        <v>1322</v>
      </c>
      <c r="D232" s="555" t="s">
        <v>1351</v>
      </c>
      <c r="E232" s="281" t="s">
        <v>259</v>
      </c>
      <c r="F232" s="83" t="s">
        <v>450</v>
      </c>
      <c r="G232" s="83" t="s">
        <v>522</v>
      </c>
      <c r="H232" s="83" t="s">
        <v>492</v>
      </c>
      <c r="I232" s="83">
        <v>1</v>
      </c>
      <c r="J232" s="555" t="s">
        <v>1363</v>
      </c>
      <c r="K232" s="83" t="s">
        <v>454</v>
      </c>
      <c r="L232" s="83" t="s">
        <v>455</v>
      </c>
      <c r="M232" s="83" t="s">
        <v>456</v>
      </c>
      <c r="N232" s="83" t="s">
        <v>456</v>
      </c>
      <c r="O232" s="556">
        <v>0</v>
      </c>
      <c r="P232" s="556">
        <v>16</v>
      </c>
      <c r="Q232" s="557">
        <v>16</v>
      </c>
      <c r="R232" s="556" t="s">
        <v>458</v>
      </c>
      <c r="S232" s="556">
        <v>0</v>
      </c>
      <c r="T232" s="556">
        <v>0</v>
      </c>
    </row>
    <row r="233" spans="2:20" ht="22.5" x14ac:dyDescent="0.15">
      <c r="B233" s="83" t="s">
        <v>1055</v>
      </c>
      <c r="C233" s="83" t="s">
        <v>1309</v>
      </c>
      <c r="D233" s="555" t="s">
        <v>1364</v>
      </c>
      <c r="E233" s="281" t="s">
        <v>259</v>
      </c>
      <c r="F233" s="83" t="s">
        <v>450</v>
      </c>
      <c r="G233" s="83" t="s">
        <v>522</v>
      </c>
      <c r="H233" s="83" t="s">
        <v>492</v>
      </c>
      <c r="I233" s="83">
        <v>1</v>
      </c>
      <c r="J233" s="555" t="s">
        <v>1365</v>
      </c>
      <c r="K233" s="83" t="s">
        <v>454</v>
      </c>
      <c r="L233" s="83" t="s">
        <v>455</v>
      </c>
      <c r="M233" s="83" t="s">
        <v>456</v>
      </c>
      <c r="N233" s="83" t="s">
        <v>456</v>
      </c>
      <c r="O233" s="556">
        <v>0</v>
      </c>
      <c r="P233" s="556">
        <v>29</v>
      </c>
      <c r="Q233" s="557">
        <v>29</v>
      </c>
      <c r="R233" s="556" t="s">
        <v>458</v>
      </c>
      <c r="S233" s="556">
        <v>0</v>
      </c>
      <c r="T233" s="556">
        <v>0</v>
      </c>
    </row>
    <row r="234" spans="2:20" ht="22.5" x14ac:dyDescent="0.15">
      <c r="B234" s="83" t="s">
        <v>1055</v>
      </c>
      <c r="C234" s="83" t="s">
        <v>1112</v>
      </c>
      <c r="D234" s="555" t="s">
        <v>1364</v>
      </c>
      <c r="E234" s="281" t="s">
        <v>259</v>
      </c>
      <c r="F234" s="83" t="s">
        <v>450</v>
      </c>
      <c r="G234" s="83" t="s">
        <v>522</v>
      </c>
      <c r="H234" s="83" t="s">
        <v>492</v>
      </c>
      <c r="I234" s="83">
        <v>1</v>
      </c>
      <c r="J234" s="555" t="s">
        <v>1365</v>
      </c>
      <c r="K234" s="83" t="s">
        <v>454</v>
      </c>
      <c r="L234" s="83" t="s">
        <v>455</v>
      </c>
      <c r="M234" s="83" t="s">
        <v>456</v>
      </c>
      <c r="N234" s="83" t="s">
        <v>456</v>
      </c>
      <c r="O234" s="556">
        <v>0</v>
      </c>
      <c r="P234" s="556">
        <v>33</v>
      </c>
      <c r="Q234" s="557">
        <v>33</v>
      </c>
      <c r="R234" s="556" t="s">
        <v>458</v>
      </c>
      <c r="S234" s="556">
        <v>0</v>
      </c>
      <c r="T234" s="556">
        <v>0</v>
      </c>
    </row>
    <row r="235" spans="2:20" ht="22.5" x14ac:dyDescent="0.15">
      <c r="B235" s="83" t="s">
        <v>1055</v>
      </c>
      <c r="C235" s="83" t="s">
        <v>1059</v>
      </c>
      <c r="D235" s="555" t="s">
        <v>1364</v>
      </c>
      <c r="E235" s="281" t="s">
        <v>259</v>
      </c>
      <c r="F235" s="83" t="s">
        <v>450</v>
      </c>
      <c r="G235" s="83" t="s">
        <v>522</v>
      </c>
      <c r="H235" s="83" t="s">
        <v>492</v>
      </c>
      <c r="I235" s="83">
        <v>1</v>
      </c>
      <c r="J235" s="555" t="s">
        <v>1365</v>
      </c>
      <c r="K235" s="83" t="s">
        <v>454</v>
      </c>
      <c r="L235" s="83" t="s">
        <v>455</v>
      </c>
      <c r="M235" s="83" t="s">
        <v>456</v>
      </c>
      <c r="N235" s="83" t="s">
        <v>456</v>
      </c>
      <c r="O235" s="556">
        <v>0</v>
      </c>
      <c r="P235" s="556">
        <v>32</v>
      </c>
      <c r="Q235" s="557">
        <v>32</v>
      </c>
      <c r="R235" s="556" t="s">
        <v>458</v>
      </c>
      <c r="S235" s="556">
        <v>0</v>
      </c>
      <c r="T235" s="556">
        <v>0</v>
      </c>
    </row>
    <row r="236" spans="2:20" ht="22.5" x14ac:dyDescent="0.15">
      <c r="B236" s="83" t="s">
        <v>1055</v>
      </c>
      <c r="C236" s="83" t="s">
        <v>1234</v>
      </c>
      <c r="D236" s="555" t="s">
        <v>1364</v>
      </c>
      <c r="E236" s="281" t="s">
        <v>259</v>
      </c>
      <c r="F236" s="83" t="s">
        <v>450</v>
      </c>
      <c r="G236" s="83" t="s">
        <v>522</v>
      </c>
      <c r="H236" s="83" t="s">
        <v>492</v>
      </c>
      <c r="I236" s="83">
        <v>1</v>
      </c>
      <c r="J236" s="555" t="s">
        <v>1365</v>
      </c>
      <c r="K236" s="83" t="s">
        <v>454</v>
      </c>
      <c r="L236" s="83" t="s">
        <v>455</v>
      </c>
      <c r="M236" s="83" t="s">
        <v>456</v>
      </c>
      <c r="N236" s="83" t="s">
        <v>456</v>
      </c>
      <c r="O236" s="556">
        <v>0</v>
      </c>
      <c r="P236" s="556">
        <v>35</v>
      </c>
      <c r="Q236" s="557">
        <v>35</v>
      </c>
      <c r="R236" s="556" t="s">
        <v>458</v>
      </c>
      <c r="S236" s="556">
        <v>0</v>
      </c>
      <c r="T236" s="556">
        <v>0</v>
      </c>
    </row>
    <row r="237" spans="2:20" ht="22.5" x14ac:dyDescent="0.15">
      <c r="B237" s="83" t="s">
        <v>1055</v>
      </c>
      <c r="C237" s="83" t="s">
        <v>1224</v>
      </c>
      <c r="D237" s="555" t="s">
        <v>1364</v>
      </c>
      <c r="E237" s="281" t="s">
        <v>259</v>
      </c>
      <c r="F237" s="83" t="s">
        <v>450</v>
      </c>
      <c r="G237" s="83" t="s">
        <v>522</v>
      </c>
      <c r="H237" s="83" t="s">
        <v>492</v>
      </c>
      <c r="I237" s="83">
        <v>1</v>
      </c>
      <c r="J237" s="555" t="s">
        <v>1365</v>
      </c>
      <c r="K237" s="83" t="s">
        <v>454</v>
      </c>
      <c r="L237" s="83" t="s">
        <v>455</v>
      </c>
      <c r="M237" s="83" t="s">
        <v>456</v>
      </c>
      <c r="N237" s="83" t="s">
        <v>456</v>
      </c>
      <c r="O237" s="556">
        <v>0</v>
      </c>
      <c r="P237" s="556">
        <v>53</v>
      </c>
      <c r="Q237" s="557">
        <v>53</v>
      </c>
      <c r="R237" s="556" t="s">
        <v>458</v>
      </c>
      <c r="S237" s="556">
        <v>0</v>
      </c>
      <c r="T237" s="556">
        <v>0</v>
      </c>
    </row>
    <row r="238" spans="2:20" ht="22.5" x14ac:dyDescent="0.15">
      <c r="B238" s="83" t="s">
        <v>1055</v>
      </c>
      <c r="C238" s="83" t="s">
        <v>1224</v>
      </c>
      <c r="D238" s="555" t="s">
        <v>1185</v>
      </c>
      <c r="E238" s="281" t="s">
        <v>259</v>
      </c>
      <c r="F238" s="83" t="s">
        <v>450</v>
      </c>
      <c r="G238" s="83" t="s">
        <v>522</v>
      </c>
      <c r="H238" s="83" t="s">
        <v>452</v>
      </c>
      <c r="I238" s="83">
        <v>1</v>
      </c>
      <c r="J238" s="555" t="s">
        <v>1366</v>
      </c>
      <c r="K238" s="83" t="s">
        <v>454</v>
      </c>
      <c r="L238" s="83" t="s">
        <v>455</v>
      </c>
      <c r="M238" s="83" t="s">
        <v>456</v>
      </c>
      <c r="N238" s="83" t="s">
        <v>791</v>
      </c>
      <c r="O238" s="556">
        <v>0</v>
      </c>
      <c r="P238" s="556">
        <v>90</v>
      </c>
      <c r="Q238" s="557">
        <v>90</v>
      </c>
      <c r="R238" s="556" t="s">
        <v>458</v>
      </c>
      <c r="S238" s="556">
        <v>0</v>
      </c>
      <c r="T238" s="556">
        <v>0</v>
      </c>
    </row>
    <row r="239" spans="2:20" ht="22.5" x14ac:dyDescent="0.15">
      <c r="B239" s="83" t="s">
        <v>1367</v>
      </c>
      <c r="C239" s="83" t="s">
        <v>1207</v>
      </c>
      <c r="D239" s="555" t="s">
        <v>1368</v>
      </c>
      <c r="E239" s="83" t="s">
        <v>352</v>
      </c>
      <c r="F239" s="83" t="s">
        <v>450</v>
      </c>
      <c r="G239" s="83" t="s">
        <v>537</v>
      </c>
      <c r="H239" s="83" t="s">
        <v>519</v>
      </c>
      <c r="I239" s="83">
        <v>1</v>
      </c>
      <c r="J239" s="555" t="s">
        <v>1369</v>
      </c>
      <c r="K239" s="83" t="s">
        <v>454</v>
      </c>
      <c r="L239" s="83" t="s">
        <v>455</v>
      </c>
      <c r="M239" s="83" t="s">
        <v>456</v>
      </c>
      <c r="N239" s="83" t="s">
        <v>758</v>
      </c>
      <c r="O239" s="556">
        <v>0</v>
      </c>
      <c r="P239" s="83">
        <v>20</v>
      </c>
      <c r="Q239" s="557">
        <v>20</v>
      </c>
      <c r="R239" s="556" t="s">
        <v>458</v>
      </c>
      <c r="S239" s="556">
        <v>0</v>
      </c>
      <c r="T239" s="556">
        <v>0</v>
      </c>
    </row>
    <row r="240" spans="2:20" ht="33.75" x14ac:dyDescent="0.15">
      <c r="B240" s="83" t="s">
        <v>1367</v>
      </c>
      <c r="C240" s="83" t="s">
        <v>1207</v>
      </c>
      <c r="D240" s="555" t="s">
        <v>1370</v>
      </c>
      <c r="E240" s="83" t="s">
        <v>352</v>
      </c>
      <c r="F240" s="83" t="s">
        <v>450</v>
      </c>
      <c r="G240" s="83" t="s">
        <v>471</v>
      </c>
      <c r="H240" s="83" t="s">
        <v>519</v>
      </c>
      <c r="I240" s="83">
        <v>1</v>
      </c>
      <c r="J240" s="555" t="s">
        <v>1371</v>
      </c>
      <c r="K240" s="83" t="s">
        <v>454</v>
      </c>
      <c r="L240" s="83" t="s">
        <v>455</v>
      </c>
      <c r="M240" s="83" t="s">
        <v>456</v>
      </c>
      <c r="N240" s="83" t="s">
        <v>462</v>
      </c>
      <c r="O240" s="556">
        <v>0</v>
      </c>
      <c r="P240" s="83">
        <v>22</v>
      </c>
      <c r="Q240" s="557">
        <v>22</v>
      </c>
      <c r="R240" s="556" t="s">
        <v>458</v>
      </c>
      <c r="S240" s="556">
        <v>0</v>
      </c>
      <c r="T240" s="556">
        <v>0</v>
      </c>
    </row>
    <row r="241" spans="2:20" ht="33.75" x14ac:dyDescent="0.15">
      <c r="B241" s="83" t="s">
        <v>1367</v>
      </c>
      <c r="C241" s="83" t="s">
        <v>1187</v>
      </c>
      <c r="D241" s="555" t="s">
        <v>1372</v>
      </c>
      <c r="E241" s="83" t="s">
        <v>352</v>
      </c>
      <c r="F241" s="83" t="s">
        <v>450</v>
      </c>
      <c r="G241" s="83" t="s">
        <v>471</v>
      </c>
      <c r="H241" s="83" t="s">
        <v>519</v>
      </c>
      <c r="I241" s="83">
        <v>1</v>
      </c>
      <c r="J241" s="555" t="s">
        <v>1373</v>
      </c>
      <c r="K241" s="83" t="s">
        <v>454</v>
      </c>
      <c r="L241" s="83" t="s">
        <v>455</v>
      </c>
      <c r="M241" s="83" t="s">
        <v>456</v>
      </c>
      <c r="N241" s="83" t="s">
        <v>758</v>
      </c>
      <c r="O241" s="556">
        <v>0</v>
      </c>
      <c r="P241" s="83">
        <v>35</v>
      </c>
      <c r="Q241" s="557">
        <v>35</v>
      </c>
      <c r="R241" s="556" t="s">
        <v>458</v>
      </c>
      <c r="S241" s="556">
        <v>0</v>
      </c>
      <c r="T241" s="556">
        <v>0</v>
      </c>
    </row>
    <row r="242" spans="2:20" ht="45" x14ac:dyDescent="0.15">
      <c r="B242" s="83" t="s">
        <v>1367</v>
      </c>
      <c r="C242" s="83" t="s">
        <v>1056</v>
      </c>
      <c r="D242" s="555" t="s">
        <v>1374</v>
      </c>
      <c r="E242" s="83" t="s">
        <v>352</v>
      </c>
      <c r="F242" s="83" t="s">
        <v>450</v>
      </c>
      <c r="G242" s="83" t="s">
        <v>537</v>
      </c>
      <c r="H242" s="83" t="s">
        <v>519</v>
      </c>
      <c r="I242" s="83">
        <v>1</v>
      </c>
      <c r="J242" s="555" t="s">
        <v>1375</v>
      </c>
      <c r="K242" s="83" t="s">
        <v>454</v>
      </c>
      <c r="L242" s="83" t="s">
        <v>455</v>
      </c>
      <c r="M242" s="83" t="s">
        <v>456</v>
      </c>
      <c r="N242" s="83" t="s">
        <v>456</v>
      </c>
      <c r="O242" s="556">
        <v>0</v>
      </c>
      <c r="P242" s="83">
        <v>67</v>
      </c>
      <c r="Q242" s="557">
        <v>67</v>
      </c>
      <c r="R242" s="556" t="s">
        <v>458</v>
      </c>
      <c r="S242" s="556">
        <v>0</v>
      </c>
      <c r="T242" s="556">
        <v>0</v>
      </c>
    </row>
    <row r="243" spans="2:20" ht="33.75" x14ac:dyDescent="0.15">
      <c r="B243" s="83" t="s">
        <v>1367</v>
      </c>
      <c r="C243" s="83" t="s">
        <v>1118</v>
      </c>
      <c r="D243" s="555" t="s">
        <v>1376</v>
      </c>
      <c r="E243" s="83" t="s">
        <v>352</v>
      </c>
      <c r="F243" s="83" t="s">
        <v>450</v>
      </c>
      <c r="G243" s="83" t="s">
        <v>471</v>
      </c>
      <c r="H243" s="83" t="s">
        <v>519</v>
      </c>
      <c r="I243" s="83">
        <v>1</v>
      </c>
      <c r="J243" s="555" t="s">
        <v>1377</v>
      </c>
      <c r="K243" s="83" t="s">
        <v>454</v>
      </c>
      <c r="L243" s="83" t="s">
        <v>455</v>
      </c>
      <c r="M243" s="83" t="s">
        <v>456</v>
      </c>
      <c r="N243" s="83" t="s">
        <v>758</v>
      </c>
      <c r="O243" s="556">
        <v>0</v>
      </c>
      <c r="P243" s="83">
        <v>47</v>
      </c>
      <c r="Q243" s="557">
        <v>47</v>
      </c>
      <c r="R243" s="556" t="s">
        <v>458</v>
      </c>
      <c r="S243" s="556">
        <v>0</v>
      </c>
      <c r="T243" s="556">
        <v>0</v>
      </c>
    </row>
    <row r="244" spans="2:20" ht="33.75" x14ac:dyDescent="0.15">
      <c r="B244" s="83" t="s">
        <v>1367</v>
      </c>
      <c r="C244" s="83" t="s">
        <v>1120</v>
      </c>
      <c r="D244" s="555" t="s">
        <v>1378</v>
      </c>
      <c r="E244" s="83" t="s">
        <v>352</v>
      </c>
      <c r="F244" s="83" t="s">
        <v>450</v>
      </c>
      <c r="G244" s="83" t="s">
        <v>471</v>
      </c>
      <c r="H244" s="83" t="s">
        <v>519</v>
      </c>
      <c r="I244" s="83">
        <v>1</v>
      </c>
      <c r="J244" s="555" t="s">
        <v>1369</v>
      </c>
      <c r="K244" s="83" t="s">
        <v>454</v>
      </c>
      <c r="L244" s="83" t="s">
        <v>455</v>
      </c>
      <c r="M244" s="83" t="s">
        <v>456</v>
      </c>
      <c r="N244" s="83" t="s">
        <v>758</v>
      </c>
      <c r="O244" s="556">
        <v>0</v>
      </c>
      <c r="P244" s="83">
        <v>12</v>
      </c>
      <c r="Q244" s="557">
        <v>12</v>
      </c>
      <c r="R244" s="556" t="s">
        <v>458</v>
      </c>
      <c r="S244" s="556">
        <v>0</v>
      </c>
      <c r="T244" s="556">
        <v>0</v>
      </c>
    </row>
    <row r="245" spans="2:20" ht="33.75" x14ac:dyDescent="0.15">
      <c r="B245" s="83" t="s">
        <v>1367</v>
      </c>
      <c r="C245" s="83" t="s">
        <v>1122</v>
      </c>
      <c r="D245" s="555" t="s">
        <v>1379</v>
      </c>
      <c r="E245" s="83" t="s">
        <v>352</v>
      </c>
      <c r="F245" s="83" t="s">
        <v>450</v>
      </c>
      <c r="G245" s="83" t="s">
        <v>471</v>
      </c>
      <c r="H245" s="83" t="s">
        <v>519</v>
      </c>
      <c r="I245" s="83">
        <v>1</v>
      </c>
      <c r="J245" s="555" t="s">
        <v>1380</v>
      </c>
      <c r="K245" s="83" t="s">
        <v>454</v>
      </c>
      <c r="L245" s="83" t="s">
        <v>455</v>
      </c>
      <c r="M245" s="83" t="s">
        <v>456</v>
      </c>
      <c r="N245" s="83" t="s">
        <v>791</v>
      </c>
      <c r="O245" s="556">
        <v>0</v>
      </c>
      <c r="P245" s="83">
        <v>13</v>
      </c>
      <c r="Q245" s="557">
        <v>13</v>
      </c>
      <c r="R245" s="556" t="s">
        <v>458</v>
      </c>
      <c r="S245" s="556">
        <v>0</v>
      </c>
      <c r="T245" s="556">
        <v>0</v>
      </c>
    </row>
    <row r="246" spans="2:20" ht="33.75" x14ac:dyDescent="0.15">
      <c r="B246" s="83" t="s">
        <v>1367</v>
      </c>
      <c r="C246" s="83" t="s">
        <v>1266</v>
      </c>
      <c r="D246" s="555" t="s">
        <v>1381</v>
      </c>
      <c r="E246" s="83" t="s">
        <v>352</v>
      </c>
      <c r="F246" s="83" t="s">
        <v>450</v>
      </c>
      <c r="G246" s="83" t="s">
        <v>471</v>
      </c>
      <c r="H246" s="83" t="s">
        <v>519</v>
      </c>
      <c r="I246" s="83">
        <v>1</v>
      </c>
      <c r="J246" s="555" t="s">
        <v>1108</v>
      </c>
      <c r="K246" s="83" t="s">
        <v>454</v>
      </c>
      <c r="L246" s="83" t="s">
        <v>455</v>
      </c>
      <c r="M246" s="83" t="s">
        <v>456</v>
      </c>
      <c r="N246" s="83" t="s">
        <v>456</v>
      </c>
      <c r="O246" s="556">
        <v>0</v>
      </c>
      <c r="P246" s="83">
        <v>10</v>
      </c>
      <c r="Q246" s="557">
        <v>10</v>
      </c>
      <c r="R246" s="556" t="s">
        <v>458</v>
      </c>
      <c r="S246" s="556">
        <v>0</v>
      </c>
      <c r="T246" s="556">
        <v>0</v>
      </c>
    </row>
    <row r="247" spans="2:20" ht="33.75" x14ac:dyDescent="0.15">
      <c r="B247" s="83" t="s">
        <v>1367</v>
      </c>
      <c r="C247" s="83" t="s">
        <v>1059</v>
      </c>
      <c r="D247" s="555" t="s">
        <v>1382</v>
      </c>
      <c r="E247" s="83" t="s">
        <v>352</v>
      </c>
      <c r="F247" s="83" t="s">
        <v>450</v>
      </c>
      <c r="G247" s="83" t="s">
        <v>471</v>
      </c>
      <c r="H247" s="83" t="s">
        <v>519</v>
      </c>
      <c r="I247" s="83">
        <v>1</v>
      </c>
      <c r="J247" s="555" t="s">
        <v>1373</v>
      </c>
      <c r="K247" s="83" t="s">
        <v>454</v>
      </c>
      <c r="L247" s="83" t="s">
        <v>455</v>
      </c>
      <c r="M247" s="83" t="s">
        <v>456</v>
      </c>
      <c r="N247" s="83" t="s">
        <v>758</v>
      </c>
      <c r="O247" s="556">
        <v>0</v>
      </c>
      <c r="P247" s="83">
        <v>32</v>
      </c>
      <c r="Q247" s="557">
        <v>32</v>
      </c>
      <c r="R247" s="556" t="s">
        <v>458</v>
      </c>
      <c r="S247" s="556">
        <v>0</v>
      </c>
      <c r="T247" s="556">
        <v>0</v>
      </c>
    </row>
    <row r="248" spans="2:20" ht="33.75" x14ac:dyDescent="0.15">
      <c r="B248" s="83" t="s">
        <v>1367</v>
      </c>
      <c r="C248" s="83" t="s">
        <v>1234</v>
      </c>
      <c r="D248" s="555" t="s">
        <v>1383</v>
      </c>
      <c r="E248" s="83" t="s">
        <v>352</v>
      </c>
      <c r="F248" s="83" t="s">
        <v>450</v>
      </c>
      <c r="G248" s="83" t="s">
        <v>471</v>
      </c>
      <c r="H248" s="83" t="s">
        <v>519</v>
      </c>
      <c r="I248" s="83">
        <v>1</v>
      </c>
      <c r="J248" s="555" t="s">
        <v>1369</v>
      </c>
      <c r="K248" s="83" t="s">
        <v>454</v>
      </c>
      <c r="L248" s="83" t="s">
        <v>455</v>
      </c>
      <c r="M248" s="83" t="s">
        <v>456</v>
      </c>
      <c r="N248" s="83" t="s">
        <v>758</v>
      </c>
      <c r="O248" s="556">
        <v>0</v>
      </c>
      <c r="P248" s="83">
        <v>24</v>
      </c>
      <c r="Q248" s="557">
        <v>24</v>
      </c>
      <c r="R248" s="556" t="s">
        <v>458</v>
      </c>
      <c r="S248" s="556">
        <v>0</v>
      </c>
      <c r="T248" s="556">
        <v>0</v>
      </c>
    </row>
    <row r="249" spans="2:20" ht="33.75" x14ac:dyDescent="0.15">
      <c r="B249" s="83" t="s">
        <v>1367</v>
      </c>
      <c r="C249" s="83" t="s">
        <v>1224</v>
      </c>
      <c r="D249" s="555" t="s">
        <v>1384</v>
      </c>
      <c r="E249" s="83" t="s">
        <v>352</v>
      </c>
      <c r="F249" s="83" t="s">
        <v>450</v>
      </c>
      <c r="G249" s="83" t="s">
        <v>471</v>
      </c>
      <c r="H249" s="83" t="s">
        <v>519</v>
      </c>
      <c r="I249" s="83">
        <v>1</v>
      </c>
      <c r="J249" s="555" t="s">
        <v>1066</v>
      </c>
      <c r="K249" s="83" t="s">
        <v>454</v>
      </c>
      <c r="L249" s="83" t="s">
        <v>455</v>
      </c>
      <c r="M249" s="83" t="s">
        <v>456</v>
      </c>
      <c r="N249" s="83" t="s">
        <v>672</v>
      </c>
      <c r="O249" s="556">
        <v>0</v>
      </c>
      <c r="P249" s="83">
        <v>16</v>
      </c>
      <c r="Q249" s="557">
        <v>16</v>
      </c>
      <c r="R249" s="556" t="s">
        <v>458</v>
      </c>
      <c r="S249" s="556">
        <v>0</v>
      </c>
      <c r="T249" s="556">
        <v>0</v>
      </c>
    </row>
    <row r="250" spans="2:20" ht="33.75" x14ac:dyDescent="0.15">
      <c r="B250" s="83" t="s">
        <v>1367</v>
      </c>
      <c r="C250" s="83" t="s">
        <v>1224</v>
      </c>
      <c r="D250" s="555" t="s">
        <v>1385</v>
      </c>
      <c r="E250" s="83" t="s">
        <v>352</v>
      </c>
      <c r="F250" s="83" t="s">
        <v>450</v>
      </c>
      <c r="G250" s="83" t="s">
        <v>471</v>
      </c>
      <c r="H250" s="83" t="s">
        <v>519</v>
      </c>
      <c r="I250" s="83">
        <v>1</v>
      </c>
      <c r="J250" s="555" t="s">
        <v>1076</v>
      </c>
      <c r="K250" s="83" t="s">
        <v>454</v>
      </c>
      <c r="L250" s="83" t="s">
        <v>455</v>
      </c>
      <c r="M250" s="83" t="s">
        <v>456</v>
      </c>
      <c r="N250" s="83" t="s">
        <v>758</v>
      </c>
      <c r="O250" s="556">
        <v>0</v>
      </c>
      <c r="P250" s="83">
        <v>17</v>
      </c>
      <c r="Q250" s="557">
        <v>17</v>
      </c>
      <c r="R250" s="556" t="s">
        <v>458</v>
      </c>
      <c r="S250" s="556">
        <v>0</v>
      </c>
      <c r="T250" s="556">
        <v>0</v>
      </c>
    </row>
    <row r="251" spans="2:20" ht="33.75" x14ac:dyDescent="0.15">
      <c r="B251" s="83" t="s">
        <v>1367</v>
      </c>
      <c r="C251" s="83" t="s">
        <v>1320</v>
      </c>
      <c r="D251" s="555" t="s">
        <v>1386</v>
      </c>
      <c r="E251" s="83" t="s">
        <v>352</v>
      </c>
      <c r="F251" s="83" t="s">
        <v>450</v>
      </c>
      <c r="G251" s="83" t="s">
        <v>471</v>
      </c>
      <c r="H251" s="83" t="s">
        <v>519</v>
      </c>
      <c r="I251" s="83">
        <v>1</v>
      </c>
      <c r="J251" s="555" t="s">
        <v>1066</v>
      </c>
      <c r="K251" s="83" t="s">
        <v>454</v>
      </c>
      <c r="L251" s="83" t="s">
        <v>455</v>
      </c>
      <c r="M251" s="83" t="s">
        <v>456</v>
      </c>
      <c r="N251" s="83" t="s">
        <v>672</v>
      </c>
      <c r="O251" s="556">
        <v>0</v>
      </c>
      <c r="P251" s="83">
        <v>30</v>
      </c>
      <c r="Q251" s="557">
        <v>30</v>
      </c>
      <c r="R251" s="556" t="s">
        <v>458</v>
      </c>
      <c r="S251" s="556">
        <v>0</v>
      </c>
      <c r="T251" s="556">
        <v>0</v>
      </c>
    </row>
    <row r="252" spans="2:20" ht="33.75" x14ac:dyDescent="0.15">
      <c r="B252" s="83" t="s">
        <v>1367</v>
      </c>
      <c r="C252" s="83" t="s">
        <v>1202</v>
      </c>
      <c r="D252" s="555" t="s">
        <v>1387</v>
      </c>
      <c r="E252" s="83" t="s">
        <v>352</v>
      </c>
      <c r="F252" s="83" t="s">
        <v>450</v>
      </c>
      <c r="G252" s="83" t="s">
        <v>471</v>
      </c>
      <c r="H252" s="83" t="s">
        <v>519</v>
      </c>
      <c r="I252" s="83">
        <v>1</v>
      </c>
      <c r="J252" s="555" t="s">
        <v>1373</v>
      </c>
      <c r="K252" s="83" t="s">
        <v>454</v>
      </c>
      <c r="L252" s="83" t="s">
        <v>455</v>
      </c>
      <c r="M252" s="83" t="s">
        <v>456</v>
      </c>
      <c r="N252" s="83" t="s">
        <v>758</v>
      </c>
      <c r="O252" s="556">
        <v>0</v>
      </c>
      <c r="P252" s="83">
        <v>64</v>
      </c>
      <c r="Q252" s="557">
        <v>64</v>
      </c>
      <c r="R252" s="556" t="s">
        <v>458</v>
      </c>
      <c r="S252" s="556">
        <v>0</v>
      </c>
      <c r="T252" s="556">
        <v>0</v>
      </c>
    </row>
    <row r="253" spans="2:20" ht="33.75" x14ac:dyDescent="0.15">
      <c r="B253" s="83" t="s">
        <v>1367</v>
      </c>
      <c r="C253" s="83" t="s">
        <v>1266</v>
      </c>
      <c r="D253" s="555" t="s">
        <v>1388</v>
      </c>
      <c r="E253" s="83" t="s">
        <v>352</v>
      </c>
      <c r="F253" s="83" t="s">
        <v>450</v>
      </c>
      <c r="G253" s="83" t="s">
        <v>471</v>
      </c>
      <c r="H253" s="83" t="s">
        <v>519</v>
      </c>
      <c r="I253" s="83">
        <v>1</v>
      </c>
      <c r="J253" s="555" t="s">
        <v>1380</v>
      </c>
      <c r="K253" s="83" t="s">
        <v>454</v>
      </c>
      <c r="L253" s="83" t="s">
        <v>455</v>
      </c>
      <c r="M253" s="83" t="s">
        <v>456</v>
      </c>
      <c r="N253" s="83" t="s">
        <v>791</v>
      </c>
      <c r="O253" s="556">
        <v>0</v>
      </c>
      <c r="P253" s="83">
        <v>57</v>
      </c>
      <c r="Q253" s="557">
        <v>57</v>
      </c>
      <c r="R253" s="556" t="s">
        <v>458</v>
      </c>
      <c r="S253" s="556">
        <v>0</v>
      </c>
      <c r="T253" s="556">
        <v>0</v>
      </c>
    </row>
    <row r="254" spans="2:20" ht="45" x14ac:dyDescent="0.15">
      <c r="B254" s="83" t="s">
        <v>1367</v>
      </c>
      <c r="C254" s="83" t="s">
        <v>1059</v>
      </c>
      <c r="D254" s="555" t="s">
        <v>1389</v>
      </c>
      <c r="E254" s="83" t="s">
        <v>352</v>
      </c>
      <c r="F254" s="83" t="s">
        <v>450</v>
      </c>
      <c r="G254" s="83" t="s">
        <v>471</v>
      </c>
      <c r="H254" s="83" t="s">
        <v>519</v>
      </c>
      <c r="I254" s="83">
        <v>1</v>
      </c>
      <c r="J254" s="555" t="s">
        <v>1108</v>
      </c>
      <c r="K254" s="83" t="s">
        <v>454</v>
      </c>
      <c r="L254" s="83" t="s">
        <v>455</v>
      </c>
      <c r="M254" s="83" t="s">
        <v>456</v>
      </c>
      <c r="N254" s="83" t="s">
        <v>456</v>
      </c>
      <c r="O254" s="556">
        <v>0</v>
      </c>
      <c r="P254" s="83">
        <v>32</v>
      </c>
      <c r="Q254" s="557">
        <v>32</v>
      </c>
      <c r="R254" s="556" t="s">
        <v>458</v>
      </c>
      <c r="S254" s="556">
        <v>0</v>
      </c>
      <c r="T254" s="556">
        <v>0</v>
      </c>
    </row>
    <row r="255" spans="2:20" ht="33.75" x14ac:dyDescent="0.15">
      <c r="B255" s="83" t="s">
        <v>1367</v>
      </c>
      <c r="C255" s="83" t="s">
        <v>1234</v>
      </c>
      <c r="D255" s="555" t="s">
        <v>1390</v>
      </c>
      <c r="E255" s="83" t="s">
        <v>352</v>
      </c>
      <c r="F255" s="83" t="s">
        <v>450</v>
      </c>
      <c r="G255" s="83" t="s">
        <v>471</v>
      </c>
      <c r="H255" s="83" t="s">
        <v>519</v>
      </c>
      <c r="I255" s="83">
        <v>1</v>
      </c>
      <c r="J255" s="555" t="s">
        <v>1108</v>
      </c>
      <c r="K255" s="83" t="s">
        <v>454</v>
      </c>
      <c r="L255" s="83" t="s">
        <v>455</v>
      </c>
      <c r="M255" s="83" t="s">
        <v>456</v>
      </c>
      <c r="N255" s="83" t="s">
        <v>456</v>
      </c>
      <c r="O255" s="556">
        <v>0</v>
      </c>
      <c r="P255" s="83">
        <v>77</v>
      </c>
      <c r="Q255" s="557">
        <v>77</v>
      </c>
      <c r="R255" s="556" t="s">
        <v>458</v>
      </c>
      <c r="S255" s="556">
        <v>0</v>
      </c>
      <c r="T255" s="556">
        <v>0</v>
      </c>
    </row>
    <row r="256" spans="2:20" ht="33.75" x14ac:dyDescent="0.15">
      <c r="B256" s="83" t="s">
        <v>1367</v>
      </c>
      <c r="C256" s="83" t="s">
        <v>1234</v>
      </c>
      <c r="D256" s="555" t="s">
        <v>1391</v>
      </c>
      <c r="E256" s="83" t="s">
        <v>352</v>
      </c>
      <c r="F256" s="83" t="s">
        <v>450</v>
      </c>
      <c r="G256" s="83" t="s">
        <v>471</v>
      </c>
      <c r="H256" s="83" t="s">
        <v>519</v>
      </c>
      <c r="I256" s="83">
        <v>1</v>
      </c>
      <c r="J256" s="555" t="s">
        <v>1373</v>
      </c>
      <c r="K256" s="83" t="s">
        <v>454</v>
      </c>
      <c r="L256" s="83" t="s">
        <v>455</v>
      </c>
      <c r="M256" s="83" t="s">
        <v>456</v>
      </c>
      <c r="N256" s="83" t="s">
        <v>758</v>
      </c>
      <c r="O256" s="556">
        <v>0</v>
      </c>
      <c r="P256" s="83">
        <v>50</v>
      </c>
      <c r="Q256" s="557">
        <v>50</v>
      </c>
      <c r="R256" s="556" t="s">
        <v>458</v>
      </c>
      <c r="S256" s="556">
        <v>0</v>
      </c>
      <c r="T256" s="556">
        <v>0</v>
      </c>
    </row>
    <row r="257" spans="2:20" ht="33.75" x14ac:dyDescent="0.15">
      <c r="B257" s="83" t="s">
        <v>1367</v>
      </c>
      <c r="C257" s="83" t="s">
        <v>1224</v>
      </c>
      <c r="D257" s="555" t="s">
        <v>1392</v>
      </c>
      <c r="E257" s="83" t="s">
        <v>352</v>
      </c>
      <c r="F257" s="83" t="s">
        <v>450</v>
      </c>
      <c r="G257" s="83" t="s">
        <v>471</v>
      </c>
      <c r="H257" s="83" t="s">
        <v>519</v>
      </c>
      <c r="I257" s="83">
        <v>1</v>
      </c>
      <c r="J257" s="555" t="s">
        <v>1108</v>
      </c>
      <c r="K257" s="83" t="s">
        <v>454</v>
      </c>
      <c r="L257" s="83" t="s">
        <v>455</v>
      </c>
      <c r="M257" s="83" t="s">
        <v>456</v>
      </c>
      <c r="N257" s="83" t="s">
        <v>456</v>
      </c>
      <c r="O257" s="556">
        <v>0</v>
      </c>
      <c r="P257" s="83">
        <v>60</v>
      </c>
      <c r="Q257" s="557">
        <v>60</v>
      </c>
      <c r="R257" s="556" t="s">
        <v>458</v>
      </c>
      <c r="S257" s="556">
        <v>0</v>
      </c>
      <c r="T257" s="556">
        <v>0</v>
      </c>
    </row>
    <row r="258" spans="2:20" ht="33.75" x14ac:dyDescent="0.15">
      <c r="B258" s="83" t="s">
        <v>1367</v>
      </c>
      <c r="C258" s="83" t="s">
        <v>1393</v>
      </c>
      <c r="D258" s="555" t="s">
        <v>1394</v>
      </c>
      <c r="E258" s="83" t="s">
        <v>352</v>
      </c>
      <c r="F258" s="83" t="s">
        <v>450</v>
      </c>
      <c r="G258" s="83" t="s">
        <v>463</v>
      </c>
      <c r="H258" s="83" t="s">
        <v>519</v>
      </c>
      <c r="I258" s="83">
        <v>1</v>
      </c>
      <c r="J258" s="555" t="s">
        <v>1395</v>
      </c>
      <c r="K258" s="83" t="s">
        <v>454</v>
      </c>
      <c r="L258" s="83" t="s">
        <v>455</v>
      </c>
      <c r="M258" s="83" t="s">
        <v>456</v>
      </c>
      <c r="N258" s="83" t="s">
        <v>793</v>
      </c>
      <c r="O258" s="556">
        <v>0</v>
      </c>
      <c r="P258" s="83">
        <v>4</v>
      </c>
      <c r="Q258" s="557">
        <v>4</v>
      </c>
      <c r="R258" s="556" t="s">
        <v>458</v>
      </c>
      <c r="S258" s="556">
        <v>0</v>
      </c>
      <c r="T258" s="556">
        <v>0</v>
      </c>
    </row>
    <row r="259" spans="2:20" ht="33.75" x14ac:dyDescent="0.15">
      <c r="B259" s="83" t="s">
        <v>1367</v>
      </c>
      <c r="C259" s="83" t="s">
        <v>1212</v>
      </c>
      <c r="D259" s="555" t="s">
        <v>1394</v>
      </c>
      <c r="E259" s="83" t="s">
        <v>352</v>
      </c>
      <c r="F259" s="83" t="s">
        <v>450</v>
      </c>
      <c r="G259" s="83" t="s">
        <v>463</v>
      </c>
      <c r="H259" s="83" t="s">
        <v>519</v>
      </c>
      <c r="I259" s="83">
        <v>1</v>
      </c>
      <c r="J259" s="555" t="s">
        <v>1396</v>
      </c>
      <c r="K259" s="83" t="s">
        <v>454</v>
      </c>
      <c r="L259" s="83" t="s">
        <v>455</v>
      </c>
      <c r="M259" s="83" t="s">
        <v>456</v>
      </c>
      <c r="N259" s="83" t="s">
        <v>793</v>
      </c>
      <c r="O259" s="556">
        <v>0</v>
      </c>
      <c r="P259" s="83">
        <v>6</v>
      </c>
      <c r="Q259" s="557">
        <v>6</v>
      </c>
      <c r="R259" s="556" t="s">
        <v>458</v>
      </c>
      <c r="S259" s="556">
        <v>0</v>
      </c>
      <c r="T259" s="556">
        <v>0</v>
      </c>
    </row>
    <row r="260" spans="2:20" ht="33.75" x14ac:dyDescent="0.15">
      <c r="B260" s="83" t="s">
        <v>1367</v>
      </c>
      <c r="C260" s="83" t="s">
        <v>1397</v>
      </c>
      <c r="D260" s="555" t="s">
        <v>1398</v>
      </c>
      <c r="E260" s="83" t="s">
        <v>352</v>
      </c>
      <c r="F260" s="83" t="s">
        <v>450</v>
      </c>
      <c r="G260" s="83" t="s">
        <v>463</v>
      </c>
      <c r="H260" s="83" t="s">
        <v>519</v>
      </c>
      <c r="I260" s="83">
        <v>1</v>
      </c>
      <c r="J260" s="555" t="s">
        <v>1399</v>
      </c>
      <c r="K260" s="83" t="s">
        <v>454</v>
      </c>
      <c r="L260" s="83" t="s">
        <v>455</v>
      </c>
      <c r="M260" s="83" t="s">
        <v>456</v>
      </c>
      <c r="N260" s="83" t="s">
        <v>456</v>
      </c>
      <c r="O260" s="556">
        <v>0</v>
      </c>
      <c r="P260" s="83">
        <v>6</v>
      </c>
      <c r="Q260" s="557">
        <v>6</v>
      </c>
      <c r="R260" s="556" t="s">
        <v>458</v>
      </c>
      <c r="S260" s="556">
        <v>0</v>
      </c>
      <c r="T260" s="556">
        <v>0</v>
      </c>
    </row>
    <row r="261" spans="2:20" ht="33.75" x14ac:dyDescent="0.15">
      <c r="B261" s="83" t="s">
        <v>1367</v>
      </c>
      <c r="C261" s="83" t="s">
        <v>1207</v>
      </c>
      <c r="D261" s="555" t="s">
        <v>1398</v>
      </c>
      <c r="E261" s="83" t="s">
        <v>352</v>
      </c>
      <c r="F261" s="83" t="s">
        <v>450</v>
      </c>
      <c r="G261" s="83" t="s">
        <v>463</v>
      </c>
      <c r="H261" s="83" t="s">
        <v>519</v>
      </c>
      <c r="I261" s="83">
        <v>1</v>
      </c>
      <c r="J261" s="555" t="s">
        <v>1400</v>
      </c>
      <c r="K261" s="83" t="s">
        <v>454</v>
      </c>
      <c r="L261" s="83" t="s">
        <v>455</v>
      </c>
      <c r="M261" s="83" t="s">
        <v>456</v>
      </c>
      <c r="N261" s="83" t="s">
        <v>456</v>
      </c>
      <c r="O261" s="556">
        <v>0</v>
      </c>
      <c r="P261" s="83">
        <v>10</v>
      </c>
      <c r="Q261" s="557">
        <v>10</v>
      </c>
      <c r="R261" s="556" t="s">
        <v>458</v>
      </c>
      <c r="S261" s="556">
        <v>0</v>
      </c>
      <c r="T261" s="556">
        <v>0</v>
      </c>
    </row>
    <row r="262" spans="2:20" ht="33.75" x14ac:dyDescent="0.15">
      <c r="B262" s="83" t="s">
        <v>1367</v>
      </c>
      <c r="C262" s="83" t="s">
        <v>1187</v>
      </c>
      <c r="D262" s="555" t="s">
        <v>1401</v>
      </c>
      <c r="E262" s="83" t="s">
        <v>352</v>
      </c>
      <c r="F262" s="83" t="s">
        <v>450</v>
      </c>
      <c r="G262" s="83" t="s">
        <v>463</v>
      </c>
      <c r="H262" s="83" t="s">
        <v>519</v>
      </c>
      <c r="I262" s="83">
        <v>1</v>
      </c>
      <c r="J262" s="555" t="s">
        <v>1399</v>
      </c>
      <c r="K262" s="83" t="s">
        <v>454</v>
      </c>
      <c r="L262" s="83" t="s">
        <v>455</v>
      </c>
      <c r="M262" s="83" t="s">
        <v>456</v>
      </c>
      <c r="N262" s="83" t="s">
        <v>456</v>
      </c>
      <c r="O262" s="556">
        <v>0</v>
      </c>
      <c r="P262" s="83">
        <v>7</v>
      </c>
      <c r="Q262" s="557">
        <v>7</v>
      </c>
      <c r="R262" s="556" t="s">
        <v>458</v>
      </c>
      <c r="S262" s="556">
        <v>0</v>
      </c>
      <c r="T262" s="556">
        <v>0</v>
      </c>
    </row>
    <row r="263" spans="2:20" ht="22.5" x14ac:dyDescent="0.15">
      <c r="B263" s="83" t="s">
        <v>1367</v>
      </c>
      <c r="C263" s="83" t="s">
        <v>1059</v>
      </c>
      <c r="D263" s="555" t="s">
        <v>1402</v>
      </c>
      <c r="E263" s="83" t="s">
        <v>352</v>
      </c>
      <c r="F263" s="83" t="s">
        <v>450</v>
      </c>
      <c r="G263" s="83" t="s">
        <v>463</v>
      </c>
      <c r="H263" s="83" t="s">
        <v>519</v>
      </c>
      <c r="I263" s="83">
        <v>1</v>
      </c>
      <c r="J263" s="555" t="s">
        <v>1403</v>
      </c>
      <c r="K263" s="83" t="s">
        <v>454</v>
      </c>
      <c r="L263" s="83" t="s">
        <v>455</v>
      </c>
      <c r="M263" s="83" t="s">
        <v>456</v>
      </c>
      <c r="N263" s="83" t="s">
        <v>761</v>
      </c>
      <c r="O263" s="556">
        <v>0</v>
      </c>
      <c r="P263" s="83">
        <v>6</v>
      </c>
      <c r="Q263" s="557">
        <v>6</v>
      </c>
      <c r="R263" s="556" t="s">
        <v>458</v>
      </c>
      <c r="S263" s="556">
        <v>0</v>
      </c>
      <c r="T263" s="556">
        <v>0</v>
      </c>
    </row>
    <row r="264" spans="2:20" ht="22.5" x14ac:dyDescent="0.15">
      <c r="B264" s="83" t="s">
        <v>1367</v>
      </c>
      <c r="C264" s="83" t="s">
        <v>1059</v>
      </c>
      <c r="D264" s="555" t="s">
        <v>1402</v>
      </c>
      <c r="E264" s="83" t="s">
        <v>352</v>
      </c>
      <c r="F264" s="83" t="s">
        <v>450</v>
      </c>
      <c r="G264" s="83" t="s">
        <v>463</v>
      </c>
      <c r="H264" s="83" t="s">
        <v>519</v>
      </c>
      <c r="I264" s="83">
        <v>1</v>
      </c>
      <c r="J264" s="555" t="s">
        <v>1269</v>
      </c>
      <c r="K264" s="83" t="s">
        <v>454</v>
      </c>
      <c r="L264" s="83" t="s">
        <v>455</v>
      </c>
      <c r="M264" s="83" t="s">
        <v>456</v>
      </c>
      <c r="N264" s="83" t="s">
        <v>761</v>
      </c>
      <c r="O264" s="556">
        <v>0</v>
      </c>
      <c r="P264" s="83">
        <v>5</v>
      </c>
      <c r="Q264" s="557">
        <v>5</v>
      </c>
      <c r="R264" s="556" t="s">
        <v>458</v>
      </c>
      <c r="S264" s="556">
        <v>0</v>
      </c>
      <c r="T264" s="556">
        <v>0</v>
      </c>
    </row>
    <row r="265" spans="2:20" ht="22.5" x14ac:dyDescent="0.15">
      <c r="B265" s="83" t="s">
        <v>1367</v>
      </c>
      <c r="C265" s="83" t="s">
        <v>1234</v>
      </c>
      <c r="D265" s="555" t="s">
        <v>1404</v>
      </c>
      <c r="E265" s="83" t="s">
        <v>352</v>
      </c>
      <c r="F265" s="83" t="s">
        <v>450</v>
      </c>
      <c r="G265" s="83" t="s">
        <v>463</v>
      </c>
      <c r="H265" s="83" t="s">
        <v>519</v>
      </c>
      <c r="I265" s="83">
        <v>1</v>
      </c>
      <c r="J265" s="555" t="s">
        <v>1405</v>
      </c>
      <c r="K265" s="83" t="s">
        <v>454</v>
      </c>
      <c r="L265" s="83" t="s">
        <v>455</v>
      </c>
      <c r="M265" s="83" t="s">
        <v>456</v>
      </c>
      <c r="N265" s="83" t="s">
        <v>718</v>
      </c>
      <c r="O265" s="556">
        <v>0</v>
      </c>
      <c r="P265" s="83">
        <v>8</v>
      </c>
      <c r="Q265" s="557">
        <v>8</v>
      </c>
      <c r="R265" s="556" t="s">
        <v>458</v>
      </c>
      <c r="S265" s="556">
        <v>0</v>
      </c>
      <c r="T265" s="556">
        <v>0</v>
      </c>
    </row>
    <row r="266" spans="2:20" ht="22.5" x14ac:dyDescent="0.15">
      <c r="B266" s="83" t="s">
        <v>1367</v>
      </c>
      <c r="C266" s="83" t="s">
        <v>1224</v>
      </c>
      <c r="D266" s="555" t="s">
        <v>1404</v>
      </c>
      <c r="E266" s="83" t="s">
        <v>352</v>
      </c>
      <c r="F266" s="83" t="s">
        <v>450</v>
      </c>
      <c r="G266" s="83" t="s">
        <v>463</v>
      </c>
      <c r="H266" s="83" t="s">
        <v>519</v>
      </c>
      <c r="I266" s="83">
        <v>1</v>
      </c>
      <c r="J266" s="555" t="s">
        <v>1406</v>
      </c>
      <c r="K266" s="83" t="s">
        <v>454</v>
      </c>
      <c r="L266" s="83" t="s">
        <v>455</v>
      </c>
      <c r="M266" s="83" t="s">
        <v>456</v>
      </c>
      <c r="N266" s="83" t="s">
        <v>718</v>
      </c>
      <c r="O266" s="556">
        <v>0</v>
      </c>
      <c r="P266" s="83">
        <v>10</v>
      </c>
      <c r="Q266" s="557">
        <v>10</v>
      </c>
      <c r="R266" s="556" t="s">
        <v>458</v>
      </c>
      <c r="S266" s="556">
        <v>0</v>
      </c>
      <c r="T266" s="556">
        <v>0</v>
      </c>
    </row>
    <row r="267" spans="2:20" ht="22.5" x14ac:dyDescent="0.15">
      <c r="B267" s="83" t="s">
        <v>1367</v>
      </c>
      <c r="C267" s="83" t="s">
        <v>1407</v>
      </c>
      <c r="D267" s="555" t="s">
        <v>1404</v>
      </c>
      <c r="E267" s="83" t="s">
        <v>352</v>
      </c>
      <c r="F267" s="83" t="s">
        <v>450</v>
      </c>
      <c r="G267" s="83" t="s">
        <v>463</v>
      </c>
      <c r="H267" s="83" t="s">
        <v>519</v>
      </c>
      <c r="I267" s="83">
        <v>1</v>
      </c>
      <c r="J267" s="555" t="s">
        <v>1408</v>
      </c>
      <c r="K267" s="83" t="s">
        <v>454</v>
      </c>
      <c r="L267" s="83" t="s">
        <v>455</v>
      </c>
      <c r="M267" s="83" t="s">
        <v>456</v>
      </c>
      <c r="N267" s="83" t="s">
        <v>718</v>
      </c>
      <c r="O267" s="556">
        <v>0</v>
      </c>
      <c r="P267" s="83">
        <v>10</v>
      </c>
      <c r="Q267" s="557">
        <v>10</v>
      </c>
      <c r="R267" s="556" t="s">
        <v>458</v>
      </c>
      <c r="S267" s="556">
        <v>0</v>
      </c>
      <c r="T267" s="556">
        <v>0</v>
      </c>
    </row>
    <row r="268" spans="2:20" ht="22.5" x14ac:dyDescent="0.15">
      <c r="B268" s="83" t="s">
        <v>1367</v>
      </c>
      <c r="C268" s="83" t="s">
        <v>1056</v>
      </c>
      <c r="D268" s="555" t="s">
        <v>1409</v>
      </c>
      <c r="E268" s="83" t="s">
        <v>352</v>
      </c>
      <c r="F268" s="83" t="s">
        <v>450</v>
      </c>
      <c r="G268" s="83" t="s">
        <v>463</v>
      </c>
      <c r="H268" s="83" t="s">
        <v>519</v>
      </c>
      <c r="I268" s="83">
        <v>1</v>
      </c>
      <c r="J268" s="555" t="s">
        <v>1410</v>
      </c>
      <c r="K268" s="83" t="s">
        <v>454</v>
      </c>
      <c r="L268" s="83" t="s">
        <v>469</v>
      </c>
      <c r="M268" s="83" t="s">
        <v>469</v>
      </c>
      <c r="N268" s="83" t="s">
        <v>469</v>
      </c>
      <c r="O268" s="556">
        <v>0</v>
      </c>
      <c r="P268" s="83">
        <v>20</v>
      </c>
      <c r="Q268" s="557">
        <v>20</v>
      </c>
      <c r="R268" s="556" t="s">
        <v>458</v>
      </c>
      <c r="S268" s="556">
        <v>0</v>
      </c>
      <c r="T268" s="556">
        <v>0</v>
      </c>
    </row>
    <row r="269" spans="2:20" ht="22.5" x14ac:dyDescent="0.15">
      <c r="B269" s="83" t="s">
        <v>1367</v>
      </c>
      <c r="C269" s="83" t="s">
        <v>1411</v>
      </c>
      <c r="D269" s="555" t="s">
        <v>1412</v>
      </c>
      <c r="E269" s="83" t="s">
        <v>287</v>
      </c>
      <c r="F269" s="83" t="s">
        <v>450</v>
      </c>
      <c r="G269" s="83" t="s">
        <v>501</v>
      </c>
      <c r="H269" s="83" t="s">
        <v>519</v>
      </c>
      <c r="I269" s="83">
        <v>1</v>
      </c>
      <c r="J269" s="555" t="s">
        <v>1413</v>
      </c>
      <c r="K269" s="83" t="s">
        <v>454</v>
      </c>
      <c r="L269" s="83" t="s">
        <v>455</v>
      </c>
      <c r="M269" s="83" t="s">
        <v>456</v>
      </c>
      <c r="N269" s="83" t="s">
        <v>718</v>
      </c>
      <c r="O269" s="556">
        <v>0</v>
      </c>
      <c r="P269" s="83">
        <v>30</v>
      </c>
      <c r="Q269" s="557">
        <v>30</v>
      </c>
      <c r="R269" s="556" t="s">
        <v>458</v>
      </c>
      <c r="S269" s="556">
        <v>0</v>
      </c>
      <c r="T269" s="556">
        <v>0</v>
      </c>
    </row>
    <row r="270" spans="2:20" ht="22.5" x14ac:dyDescent="0.15">
      <c r="B270" s="83" t="s">
        <v>1367</v>
      </c>
      <c r="C270" s="83" t="s">
        <v>1414</v>
      </c>
      <c r="D270" s="555" t="s">
        <v>1415</v>
      </c>
      <c r="E270" s="83" t="s">
        <v>287</v>
      </c>
      <c r="F270" s="83" t="s">
        <v>450</v>
      </c>
      <c r="G270" s="83" t="s">
        <v>501</v>
      </c>
      <c r="H270" s="83" t="s">
        <v>519</v>
      </c>
      <c r="I270" s="83">
        <v>1</v>
      </c>
      <c r="J270" s="555" t="s">
        <v>1405</v>
      </c>
      <c r="K270" s="83" t="s">
        <v>454</v>
      </c>
      <c r="L270" s="83" t="s">
        <v>455</v>
      </c>
      <c r="M270" s="83" t="s">
        <v>456</v>
      </c>
      <c r="N270" s="83" t="s">
        <v>718</v>
      </c>
      <c r="O270" s="556">
        <v>0</v>
      </c>
      <c r="P270" s="83">
        <v>28</v>
      </c>
      <c r="Q270" s="557">
        <v>28</v>
      </c>
      <c r="R270" s="556" t="s">
        <v>458</v>
      </c>
      <c r="S270" s="556">
        <v>0</v>
      </c>
      <c r="T270" s="556">
        <v>0</v>
      </c>
    </row>
    <row r="271" spans="2:20" ht="22.5" x14ac:dyDescent="0.15">
      <c r="B271" s="83" t="s">
        <v>1367</v>
      </c>
      <c r="C271" s="83" t="s">
        <v>1112</v>
      </c>
      <c r="D271" s="555" t="s">
        <v>1416</v>
      </c>
      <c r="E271" s="83" t="s">
        <v>352</v>
      </c>
      <c r="F271" s="83" t="s">
        <v>450</v>
      </c>
      <c r="G271" s="83" t="s">
        <v>463</v>
      </c>
      <c r="H271" s="83" t="s">
        <v>519</v>
      </c>
      <c r="I271" s="83">
        <v>1</v>
      </c>
      <c r="J271" s="555" t="s">
        <v>1080</v>
      </c>
      <c r="K271" s="83" t="s">
        <v>454</v>
      </c>
      <c r="L271" s="83" t="s">
        <v>455</v>
      </c>
      <c r="M271" s="83" t="s">
        <v>456</v>
      </c>
      <c r="N271" s="83" t="s">
        <v>456</v>
      </c>
      <c r="O271" s="556">
        <v>0</v>
      </c>
      <c r="P271" s="83">
        <v>27</v>
      </c>
      <c r="Q271" s="557">
        <v>27</v>
      </c>
      <c r="R271" s="556" t="s">
        <v>458</v>
      </c>
      <c r="S271" s="556">
        <v>0</v>
      </c>
      <c r="T271" s="556">
        <v>0</v>
      </c>
    </row>
    <row r="272" spans="2:20" ht="22.5" x14ac:dyDescent="0.15">
      <c r="B272" s="83" t="s">
        <v>1367</v>
      </c>
      <c r="C272" s="83" t="s">
        <v>1063</v>
      </c>
      <c r="D272" s="555" t="s">
        <v>1417</v>
      </c>
      <c r="E272" s="83" t="s">
        <v>352</v>
      </c>
      <c r="F272" s="83" t="s">
        <v>450</v>
      </c>
      <c r="G272" s="83" t="s">
        <v>463</v>
      </c>
      <c r="H272" s="83" t="s">
        <v>519</v>
      </c>
      <c r="I272" s="83">
        <v>1</v>
      </c>
      <c r="J272" s="555" t="s">
        <v>1080</v>
      </c>
      <c r="K272" s="83" t="s">
        <v>454</v>
      </c>
      <c r="L272" s="83" t="s">
        <v>455</v>
      </c>
      <c r="M272" s="83" t="s">
        <v>456</v>
      </c>
      <c r="N272" s="83" t="s">
        <v>456</v>
      </c>
      <c r="O272" s="556">
        <v>0</v>
      </c>
      <c r="P272" s="83">
        <v>29</v>
      </c>
      <c r="Q272" s="557">
        <v>29</v>
      </c>
      <c r="R272" s="556" t="s">
        <v>458</v>
      </c>
      <c r="S272" s="556">
        <v>0</v>
      </c>
      <c r="T272" s="556">
        <v>0</v>
      </c>
    </row>
    <row r="273" spans="2:20" ht="33.75" x14ac:dyDescent="0.15">
      <c r="B273" s="83" t="s">
        <v>142</v>
      </c>
      <c r="C273" s="83" t="s">
        <v>1224</v>
      </c>
      <c r="D273" s="555" t="s">
        <v>1418</v>
      </c>
      <c r="E273" s="83" t="s">
        <v>313</v>
      </c>
      <c r="F273" s="83" t="s">
        <v>450</v>
      </c>
      <c r="G273" s="83" t="s">
        <v>496</v>
      </c>
      <c r="H273" s="83" t="s">
        <v>497</v>
      </c>
      <c r="I273" s="83">
        <v>1</v>
      </c>
      <c r="J273" s="555" t="s">
        <v>1108</v>
      </c>
      <c r="K273" s="83" t="s">
        <v>454</v>
      </c>
      <c r="L273" s="83" t="s">
        <v>455</v>
      </c>
      <c r="M273" s="83" t="s">
        <v>456</v>
      </c>
      <c r="N273" s="83" t="s">
        <v>456</v>
      </c>
      <c r="O273" s="556">
        <v>0</v>
      </c>
      <c r="P273" s="83">
        <v>30</v>
      </c>
      <c r="Q273" s="557">
        <v>30</v>
      </c>
      <c r="R273" s="556" t="s">
        <v>458</v>
      </c>
      <c r="S273" s="556">
        <v>0</v>
      </c>
      <c r="T273" s="556">
        <v>0</v>
      </c>
    </row>
    <row r="274" spans="2:20" ht="33.75" x14ac:dyDescent="0.15">
      <c r="B274" s="83" t="s">
        <v>142</v>
      </c>
      <c r="C274" s="83" t="s">
        <v>1112</v>
      </c>
      <c r="D274" s="555" t="s">
        <v>1419</v>
      </c>
      <c r="E274" s="83" t="s">
        <v>313</v>
      </c>
      <c r="F274" s="83" t="s">
        <v>450</v>
      </c>
      <c r="G274" s="83" t="s">
        <v>471</v>
      </c>
      <c r="H274" s="83" t="s">
        <v>452</v>
      </c>
      <c r="I274" s="83">
        <v>1</v>
      </c>
      <c r="J274" s="555" t="s">
        <v>1108</v>
      </c>
      <c r="K274" s="83" t="s">
        <v>454</v>
      </c>
      <c r="L274" s="83" t="s">
        <v>455</v>
      </c>
      <c r="M274" s="83" t="s">
        <v>456</v>
      </c>
      <c r="N274" s="83" t="s">
        <v>456</v>
      </c>
      <c r="O274" s="556">
        <v>0</v>
      </c>
      <c r="P274" s="83">
        <v>50</v>
      </c>
      <c r="Q274" s="557">
        <v>50</v>
      </c>
      <c r="R274" s="556" t="s">
        <v>458</v>
      </c>
      <c r="S274" s="556">
        <v>0</v>
      </c>
      <c r="T274" s="556">
        <v>0</v>
      </c>
    </row>
    <row r="275" spans="2:20" ht="33.75" x14ac:dyDescent="0.15">
      <c r="B275" s="83" t="s">
        <v>142</v>
      </c>
      <c r="C275" s="83" t="s">
        <v>1234</v>
      </c>
      <c r="D275" s="555" t="s">
        <v>1420</v>
      </c>
      <c r="E275" s="83" t="s">
        <v>313</v>
      </c>
      <c r="F275" s="83" t="s">
        <v>450</v>
      </c>
      <c r="G275" s="83" t="s">
        <v>471</v>
      </c>
      <c r="H275" s="83" t="s">
        <v>452</v>
      </c>
      <c r="I275" s="83">
        <v>1</v>
      </c>
      <c r="J275" s="555" t="s">
        <v>1108</v>
      </c>
      <c r="K275" s="83" t="s">
        <v>454</v>
      </c>
      <c r="L275" s="83" t="s">
        <v>455</v>
      </c>
      <c r="M275" s="83" t="s">
        <v>456</v>
      </c>
      <c r="N275" s="83" t="s">
        <v>456</v>
      </c>
      <c r="O275" s="556">
        <v>0</v>
      </c>
      <c r="P275" s="83">
        <v>50</v>
      </c>
      <c r="Q275" s="557">
        <v>50</v>
      </c>
      <c r="R275" s="556" t="s">
        <v>458</v>
      </c>
      <c r="S275" s="556">
        <v>0</v>
      </c>
      <c r="T275" s="556">
        <v>0</v>
      </c>
    </row>
    <row r="276" spans="2:20" ht="33.75" x14ac:dyDescent="0.15">
      <c r="B276" s="83" t="s">
        <v>142</v>
      </c>
      <c r="C276" s="83" t="s">
        <v>1112</v>
      </c>
      <c r="D276" s="555" t="s">
        <v>1421</v>
      </c>
      <c r="E276" s="83" t="s">
        <v>313</v>
      </c>
      <c r="F276" s="83" t="s">
        <v>450</v>
      </c>
      <c r="G276" s="83" t="s">
        <v>471</v>
      </c>
      <c r="H276" s="83" t="s">
        <v>452</v>
      </c>
      <c r="I276" s="83">
        <v>1</v>
      </c>
      <c r="J276" s="555" t="s">
        <v>1108</v>
      </c>
      <c r="K276" s="83" t="s">
        <v>454</v>
      </c>
      <c r="L276" s="83" t="s">
        <v>455</v>
      </c>
      <c r="M276" s="83" t="s">
        <v>456</v>
      </c>
      <c r="N276" s="83" t="s">
        <v>456</v>
      </c>
      <c r="O276" s="556">
        <v>0</v>
      </c>
      <c r="P276" s="83">
        <v>150</v>
      </c>
      <c r="Q276" s="557">
        <v>150</v>
      </c>
      <c r="R276" s="556" t="s">
        <v>458</v>
      </c>
      <c r="S276" s="556">
        <v>0</v>
      </c>
      <c r="T276" s="556">
        <v>0</v>
      </c>
    </row>
    <row r="277" spans="2:20" ht="56.25" x14ac:dyDescent="0.15">
      <c r="B277" s="83" t="s">
        <v>142</v>
      </c>
      <c r="C277" s="83" t="s">
        <v>1112</v>
      </c>
      <c r="D277" s="555" t="s">
        <v>1422</v>
      </c>
      <c r="E277" s="83" t="s">
        <v>313</v>
      </c>
      <c r="F277" s="83" t="s">
        <v>450</v>
      </c>
      <c r="G277" s="83" t="s">
        <v>471</v>
      </c>
      <c r="H277" s="83" t="s">
        <v>532</v>
      </c>
      <c r="I277" s="83">
        <v>1</v>
      </c>
      <c r="J277" s="555" t="s">
        <v>1108</v>
      </c>
      <c r="K277" s="83" t="s">
        <v>454</v>
      </c>
      <c r="L277" s="83" t="s">
        <v>455</v>
      </c>
      <c r="M277" s="83" t="s">
        <v>456</v>
      </c>
      <c r="N277" s="83" t="s">
        <v>456</v>
      </c>
      <c r="O277" s="556">
        <v>0</v>
      </c>
      <c r="P277" s="83">
        <v>200</v>
      </c>
      <c r="Q277" s="557">
        <v>200</v>
      </c>
      <c r="R277" s="556" t="s">
        <v>458</v>
      </c>
      <c r="S277" s="556">
        <v>0</v>
      </c>
      <c r="T277" s="556">
        <v>0</v>
      </c>
    </row>
    <row r="278" spans="2:20" ht="33.75" x14ac:dyDescent="0.15">
      <c r="B278" s="83" t="s">
        <v>142</v>
      </c>
      <c r="C278" s="83" t="s">
        <v>1256</v>
      </c>
      <c r="D278" s="555" t="s">
        <v>1423</v>
      </c>
      <c r="E278" s="83" t="s">
        <v>313</v>
      </c>
      <c r="F278" s="83" t="s">
        <v>450</v>
      </c>
      <c r="G278" s="83" t="s">
        <v>496</v>
      </c>
      <c r="H278" s="83" t="s">
        <v>532</v>
      </c>
      <c r="I278" s="83">
        <v>1</v>
      </c>
      <c r="J278" s="555" t="s">
        <v>1108</v>
      </c>
      <c r="K278" s="83" t="s">
        <v>454</v>
      </c>
      <c r="L278" s="83" t="s">
        <v>455</v>
      </c>
      <c r="M278" s="83" t="s">
        <v>456</v>
      </c>
      <c r="N278" s="83" t="s">
        <v>456</v>
      </c>
      <c r="O278" s="556">
        <v>0</v>
      </c>
      <c r="P278" s="83">
        <v>200</v>
      </c>
      <c r="Q278" s="557">
        <v>200</v>
      </c>
      <c r="R278" s="556" t="s">
        <v>458</v>
      </c>
      <c r="S278" s="556">
        <v>0</v>
      </c>
      <c r="T278" s="556">
        <v>0</v>
      </c>
    </row>
    <row r="279" spans="2:20" ht="22.5" x14ac:dyDescent="0.15">
      <c r="B279" s="83" t="s">
        <v>142</v>
      </c>
      <c r="C279" s="83" t="s">
        <v>1059</v>
      </c>
      <c r="D279" s="555" t="s">
        <v>1424</v>
      </c>
      <c r="E279" s="83" t="s">
        <v>313</v>
      </c>
      <c r="F279" s="83" t="s">
        <v>450</v>
      </c>
      <c r="G279" s="83" t="s">
        <v>522</v>
      </c>
      <c r="H279" s="83" t="s">
        <v>452</v>
      </c>
      <c r="I279" s="83">
        <v>1</v>
      </c>
      <c r="J279" s="555" t="s">
        <v>1108</v>
      </c>
      <c r="K279" s="83" t="s">
        <v>454</v>
      </c>
      <c r="L279" s="83" t="s">
        <v>455</v>
      </c>
      <c r="M279" s="83" t="s">
        <v>456</v>
      </c>
      <c r="N279" s="83" t="s">
        <v>456</v>
      </c>
      <c r="O279" s="556">
        <v>0</v>
      </c>
      <c r="P279" s="83">
        <v>100</v>
      </c>
      <c r="Q279" s="557">
        <v>100</v>
      </c>
      <c r="R279" s="556" t="s">
        <v>458</v>
      </c>
      <c r="S279" s="556">
        <v>0</v>
      </c>
      <c r="T279" s="556">
        <v>0</v>
      </c>
    </row>
    <row r="280" spans="2:20" ht="22.5" x14ac:dyDescent="0.15">
      <c r="B280" s="83" t="s">
        <v>142</v>
      </c>
      <c r="C280" s="83" t="s">
        <v>1112</v>
      </c>
      <c r="D280" s="555" t="s">
        <v>1425</v>
      </c>
      <c r="E280" s="83" t="s">
        <v>313</v>
      </c>
      <c r="F280" s="83" t="s">
        <v>450</v>
      </c>
      <c r="G280" s="83" t="s">
        <v>522</v>
      </c>
      <c r="H280" s="83" t="s">
        <v>452</v>
      </c>
      <c r="I280" s="83">
        <v>1</v>
      </c>
      <c r="J280" s="555" t="s">
        <v>1108</v>
      </c>
      <c r="K280" s="83" t="s">
        <v>454</v>
      </c>
      <c r="L280" s="83" t="s">
        <v>455</v>
      </c>
      <c r="M280" s="83" t="s">
        <v>456</v>
      </c>
      <c r="N280" s="83" t="s">
        <v>456</v>
      </c>
      <c r="O280" s="556">
        <v>0</v>
      </c>
      <c r="P280" s="83">
        <v>80</v>
      </c>
      <c r="Q280" s="557">
        <v>80</v>
      </c>
      <c r="R280" s="556" t="s">
        <v>458</v>
      </c>
      <c r="S280" s="556">
        <v>0</v>
      </c>
      <c r="T280" s="556">
        <v>0</v>
      </c>
    </row>
    <row r="281" spans="2:20" ht="22.5" x14ac:dyDescent="0.15">
      <c r="B281" s="83" t="s">
        <v>142</v>
      </c>
      <c r="C281" s="83" t="s">
        <v>1234</v>
      </c>
      <c r="D281" s="555" t="s">
        <v>1426</v>
      </c>
      <c r="E281" s="83" t="s">
        <v>313</v>
      </c>
      <c r="F281" s="83" t="s">
        <v>450</v>
      </c>
      <c r="G281" s="83" t="s">
        <v>522</v>
      </c>
      <c r="H281" s="83" t="s">
        <v>452</v>
      </c>
      <c r="I281" s="83">
        <v>1</v>
      </c>
      <c r="J281" s="555" t="s">
        <v>1108</v>
      </c>
      <c r="K281" s="83" t="s">
        <v>454</v>
      </c>
      <c r="L281" s="83" t="s">
        <v>455</v>
      </c>
      <c r="M281" s="83" t="s">
        <v>456</v>
      </c>
      <c r="N281" s="83" t="s">
        <v>456</v>
      </c>
      <c r="O281" s="556">
        <v>0</v>
      </c>
      <c r="P281" s="83">
        <v>60</v>
      </c>
      <c r="Q281" s="557">
        <v>60</v>
      </c>
      <c r="R281" s="556" t="s">
        <v>458</v>
      </c>
      <c r="S281" s="556">
        <v>0</v>
      </c>
      <c r="T281" s="556">
        <v>0</v>
      </c>
    </row>
    <row r="282" spans="2:20" ht="22.5" x14ac:dyDescent="0.15">
      <c r="B282" s="83" t="s">
        <v>142</v>
      </c>
      <c r="C282" s="83" t="s">
        <v>1224</v>
      </c>
      <c r="D282" s="555" t="s">
        <v>1427</v>
      </c>
      <c r="E282" s="83" t="s">
        <v>313</v>
      </c>
      <c r="F282" s="83" t="s">
        <v>450</v>
      </c>
      <c r="G282" s="83" t="s">
        <v>522</v>
      </c>
      <c r="H282" s="83" t="s">
        <v>452</v>
      </c>
      <c r="I282" s="83">
        <v>1</v>
      </c>
      <c r="J282" s="555" t="s">
        <v>1108</v>
      </c>
      <c r="K282" s="83" t="s">
        <v>454</v>
      </c>
      <c r="L282" s="83" t="s">
        <v>455</v>
      </c>
      <c r="M282" s="83" t="s">
        <v>456</v>
      </c>
      <c r="N282" s="83" t="s">
        <v>456</v>
      </c>
      <c r="O282" s="556">
        <v>0</v>
      </c>
      <c r="P282" s="83">
        <v>60</v>
      </c>
      <c r="Q282" s="557">
        <v>60</v>
      </c>
      <c r="R282" s="556" t="s">
        <v>458</v>
      </c>
      <c r="S282" s="556">
        <v>0</v>
      </c>
      <c r="T282" s="556">
        <v>0</v>
      </c>
    </row>
    <row r="283" spans="2:20" ht="22.5" x14ac:dyDescent="0.15">
      <c r="B283" s="83" t="s">
        <v>142</v>
      </c>
      <c r="C283" s="83" t="s">
        <v>1224</v>
      </c>
      <c r="D283" s="555" t="s">
        <v>1428</v>
      </c>
      <c r="E283" s="83" t="s">
        <v>313</v>
      </c>
      <c r="F283" s="83" t="s">
        <v>450</v>
      </c>
      <c r="G283" s="83" t="s">
        <v>522</v>
      </c>
      <c r="H283" s="83" t="s">
        <v>452</v>
      </c>
      <c r="I283" s="83">
        <v>1</v>
      </c>
      <c r="J283" s="555" t="s">
        <v>1108</v>
      </c>
      <c r="K283" s="83" t="s">
        <v>454</v>
      </c>
      <c r="L283" s="83" t="s">
        <v>455</v>
      </c>
      <c r="M283" s="83" t="s">
        <v>456</v>
      </c>
      <c r="N283" s="83" t="s">
        <v>456</v>
      </c>
      <c r="O283" s="556">
        <v>0</v>
      </c>
      <c r="P283" s="83">
        <v>60</v>
      </c>
      <c r="Q283" s="557">
        <v>60</v>
      </c>
      <c r="R283" s="556" t="s">
        <v>458</v>
      </c>
      <c r="S283" s="556">
        <v>0</v>
      </c>
      <c r="T283" s="556">
        <v>0</v>
      </c>
    </row>
    <row r="284" spans="2:20" ht="22.5" x14ac:dyDescent="0.15">
      <c r="B284" s="83" t="s">
        <v>142</v>
      </c>
      <c r="C284" s="83" t="s">
        <v>1256</v>
      </c>
      <c r="D284" s="555" t="s">
        <v>1429</v>
      </c>
      <c r="E284" s="83" t="s">
        <v>313</v>
      </c>
      <c r="F284" s="83" t="s">
        <v>450</v>
      </c>
      <c r="G284" s="83" t="s">
        <v>522</v>
      </c>
      <c r="H284" s="83" t="s">
        <v>452</v>
      </c>
      <c r="I284" s="83">
        <v>1</v>
      </c>
      <c r="J284" s="555" t="s">
        <v>1108</v>
      </c>
      <c r="K284" s="83" t="s">
        <v>454</v>
      </c>
      <c r="L284" s="83" t="s">
        <v>455</v>
      </c>
      <c r="M284" s="83" t="s">
        <v>456</v>
      </c>
      <c r="N284" s="83" t="s">
        <v>456</v>
      </c>
      <c r="O284" s="556">
        <v>0</v>
      </c>
      <c r="P284" s="83">
        <v>60</v>
      </c>
      <c r="Q284" s="557">
        <v>60</v>
      </c>
      <c r="R284" s="556" t="s">
        <v>458</v>
      </c>
      <c r="S284" s="556">
        <v>0</v>
      </c>
      <c r="T284" s="556">
        <v>0</v>
      </c>
    </row>
    <row r="285" spans="2:20" ht="22.5" x14ac:dyDescent="0.15">
      <c r="B285" s="83" t="s">
        <v>142</v>
      </c>
      <c r="C285" s="83" t="s">
        <v>1309</v>
      </c>
      <c r="D285" s="555" t="s">
        <v>1430</v>
      </c>
      <c r="E285" s="83" t="s">
        <v>313</v>
      </c>
      <c r="F285" s="83" t="s">
        <v>450</v>
      </c>
      <c r="G285" s="83" t="s">
        <v>522</v>
      </c>
      <c r="H285" s="83" t="s">
        <v>452</v>
      </c>
      <c r="I285" s="83">
        <v>1</v>
      </c>
      <c r="J285" s="555" t="s">
        <v>1108</v>
      </c>
      <c r="K285" s="83" t="s">
        <v>454</v>
      </c>
      <c r="L285" s="83" t="s">
        <v>455</v>
      </c>
      <c r="M285" s="83" t="s">
        <v>456</v>
      </c>
      <c r="N285" s="83" t="s">
        <v>456</v>
      </c>
      <c r="O285" s="556">
        <v>0</v>
      </c>
      <c r="P285" s="83">
        <v>38</v>
      </c>
      <c r="Q285" s="557">
        <v>38</v>
      </c>
      <c r="R285" s="556" t="s">
        <v>458</v>
      </c>
      <c r="S285" s="556">
        <v>0</v>
      </c>
      <c r="T285" s="556">
        <v>0</v>
      </c>
    </row>
    <row r="286" spans="2:20" ht="22.5" x14ac:dyDescent="0.15">
      <c r="B286" s="83" t="s">
        <v>142</v>
      </c>
      <c r="C286" s="83" t="s">
        <v>1224</v>
      </c>
      <c r="D286" s="555" t="s">
        <v>1431</v>
      </c>
      <c r="E286" s="83" t="s">
        <v>313</v>
      </c>
      <c r="F286" s="83" t="s">
        <v>450</v>
      </c>
      <c r="G286" s="83" t="s">
        <v>522</v>
      </c>
      <c r="H286" s="83" t="s">
        <v>452</v>
      </c>
      <c r="I286" s="83">
        <v>1</v>
      </c>
      <c r="J286" s="555" t="s">
        <v>1108</v>
      </c>
      <c r="K286" s="83" t="s">
        <v>454</v>
      </c>
      <c r="L286" s="83" t="s">
        <v>455</v>
      </c>
      <c r="M286" s="83" t="s">
        <v>456</v>
      </c>
      <c r="N286" s="83" t="s">
        <v>456</v>
      </c>
      <c r="O286" s="556">
        <v>0</v>
      </c>
      <c r="P286" s="83">
        <v>66</v>
      </c>
      <c r="Q286" s="557">
        <v>66</v>
      </c>
      <c r="R286" s="556" t="s">
        <v>458</v>
      </c>
      <c r="S286" s="556">
        <v>0</v>
      </c>
      <c r="T286" s="556">
        <v>0</v>
      </c>
    </row>
    <row r="287" spans="2:20" ht="22.5" x14ac:dyDescent="0.15">
      <c r="B287" s="83" t="s">
        <v>142</v>
      </c>
      <c r="C287" s="83" t="s">
        <v>1224</v>
      </c>
      <c r="D287" s="555" t="s">
        <v>1432</v>
      </c>
      <c r="E287" s="281" t="s">
        <v>259</v>
      </c>
      <c r="F287" s="83" t="s">
        <v>450</v>
      </c>
      <c r="G287" s="83" t="s">
        <v>522</v>
      </c>
      <c r="H287" s="83" t="s">
        <v>452</v>
      </c>
      <c r="I287" s="83">
        <v>1</v>
      </c>
      <c r="J287" s="555" t="s">
        <v>1108</v>
      </c>
      <c r="K287" s="83" t="s">
        <v>454</v>
      </c>
      <c r="L287" s="83"/>
      <c r="M287" s="83"/>
      <c r="N287" s="83"/>
      <c r="O287" s="556">
        <v>0</v>
      </c>
      <c r="P287" s="83">
        <v>39</v>
      </c>
      <c r="Q287" s="557">
        <v>39</v>
      </c>
      <c r="R287" s="556" t="s">
        <v>458</v>
      </c>
      <c r="S287" s="556">
        <v>0</v>
      </c>
      <c r="T287" s="556">
        <v>0</v>
      </c>
    </row>
    <row r="288" spans="2:20" ht="22.5" x14ac:dyDescent="0.15">
      <c r="B288" s="83" t="s">
        <v>1433</v>
      </c>
      <c r="C288" s="83" t="s">
        <v>1434</v>
      </c>
      <c r="D288" s="555" t="s">
        <v>1435</v>
      </c>
      <c r="E288" s="83" t="s">
        <v>274</v>
      </c>
      <c r="F288" s="83" t="s">
        <v>468</v>
      </c>
      <c r="G288" s="83" t="s">
        <v>522</v>
      </c>
      <c r="H288" s="83" t="s">
        <v>476</v>
      </c>
      <c r="I288" s="83">
        <v>28</v>
      </c>
      <c r="J288" s="555" t="s">
        <v>1433</v>
      </c>
      <c r="K288" s="83" t="s">
        <v>1436</v>
      </c>
      <c r="L288" s="83"/>
      <c r="M288" s="83"/>
      <c r="N288" s="83"/>
      <c r="O288" s="556">
        <v>0</v>
      </c>
      <c r="P288" s="83">
        <v>771</v>
      </c>
      <c r="Q288" s="557">
        <v>771</v>
      </c>
      <c r="R288" s="556" t="s">
        <v>458</v>
      </c>
      <c r="S288" s="556">
        <v>0</v>
      </c>
      <c r="T288" s="556">
        <v>0</v>
      </c>
    </row>
    <row r="289" spans="2:20" ht="22.5" x14ac:dyDescent="0.15">
      <c r="B289" s="83" t="s">
        <v>1433</v>
      </c>
      <c r="C289" s="83" t="s">
        <v>1434</v>
      </c>
      <c r="D289" s="555" t="s">
        <v>1437</v>
      </c>
      <c r="E289" s="83" t="s">
        <v>274</v>
      </c>
      <c r="F289" s="83" t="s">
        <v>468</v>
      </c>
      <c r="G289" s="83" t="s">
        <v>522</v>
      </c>
      <c r="H289" s="83" t="s">
        <v>476</v>
      </c>
      <c r="I289" s="83">
        <v>28</v>
      </c>
      <c r="J289" s="555" t="s">
        <v>1433</v>
      </c>
      <c r="K289" s="83" t="s">
        <v>1436</v>
      </c>
      <c r="L289" s="83"/>
      <c r="M289" s="83"/>
      <c r="N289" s="83"/>
      <c r="O289" s="556">
        <v>0</v>
      </c>
      <c r="P289" s="83">
        <v>409</v>
      </c>
      <c r="Q289" s="557">
        <v>409</v>
      </c>
      <c r="R289" s="556" t="s">
        <v>458</v>
      </c>
      <c r="S289" s="556">
        <v>0</v>
      </c>
      <c r="T289" s="556">
        <v>0</v>
      </c>
    </row>
    <row r="290" spans="2:20" ht="22.5" x14ac:dyDescent="0.15">
      <c r="B290" s="83" t="s">
        <v>1433</v>
      </c>
      <c r="C290" s="83" t="s">
        <v>1434</v>
      </c>
      <c r="D290" s="555" t="s">
        <v>1438</v>
      </c>
      <c r="E290" s="83" t="s">
        <v>274</v>
      </c>
      <c r="F290" s="83" t="s">
        <v>468</v>
      </c>
      <c r="G290" s="83" t="s">
        <v>522</v>
      </c>
      <c r="H290" s="83" t="s">
        <v>476</v>
      </c>
      <c r="I290" s="83">
        <v>28</v>
      </c>
      <c r="J290" s="555" t="s">
        <v>1433</v>
      </c>
      <c r="K290" s="83" t="s">
        <v>1436</v>
      </c>
      <c r="L290" s="83"/>
      <c r="M290" s="83"/>
      <c r="N290" s="83"/>
      <c r="O290" s="556">
        <v>0</v>
      </c>
      <c r="P290" s="83">
        <v>609</v>
      </c>
      <c r="Q290" s="557">
        <v>609</v>
      </c>
      <c r="R290" s="556" t="s">
        <v>458</v>
      </c>
      <c r="S290" s="556">
        <v>0</v>
      </c>
      <c r="T290" s="556">
        <v>0</v>
      </c>
    </row>
    <row r="291" spans="2:20" ht="22.5" x14ac:dyDescent="0.15">
      <c r="B291" s="83" t="s">
        <v>1433</v>
      </c>
      <c r="C291" s="83" t="s">
        <v>1434</v>
      </c>
      <c r="D291" s="555" t="s">
        <v>1439</v>
      </c>
      <c r="E291" s="83" t="s">
        <v>274</v>
      </c>
      <c r="F291" s="83" t="s">
        <v>468</v>
      </c>
      <c r="G291" s="83" t="s">
        <v>522</v>
      </c>
      <c r="H291" s="83" t="s">
        <v>476</v>
      </c>
      <c r="I291" s="83">
        <v>28</v>
      </c>
      <c r="J291" s="555" t="s">
        <v>1433</v>
      </c>
      <c r="K291" s="83" t="s">
        <v>1436</v>
      </c>
      <c r="L291" s="83"/>
      <c r="M291" s="83"/>
      <c r="N291" s="83"/>
      <c r="O291" s="556">
        <v>0</v>
      </c>
      <c r="P291" s="83">
        <v>432</v>
      </c>
      <c r="Q291" s="557">
        <v>432</v>
      </c>
      <c r="R291" s="556" t="s">
        <v>458</v>
      </c>
      <c r="S291" s="556">
        <v>0</v>
      </c>
      <c r="T291" s="556">
        <v>0</v>
      </c>
    </row>
    <row r="292" spans="2:20" ht="22.5" x14ac:dyDescent="0.15">
      <c r="B292" s="83" t="s">
        <v>1433</v>
      </c>
      <c r="C292" s="83" t="s">
        <v>1434</v>
      </c>
      <c r="D292" s="555" t="s">
        <v>1440</v>
      </c>
      <c r="E292" s="83" t="s">
        <v>274</v>
      </c>
      <c r="F292" s="83" t="s">
        <v>468</v>
      </c>
      <c r="G292" s="83" t="s">
        <v>522</v>
      </c>
      <c r="H292" s="83" t="s">
        <v>476</v>
      </c>
      <c r="I292" s="83">
        <v>28</v>
      </c>
      <c r="J292" s="555" t="s">
        <v>1433</v>
      </c>
      <c r="K292" s="83" t="s">
        <v>1436</v>
      </c>
      <c r="L292" s="83"/>
      <c r="M292" s="83"/>
      <c r="N292" s="83"/>
      <c r="O292" s="556">
        <v>0</v>
      </c>
      <c r="P292" s="83">
        <v>421</v>
      </c>
      <c r="Q292" s="557">
        <v>421</v>
      </c>
      <c r="R292" s="556" t="s">
        <v>458</v>
      </c>
      <c r="S292" s="556">
        <v>0</v>
      </c>
      <c r="T292" s="556">
        <v>0</v>
      </c>
    </row>
    <row r="293" spans="2:20" ht="22.5" x14ac:dyDescent="0.15">
      <c r="B293" s="83" t="s">
        <v>1055</v>
      </c>
      <c r="C293" s="83" t="s">
        <v>1334</v>
      </c>
      <c r="D293" s="555" t="s">
        <v>1326</v>
      </c>
      <c r="E293" s="281" t="s">
        <v>259</v>
      </c>
      <c r="F293" s="83" t="s">
        <v>468</v>
      </c>
      <c r="G293" s="83" t="s">
        <v>522</v>
      </c>
      <c r="H293" s="83" t="s">
        <v>476</v>
      </c>
      <c r="I293" s="83">
        <v>1</v>
      </c>
      <c r="J293" s="555" t="s">
        <v>1441</v>
      </c>
      <c r="K293" s="83" t="s">
        <v>1436</v>
      </c>
      <c r="L293" s="83"/>
      <c r="M293" s="83"/>
      <c r="N293" s="83">
        <v>176000</v>
      </c>
      <c r="O293" s="556">
        <v>0</v>
      </c>
      <c r="P293" s="83">
        <v>176000</v>
      </c>
      <c r="Q293" s="559">
        <v>176000</v>
      </c>
      <c r="R293" s="556" t="s">
        <v>458</v>
      </c>
      <c r="S293" s="556">
        <v>0</v>
      </c>
      <c r="T293" s="556">
        <v>0</v>
      </c>
    </row>
    <row r="294" spans="2:20" ht="22.5" x14ac:dyDescent="0.15">
      <c r="B294" s="83" t="s">
        <v>1055</v>
      </c>
      <c r="C294" s="83" t="s">
        <v>1212</v>
      </c>
      <c r="D294" s="555" t="s">
        <v>1213</v>
      </c>
      <c r="E294" s="83" t="s">
        <v>259</v>
      </c>
      <c r="F294" s="83" t="s">
        <v>468</v>
      </c>
      <c r="G294" s="83" t="s">
        <v>522</v>
      </c>
      <c r="H294" s="83" t="s">
        <v>476</v>
      </c>
      <c r="I294" s="83">
        <v>1</v>
      </c>
      <c r="J294" s="555" t="s">
        <v>1441</v>
      </c>
      <c r="K294" s="83" t="s">
        <v>1436</v>
      </c>
      <c r="L294" s="83"/>
      <c r="M294" s="83"/>
      <c r="N294" s="83">
        <v>720000</v>
      </c>
      <c r="O294" s="83">
        <v>0</v>
      </c>
      <c r="P294" s="83">
        <v>720000</v>
      </c>
      <c r="Q294" s="559">
        <v>720000</v>
      </c>
      <c r="R294" s="83" t="s">
        <v>458</v>
      </c>
      <c r="S294" s="83">
        <v>0</v>
      </c>
      <c r="T294" s="83">
        <v>0</v>
      </c>
    </row>
    <row r="295" spans="2:20" ht="22.5" x14ac:dyDescent="0.15">
      <c r="B295" s="83" t="s">
        <v>1055</v>
      </c>
      <c r="C295" s="83" t="s">
        <v>1442</v>
      </c>
      <c r="D295" s="555" t="s">
        <v>1297</v>
      </c>
      <c r="E295" s="281" t="s">
        <v>307</v>
      </c>
      <c r="F295" s="556" t="s">
        <v>450</v>
      </c>
      <c r="G295" s="83" t="s">
        <v>522</v>
      </c>
      <c r="H295" s="83" t="s">
        <v>452</v>
      </c>
      <c r="I295" s="83">
        <v>1</v>
      </c>
      <c r="J295" s="555" t="s">
        <v>1443</v>
      </c>
      <c r="K295" s="83" t="s">
        <v>454</v>
      </c>
      <c r="L295" s="83" t="s">
        <v>498</v>
      </c>
      <c r="M295" s="83" t="s">
        <v>506</v>
      </c>
      <c r="N295" s="83" t="s">
        <v>839</v>
      </c>
      <c r="O295" s="556">
        <v>0</v>
      </c>
      <c r="P295" s="556">
        <v>20000</v>
      </c>
      <c r="Q295" s="559">
        <v>20000</v>
      </c>
      <c r="R295" s="556" t="s">
        <v>458</v>
      </c>
      <c r="S295" s="556">
        <v>0</v>
      </c>
      <c r="T295" s="556">
        <v>0</v>
      </c>
    </row>
    <row r="296" spans="2:20" ht="22.5" x14ac:dyDescent="0.15">
      <c r="B296" s="83" t="s">
        <v>1055</v>
      </c>
      <c r="C296" s="83" t="s">
        <v>1444</v>
      </c>
      <c r="D296" s="555" t="s">
        <v>1297</v>
      </c>
      <c r="E296" s="281" t="s">
        <v>307</v>
      </c>
      <c r="F296" s="83" t="s">
        <v>450</v>
      </c>
      <c r="G296" s="83" t="s">
        <v>522</v>
      </c>
      <c r="H296" s="83" t="s">
        <v>452</v>
      </c>
      <c r="I296" s="83">
        <v>1</v>
      </c>
      <c r="J296" s="555" t="s">
        <v>1445</v>
      </c>
      <c r="K296" s="83" t="s">
        <v>454</v>
      </c>
      <c r="L296" s="83" t="s">
        <v>610</v>
      </c>
      <c r="M296" s="83" t="s">
        <v>538</v>
      </c>
      <c r="N296" s="83" t="s">
        <v>610</v>
      </c>
      <c r="O296" s="556">
        <v>0</v>
      </c>
      <c r="P296" s="556">
        <v>5000</v>
      </c>
      <c r="Q296" s="559">
        <v>5000</v>
      </c>
      <c r="R296" s="556" t="s">
        <v>458</v>
      </c>
      <c r="S296" s="556">
        <v>0</v>
      </c>
      <c r="T296" s="556">
        <v>0</v>
      </c>
    </row>
    <row r="297" spans="2:20" ht="22.5" x14ac:dyDescent="0.15">
      <c r="B297" s="83" t="s">
        <v>1055</v>
      </c>
      <c r="C297" s="83" t="s">
        <v>1446</v>
      </c>
      <c r="D297" s="555" t="s">
        <v>1079</v>
      </c>
      <c r="E297" s="281" t="s">
        <v>267</v>
      </c>
      <c r="F297" s="83" t="s">
        <v>450</v>
      </c>
      <c r="G297" s="83" t="s">
        <v>522</v>
      </c>
      <c r="H297" s="83" t="s">
        <v>488</v>
      </c>
      <c r="I297" s="83">
        <v>263</v>
      </c>
      <c r="J297" s="555" t="s">
        <v>1080</v>
      </c>
      <c r="K297" s="83" t="s">
        <v>454</v>
      </c>
      <c r="L297" s="83" t="s">
        <v>455</v>
      </c>
      <c r="M297" s="83" t="s">
        <v>456</v>
      </c>
      <c r="N297" s="83" t="s">
        <v>456</v>
      </c>
      <c r="O297" s="558">
        <v>31942</v>
      </c>
      <c r="P297" s="556">
        <v>19461</v>
      </c>
      <c r="Q297" s="559">
        <v>51403</v>
      </c>
      <c r="R297" s="556" t="s">
        <v>458</v>
      </c>
      <c r="S297" s="556">
        <v>0</v>
      </c>
      <c r="T297" s="556">
        <v>0</v>
      </c>
    </row>
    <row r="298" spans="2:20" ht="22.5" x14ac:dyDescent="0.15">
      <c r="B298" s="83" t="s">
        <v>1367</v>
      </c>
      <c r="C298" s="83" t="s">
        <v>1447</v>
      </c>
      <c r="D298" s="555" t="s">
        <v>1448</v>
      </c>
      <c r="E298" s="83" t="s">
        <v>352</v>
      </c>
      <c r="F298" s="83" t="s">
        <v>450</v>
      </c>
      <c r="G298" s="83" t="s">
        <v>463</v>
      </c>
      <c r="H298" s="83" t="s">
        <v>519</v>
      </c>
      <c r="I298" s="83">
        <v>1</v>
      </c>
      <c r="J298" s="555" t="s">
        <v>1080</v>
      </c>
      <c r="K298" s="83" t="s">
        <v>454</v>
      </c>
      <c r="L298" s="83" t="s">
        <v>455</v>
      </c>
      <c r="M298" s="83" t="s">
        <v>456</v>
      </c>
      <c r="N298" s="83" t="s">
        <v>456</v>
      </c>
      <c r="O298" s="556">
        <v>0</v>
      </c>
      <c r="P298" s="83">
        <v>25</v>
      </c>
      <c r="Q298" s="557">
        <v>25</v>
      </c>
      <c r="R298" s="556" t="s">
        <v>458</v>
      </c>
      <c r="S298" s="556">
        <v>0</v>
      </c>
      <c r="T298" s="556">
        <v>0</v>
      </c>
    </row>
    <row r="299" spans="2:20" ht="22.5" x14ac:dyDescent="0.15">
      <c r="B299" s="83" t="s">
        <v>1449</v>
      </c>
      <c r="C299" s="83" t="s">
        <v>1450</v>
      </c>
      <c r="D299" s="555" t="s">
        <v>1451</v>
      </c>
      <c r="E299" s="281" t="s">
        <v>307</v>
      </c>
      <c r="F299" s="83" t="s">
        <v>450</v>
      </c>
      <c r="G299" s="83" t="s">
        <v>522</v>
      </c>
      <c r="H299" s="83" t="s">
        <v>464</v>
      </c>
      <c r="I299" s="83">
        <v>2</v>
      </c>
      <c r="J299" s="555" t="s">
        <v>1452</v>
      </c>
      <c r="K299" s="83" t="s">
        <v>1453</v>
      </c>
      <c r="L299" s="83"/>
      <c r="M299" s="83"/>
      <c r="N299" s="83"/>
      <c r="O299" s="556">
        <v>343</v>
      </c>
      <c r="P299" s="83">
        <v>0</v>
      </c>
      <c r="Q299" s="557">
        <v>343</v>
      </c>
      <c r="R299" s="556" t="s">
        <v>458</v>
      </c>
      <c r="S299" s="556">
        <v>0</v>
      </c>
      <c r="T299" s="556">
        <v>0</v>
      </c>
    </row>
    <row r="300" spans="2:20" ht="22.5" x14ac:dyDescent="0.15">
      <c r="B300" s="83" t="s">
        <v>1449</v>
      </c>
      <c r="C300" s="83" t="s">
        <v>1454</v>
      </c>
      <c r="D300" s="555" t="s">
        <v>1451</v>
      </c>
      <c r="E300" s="83" t="s">
        <v>307</v>
      </c>
      <c r="F300" s="83" t="s">
        <v>450</v>
      </c>
      <c r="G300" s="83" t="s">
        <v>522</v>
      </c>
      <c r="H300" s="83" t="s">
        <v>464</v>
      </c>
      <c r="I300" s="83">
        <v>2</v>
      </c>
      <c r="J300" s="555" t="s">
        <v>1455</v>
      </c>
      <c r="K300" s="83" t="s">
        <v>1456</v>
      </c>
      <c r="L300" s="83"/>
      <c r="M300" s="83"/>
      <c r="N300" s="83"/>
      <c r="O300" s="83">
        <v>421</v>
      </c>
      <c r="P300" s="83">
        <v>0</v>
      </c>
      <c r="Q300" s="557">
        <v>421</v>
      </c>
      <c r="R300" s="556" t="s">
        <v>458</v>
      </c>
      <c r="S300" s="556">
        <v>0</v>
      </c>
      <c r="T300" s="556">
        <v>0</v>
      </c>
    </row>
    <row r="301" spans="2:20" ht="22.5" x14ac:dyDescent="0.15">
      <c r="B301" s="83" t="s">
        <v>1457</v>
      </c>
      <c r="C301" s="83" t="s">
        <v>1458</v>
      </c>
      <c r="D301" s="555" t="s">
        <v>1459</v>
      </c>
      <c r="E301" s="281" t="s">
        <v>307</v>
      </c>
      <c r="F301" s="556" t="s">
        <v>450</v>
      </c>
      <c r="G301" s="83" t="s">
        <v>522</v>
      </c>
      <c r="H301" s="83" t="s">
        <v>452</v>
      </c>
      <c r="I301" s="83">
        <v>1</v>
      </c>
      <c r="J301" s="555" t="s">
        <v>1460</v>
      </c>
      <c r="K301" s="83" t="s">
        <v>454</v>
      </c>
      <c r="L301" s="83" t="s">
        <v>481</v>
      </c>
      <c r="M301" s="83" t="s">
        <v>579</v>
      </c>
      <c r="N301" s="83" t="s">
        <v>813</v>
      </c>
      <c r="O301" s="556">
        <v>0</v>
      </c>
      <c r="P301" s="556">
        <v>540</v>
      </c>
      <c r="Q301" s="557">
        <v>540</v>
      </c>
      <c r="R301" s="556" t="s">
        <v>458</v>
      </c>
      <c r="S301" s="556">
        <v>0</v>
      </c>
      <c r="T301" s="556">
        <v>0</v>
      </c>
    </row>
    <row r="302" spans="2:20" ht="22.5" x14ac:dyDescent="0.15">
      <c r="B302" s="560" t="s">
        <v>1457</v>
      </c>
      <c r="C302" s="83" t="s">
        <v>1461</v>
      </c>
      <c r="D302" s="555" t="s">
        <v>1462</v>
      </c>
      <c r="E302" s="83" t="s">
        <v>259</v>
      </c>
      <c r="F302" s="83" t="s">
        <v>450</v>
      </c>
      <c r="G302" s="83" t="s">
        <v>522</v>
      </c>
      <c r="H302" s="83" t="s">
        <v>452</v>
      </c>
      <c r="I302" s="83">
        <v>1</v>
      </c>
      <c r="J302" s="555" t="s">
        <v>1463</v>
      </c>
      <c r="K302" s="83" t="s">
        <v>454</v>
      </c>
      <c r="L302" s="83" t="s">
        <v>493</v>
      </c>
      <c r="M302" s="83" t="s">
        <v>520</v>
      </c>
      <c r="N302" s="83" t="s">
        <v>520</v>
      </c>
      <c r="O302" s="556">
        <v>0</v>
      </c>
      <c r="P302" s="83">
        <v>1500</v>
      </c>
      <c r="Q302" s="559">
        <v>1500</v>
      </c>
      <c r="R302" s="556" t="s">
        <v>458</v>
      </c>
      <c r="S302" s="556">
        <v>0</v>
      </c>
      <c r="T302" s="556">
        <v>0</v>
      </c>
    </row>
    <row r="303" spans="2:20" ht="22.5" x14ac:dyDescent="0.15">
      <c r="B303" s="83" t="s">
        <v>1055</v>
      </c>
      <c r="C303" s="83" t="s">
        <v>1464</v>
      </c>
      <c r="D303" s="555" t="s">
        <v>1465</v>
      </c>
      <c r="E303" s="281" t="s">
        <v>259</v>
      </c>
      <c r="F303" s="83" t="s">
        <v>450</v>
      </c>
      <c r="G303" s="83" t="s">
        <v>522</v>
      </c>
      <c r="H303" s="83" t="s">
        <v>452</v>
      </c>
      <c r="I303" s="83">
        <v>1</v>
      </c>
      <c r="J303" s="555" t="s">
        <v>1466</v>
      </c>
      <c r="K303" s="83" t="s">
        <v>454</v>
      </c>
      <c r="L303" s="83" t="s">
        <v>455</v>
      </c>
      <c r="M303" s="83" t="s">
        <v>582</v>
      </c>
      <c r="N303" s="83" t="s">
        <v>742</v>
      </c>
      <c r="O303" s="556">
        <v>0</v>
      </c>
      <c r="P303" s="83">
        <v>200</v>
      </c>
      <c r="Q303" s="557">
        <v>200</v>
      </c>
      <c r="R303" s="556" t="s">
        <v>458</v>
      </c>
      <c r="S303" s="556">
        <v>0</v>
      </c>
      <c r="T303" s="556">
        <v>0</v>
      </c>
    </row>
    <row r="304" spans="2:20" ht="33.75" x14ac:dyDescent="0.15">
      <c r="B304" s="83" t="s">
        <v>1079</v>
      </c>
      <c r="C304" s="83" t="s">
        <v>1467</v>
      </c>
      <c r="D304" s="555" t="s">
        <v>1468</v>
      </c>
      <c r="E304" s="281" t="s">
        <v>352</v>
      </c>
      <c r="F304" s="83" t="s">
        <v>450</v>
      </c>
      <c r="G304" s="83" t="s">
        <v>463</v>
      </c>
      <c r="H304" s="83" t="s">
        <v>519</v>
      </c>
      <c r="I304" s="83">
        <v>1</v>
      </c>
      <c r="J304" s="555" t="s">
        <v>1469</v>
      </c>
      <c r="K304" s="83" t="s">
        <v>454</v>
      </c>
      <c r="L304" s="83" t="s">
        <v>455</v>
      </c>
      <c r="M304" s="83" t="s">
        <v>456</v>
      </c>
      <c r="N304" s="83" t="s">
        <v>456</v>
      </c>
      <c r="O304" s="556">
        <v>60</v>
      </c>
      <c r="P304" s="83">
        <v>0</v>
      </c>
      <c r="Q304" s="557">
        <v>60</v>
      </c>
      <c r="R304" s="556" t="s">
        <v>458</v>
      </c>
      <c r="S304" s="556">
        <v>0</v>
      </c>
      <c r="T304" s="556">
        <v>0</v>
      </c>
    </row>
    <row r="305" spans="2:20" ht="45" x14ac:dyDescent="0.15">
      <c r="B305" s="83" t="s">
        <v>1079</v>
      </c>
      <c r="C305" s="83" t="s">
        <v>1470</v>
      </c>
      <c r="D305" s="555" t="s">
        <v>1471</v>
      </c>
      <c r="E305" s="281" t="s">
        <v>352</v>
      </c>
      <c r="F305" s="83" t="s">
        <v>450</v>
      </c>
      <c r="G305" s="83" t="s">
        <v>463</v>
      </c>
      <c r="H305" s="83" t="s">
        <v>519</v>
      </c>
      <c r="I305" s="83">
        <v>1</v>
      </c>
      <c r="J305" s="555" t="s">
        <v>1469</v>
      </c>
      <c r="K305" s="83" t="s">
        <v>454</v>
      </c>
      <c r="L305" s="83" t="s">
        <v>455</v>
      </c>
      <c r="M305" s="83" t="s">
        <v>456</v>
      </c>
      <c r="N305" s="83" t="s">
        <v>456</v>
      </c>
      <c r="O305" s="556">
        <v>0</v>
      </c>
      <c r="P305" s="83">
        <v>35</v>
      </c>
      <c r="Q305" s="557">
        <v>35</v>
      </c>
      <c r="R305" s="556" t="s">
        <v>458</v>
      </c>
      <c r="S305" s="556">
        <v>0</v>
      </c>
      <c r="T305" s="556">
        <v>0</v>
      </c>
    </row>
    <row r="306" spans="2:20" ht="33.75" x14ac:dyDescent="0.15">
      <c r="B306" s="83" t="s">
        <v>1079</v>
      </c>
      <c r="C306" s="83" t="s">
        <v>1470</v>
      </c>
      <c r="D306" s="555" t="s">
        <v>1472</v>
      </c>
      <c r="E306" s="281" t="s">
        <v>352</v>
      </c>
      <c r="F306" s="83" t="s">
        <v>450</v>
      </c>
      <c r="G306" s="83" t="s">
        <v>463</v>
      </c>
      <c r="H306" s="83" t="s">
        <v>519</v>
      </c>
      <c r="I306" s="83">
        <v>1</v>
      </c>
      <c r="J306" s="555" t="s">
        <v>1469</v>
      </c>
      <c r="K306" s="83" t="s">
        <v>454</v>
      </c>
      <c r="L306" s="83" t="s">
        <v>455</v>
      </c>
      <c r="M306" s="83" t="s">
        <v>456</v>
      </c>
      <c r="N306" s="83" t="s">
        <v>456</v>
      </c>
      <c r="O306" s="556">
        <v>0</v>
      </c>
      <c r="P306" s="83">
        <v>35</v>
      </c>
      <c r="Q306" s="557">
        <v>35</v>
      </c>
      <c r="R306" s="556" t="s">
        <v>458</v>
      </c>
      <c r="S306" s="556">
        <v>0</v>
      </c>
      <c r="T306" s="556">
        <v>0</v>
      </c>
    </row>
    <row r="307" spans="2:20" x14ac:dyDescent="0.15">
      <c r="B307" s="83" t="s">
        <v>1473</v>
      </c>
      <c r="C307" s="83" t="s">
        <v>1470</v>
      </c>
      <c r="D307" s="555" t="s">
        <v>1474</v>
      </c>
      <c r="E307" s="281"/>
      <c r="F307" s="83" t="s">
        <v>450</v>
      </c>
      <c r="G307" s="83" t="s">
        <v>544</v>
      </c>
      <c r="H307" s="83" t="s">
        <v>492</v>
      </c>
      <c r="I307" s="83">
        <v>1</v>
      </c>
      <c r="J307" s="555" t="s">
        <v>1469</v>
      </c>
      <c r="K307" s="83" t="s">
        <v>454</v>
      </c>
      <c r="L307" s="83" t="s">
        <v>455</v>
      </c>
      <c r="M307" s="83" t="s">
        <v>456</v>
      </c>
      <c r="N307" s="83" t="s">
        <v>456</v>
      </c>
      <c r="O307" s="556">
        <v>0</v>
      </c>
      <c r="P307" s="83">
        <v>130</v>
      </c>
      <c r="Q307" s="557">
        <v>130</v>
      </c>
      <c r="R307" s="556" t="s">
        <v>458</v>
      </c>
      <c r="S307" s="556">
        <v>0</v>
      </c>
      <c r="T307" s="556">
        <v>0</v>
      </c>
    </row>
    <row r="308" spans="2:20" ht="22.5" x14ac:dyDescent="0.15">
      <c r="B308" s="83" t="s">
        <v>1079</v>
      </c>
      <c r="C308" s="83" t="s">
        <v>1475</v>
      </c>
      <c r="D308" s="555" t="s">
        <v>1079</v>
      </c>
      <c r="E308" s="281" t="s">
        <v>267</v>
      </c>
      <c r="F308" s="83" t="s">
        <v>450</v>
      </c>
      <c r="G308" s="83" t="s">
        <v>522</v>
      </c>
      <c r="H308" s="83" t="s">
        <v>488</v>
      </c>
      <c r="I308" s="83">
        <v>27</v>
      </c>
      <c r="J308" s="555" t="s">
        <v>1469</v>
      </c>
      <c r="K308" s="83" t="s">
        <v>454</v>
      </c>
      <c r="L308" s="83" t="s">
        <v>455</v>
      </c>
      <c r="M308" s="83" t="s">
        <v>456</v>
      </c>
      <c r="N308" s="83" t="s">
        <v>456</v>
      </c>
      <c r="O308" s="558">
        <v>40162</v>
      </c>
      <c r="P308" s="83">
        <v>6414</v>
      </c>
      <c r="Q308" s="559">
        <v>46576</v>
      </c>
      <c r="R308" s="556" t="s">
        <v>458</v>
      </c>
      <c r="S308" s="556">
        <v>0</v>
      </c>
      <c r="T308" s="556">
        <v>0</v>
      </c>
    </row>
    <row r="309" spans="2:20" ht="33.75" x14ac:dyDescent="0.15">
      <c r="B309" s="83" t="s">
        <v>1476</v>
      </c>
      <c r="C309" s="83" t="s">
        <v>1477</v>
      </c>
      <c r="D309" s="555" t="s">
        <v>1478</v>
      </c>
      <c r="E309" s="281"/>
      <c r="F309" s="556" t="s">
        <v>450</v>
      </c>
      <c r="G309" s="83" t="s">
        <v>522</v>
      </c>
      <c r="H309" s="83" t="s">
        <v>452</v>
      </c>
      <c r="I309" s="83">
        <v>16</v>
      </c>
      <c r="J309" s="555" t="s">
        <v>1096</v>
      </c>
      <c r="K309" s="83" t="s">
        <v>454</v>
      </c>
      <c r="L309" s="83" t="s">
        <v>455</v>
      </c>
      <c r="M309" s="83" t="s">
        <v>456</v>
      </c>
      <c r="N309" s="83" t="s">
        <v>456</v>
      </c>
      <c r="O309" s="558">
        <v>5484</v>
      </c>
      <c r="P309" s="556">
        <v>479</v>
      </c>
      <c r="Q309" s="559">
        <v>5963</v>
      </c>
      <c r="R309" s="556" t="s">
        <v>458</v>
      </c>
      <c r="S309" s="556">
        <v>0</v>
      </c>
      <c r="T309" s="556">
        <v>0</v>
      </c>
    </row>
    <row r="310" spans="2:20" ht="22.5" x14ac:dyDescent="0.15">
      <c r="B310" s="83" t="s">
        <v>1457</v>
      </c>
      <c r="C310" s="83" t="s">
        <v>1479</v>
      </c>
      <c r="D310" s="555" t="s">
        <v>1480</v>
      </c>
      <c r="E310" s="83"/>
      <c r="F310" s="83" t="s">
        <v>450</v>
      </c>
      <c r="G310" s="83" t="s">
        <v>522</v>
      </c>
      <c r="H310" s="83" t="s">
        <v>452</v>
      </c>
      <c r="I310" s="83">
        <v>1</v>
      </c>
      <c r="J310" s="555" t="s">
        <v>1481</v>
      </c>
      <c r="K310" s="83" t="s">
        <v>454</v>
      </c>
      <c r="L310" s="83" t="s">
        <v>510</v>
      </c>
      <c r="M310" s="83" t="s">
        <v>594</v>
      </c>
      <c r="N310" s="83" t="s">
        <v>594</v>
      </c>
      <c r="O310" s="556">
        <v>299</v>
      </c>
      <c r="P310" s="83">
        <v>121</v>
      </c>
      <c r="Q310" s="557">
        <v>420</v>
      </c>
      <c r="R310" s="556" t="s">
        <v>1067</v>
      </c>
      <c r="S310" s="556">
        <v>1</v>
      </c>
      <c r="T310" s="556">
        <v>300</v>
      </c>
    </row>
    <row r="311" spans="2:20" ht="22.5" x14ac:dyDescent="0.15">
      <c r="B311" s="83" t="s">
        <v>1476</v>
      </c>
      <c r="C311" s="83" t="s">
        <v>1482</v>
      </c>
      <c r="D311" s="555" t="s">
        <v>1483</v>
      </c>
      <c r="E311" s="281"/>
      <c r="F311" s="83" t="s">
        <v>450</v>
      </c>
      <c r="G311" s="83" t="s">
        <v>522</v>
      </c>
      <c r="H311" s="83" t="s">
        <v>452</v>
      </c>
      <c r="I311" s="83">
        <v>2</v>
      </c>
      <c r="J311" s="555" t="s">
        <v>1100</v>
      </c>
      <c r="K311" s="83" t="s">
        <v>454</v>
      </c>
      <c r="L311" s="83" t="s">
        <v>455</v>
      </c>
      <c r="M311" s="83" t="s">
        <v>456</v>
      </c>
      <c r="N311" s="83" t="s">
        <v>758</v>
      </c>
      <c r="O311" s="556">
        <v>385</v>
      </c>
      <c r="P311" s="83" t="s">
        <v>41</v>
      </c>
      <c r="Q311" s="557">
        <v>385</v>
      </c>
      <c r="R311" s="556" t="s">
        <v>458</v>
      </c>
      <c r="S311" s="556">
        <v>0</v>
      </c>
      <c r="T311" s="556">
        <v>0</v>
      </c>
    </row>
    <row r="312" spans="2:20" ht="22.5" x14ac:dyDescent="0.15">
      <c r="B312" s="83" t="s">
        <v>1476</v>
      </c>
      <c r="C312" s="83" t="s">
        <v>1484</v>
      </c>
      <c r="D312" s="555" t="s">
        <v>1483</v>
      </c>
      <c r="E312" s="281" t="s">
        <v>267</v>
      </c>
      <c r="F312" s="556" t="s">
        <v>450</v>
      </c>
      <c r="G312" s="83" t="s">
        <v>522</v>
      </c>
      <c r="H312" s="83" t="s">
        <v>452</v>
      </c>
      <c r="I312" s="83">
        <v>8</v>
      </c>
      <c r="J312" s="555" t="s">
        <v>1100</v>
      </c>
      <c r="K312" s="83" t="s">
        <v>454</v>
      </c>
      <c r="L312" s="83" t="s">
        <v>455</v>
      </c>
      <c r="M312" s="83" t="s">
        <v>456</v>
      </c>
      <c r="N312" s="83" t="s">
        <v>456</v>
      </c>
      <c r="O312" s="556">
        <v>385</v>
      </c>
      <c r="P312" s="556">
        <v>58</v>
      </c>
      <c r="Q312" s="557">
        <v>443</v>
      </c>
      <c r="R312" s="556" t="s">
        <v>458</v>
      </c>
      <c r="S312" s="556">
        <v>0</v>
      </c>
      <c r="T312" s="556">
        <v>0</v>
      </c>
    </row>
    <row r="313" spans="2:20" ht="22.5" x14ac:dyDescent="0.15">
      <c r="B313" s="83" t="s">
        <v>1457</v>
      </c>
      <c r="C313" s="83" t="s">
        <v>1485</v>
      </c>
      <c r="D313" s="555" t="s">
        <v>1330</v>
      </c>
      <c r="E313" s="83" t="s">
        <v>307</v>
      </c>
      <c r="F313" s="83" t="s">
        <v>450</v>
      </c>
      <c r="G313" s="83" t="s">
        <v>522</v>
      </c>
      <c r="H313" s="83" t="s">
        <v>452</v>
      </c>
      <c r="I313" s="83">
        <v>1</v>
      </c>
      <c r="J313" s="555" t="s">
        <v>1486</v>
      </c>
      <c r="K313" s="83" t="s">
        <v>454</v>
      </c>
      <c r="L313" s="83" t="s">
        <v>481</v>
      </c>
      <c r="M313" s="83" t="s">
        <v>579</v>
      </c>
      <c r="N313" s="83" t="s">
        <v>813</v>
      </c>
      <c r="O313" s="556">
        <v>0</v>
      </c>
      <c r="P313" s="83">
        <v>210</v>
      </c>
      <c r="Q313" s="557">
        <v>210</v>
      </c>
      <c r="R313" s="556" t="s">
        <v>1067</v>
      </c>
      <c r="S313" s="556">
        <v>1</v>
      </c>
      <c r="T313" s="556">
        <v>150</v>
      </c>
    </row>
    <row r="314" spans="2:20" ht="22.5" x14ac:dyDescent="0.15">
      <c r="B314" s="83" t="s">
        <v>1457</v>
      </c>
      <c r="C314" s="83" t="s">
        <v>1487</v>
      </c>
      <c r="D314" s="555" t="s">
        <v>1203</v>
      </c>
      <c r="E314" s="83" t="s">
        <v>307</v>
      </c>
      <c r="F314" s="83" t="s">
        <v>450</v>
      </c>
      <c r="G314" s="83" t="s">
        <v>522</v>
      </c>
      <c r="H314" s="83" t="s">
        <v>452</v>
      </c>
      <c r="I314" s="83">
        <v>1</v>
      </c>
      <c r="J314" s="555" t="s">
        <v>1486</v>
      </c>
      <c r="K314" s="83" t="s">
        <v>454</v>
      </c>
      <c r="L314" s="83" t="s">
        <v>481</v>
      </c>
      <c r="M314" s="83" t="s">
        <v>579</v>
      </c>
      <c r="N314" s="83" t="s">
        <v>813</v>
      </c>
      <c r="O314" s="556">
        <v>0</v>
      </c>
      <c r="P314" s="83">
        <v>150</v>
      </c>
      <c r="Q314" s="557">
        <v>150</v>
      </c>
      <c r="R314" s="556" t="s">
        <v>1067</v>
      </c>
      <c r="S314" s="556">
        <v>1</v>
      </c>
      <c r="T314" s="556">
        <v>100</v>
      </c>
    </row>
    <row r="315" spans="2:20" ht="22.5" x14ac:dyDescent="0.15">
      <c r="B315" s="83" t="s">
        <v>1457</v>
      </c>
      <c r="C315" s="83" t="s">
        <v>1488</v>
      </c>
      <c r="D315" s="555" t="s">
        <v>1480</v>
      </c>
      <c r="E315" s="83" t="s">
        <v>307</v>
      </c>
      <c r="F315" s="83" t="s">
        <v>450</v>
      </c>
      <c r="G315" s="83" t="s">
        <v>522</v>
      </c>
      <c r="H315" s="83" t="s">
        <v>452</v>
      </c>
      <c r="I315" s="83">
        <v>1</v>
      </c>
      <c r="J315" s="555" t="s">
        <v>1489</v>
      </c>
      <c r="K315" s="83" t="s">
        <v>454</v>
      </c>
      <c r="L315" s="83" t="s">
        <v>610</v>
      </c>
      <c r="M315" s="83" t="s">
        <v>538</v>
      </c>
      <c r="N315" s="83" t="s">
        <v>610</v>
      </c>
      <c r="O315" s="556">
        <v>0</v>
      </c>
      <c r="P315" s="83">
        <v>620</v>
      </c>
      <c r="Q315" s="557">
        <v>620</v>
      </c>
      <c r="R315" s="556" t="s">
        <v>1067</v>
      </c>
      <c r="S315" s="556">
        <v>1</v>
      </c>
      <c r="T315" s="556">
        <v>500</v>
      </c>
    </row>
    <row r="316" spans="2:20" ht="33.75" x14ac:dyDescent="0.15">
      <c r="B316" s="83" t="s">
        <v>1490</v>
      </c>
      <c r="C316" s="83" t="s">
        <v>1491</v>
      </c>
      <c r="D316" s="555" t="s">
        <v>1492</v>
      </c>
      <c r="E316" s="83" t="s">
        <v>274</v>
      </c>
      <c r="F316" s="83" t="s">
        <v>468</v>
      </c>
      <c r="G316" s="83" t="s">
        <v>496</v>
      </c>
      <c r="H316" s="83" t="s">
        <v>476</v>
      </c>
      <c r="I316" s="83">
        <v>2</v>
      </c>
      <c r="J316" s="555" t="s">
        <v>1433</v>
      </c>
      <c r="K316" s="83" t="s">
        <v>1436</v>
      </c>
      <c r="L316" s="83"/>
      <c r="M316" s="83"/>
      <c r="N316" s="83"/>
      <c r="O316" s="556">
        <v>0</v>
      </c>
      <c r="P316" s="83">
        <v>39</v>
      </c>
      <c r="Q316" s="557">
        <v>39</v>
      </c>
      <c r="R316" s="556" t="s">
        <v>458</v>
      </c>
      <c r="S316" s="556">
        <v>0</v>
      </c>
      <c r="T316" s="556">
        <v>0</v>
      </c>
    </row>
    <row r="317" spans="2:20" ht="33.75" x14ac:dyDescent="0.15">
      <c r="B317" s="83" t="s">
        <v>1490</v>
      </c>
      <c r="C317" s="83" t="s">
        <v>1491</v>
      </c>
      <c r="D317" s="555" t="s">
        <v>1493</v>
      </c>
      <c r="E317" s="83" t="s">
        <v>274</v>
      </c>
      <c r="F317" s="83" t="s">
        <v>468</v>
      </c>
      <c r="G317" s="83" t="s">
        <v>496</v>
      </c>
      <c r="H317" s="83" t="s">
        <v>476</v>
      </c>
      <c r="I317" s="83">
        <v>2</v>
      </c>
      <c r="J317" s="555" t="s">
        <v>1433</v>
      </c>
      <c r="K317" s="83" t="s">
        <v>1436</v>
      </c>
      <c r="L317" s="83"/>
      <c r="M317" s="83"/>
      <c r="N317" s="83"/>
      <c r="O317" s="556">
        <v>0</v>
      </c>
      <c r="P317" s="83">
        <v>2</v>
      </c>
      <c r="Q317" s="557">
        <v>2</v>
      </c>
      <c r="R317" s="556" t="s">
        <v>458</v>
      </c>
      <c r="S317" s="556">
        <v>0</v>
      </c>
      <c r="T317" s="556">
        <v>0</v>
      </c>
    </row>
    <row r="318" spans="2:20" ht="33.75" x14ac:dyDescent="0.15">
      <c r="B318" s="83" t="s">
        <v>1490</v>
      </c>
      <c r="C318" s="83" t="s">
        <v>1491</v>
      </c>
      <c r="D318" s="555" t="s">
        <v>1494</v>
      </c>
      <c r="E318" s="83" t="s">
        <v>274</v>
      </c>
      <c r="F318" s="83" t="s">
        <v>468</v>
      </c>
      <c r="G318" s="83" t="s">
        <v>496</v>
      </c>
      <c r="H318" s="83" t="s">
        <v>476</v>
      </c>
      <c r="I318" s="83">
        <v>2</v>
      </c>
      <c r="J318" s="555" t="s">
        <v>1433</v>
      </c>
      <c r="K318" s="83" t="s">
        <v>1436</v>
      </c>
      <c r="L318" s="83"/>
      <c r="M318" s="83"/>
      <c r="N318" s="83"/>
      <c r="O318" s="556">
        <v>0</v>
      </c>
      <c r="P318" s="83">
        <v>20</v>
      </c>
      <c r="Q318" s="557">
        <v>20</v>
      </c>
      <c r="R318" s="556" t="s">
        <v>458</v>
      </c>
      <c r="S318" s="556">
        <v>0</v>
      </c>
      <c r="T318" s="556">
        <v>0</v>
      </c>
    </row>
    <row r="319" spans="2:20" ht="33.75" x14ac:dyDescent="0.15">
      <c r="B319" s="83" t="s">
        <v>1490</v>
      </c>
      <c r="C319" s="83" t="s">
        <v>1491</v>
      </c>
      <c r="D319" s="555" t="s">
        <v>1495</v>
      </c>
      <c r="E319" s="83" t="s">
        <v>274</v>
      </c>
      <c r="F319" s="83" t="s">
        <v>468</v>
      </c>
      <c r="G319" s="83" t="s">
        <v>496</v>
      </c>
      <c r="H319" s="83" t="s">
        <v>476</v>
      </c>
      <c r="I319" s="83">
        <v>2</v>
      </c>
      <c r="J319" s="555" t="s">
        <v>1433</v>
      </c>
      <c r="K319" s="83" t="s">
        <v>1436</v>
      </c>
      <c r="L319" s="83"/>
      <c r="M319" s="83"/>
      <c r="N319" s="83"/>
      <c r="O319" s="556">
        <v>0</v>
      </c>
      <c r="P319" s="83">
        <v>6</v>
      </c>
      <c r="Q319" s="557">
        <v>6</v>
      </c>
      <c r="R319" s="556" t="s">
        <v>458</v>
      </c>
      <c r="S319" s="556">
        <v>0</v>
      </c>
      <c r="T319" s="556">
        <v>0</v>
      </c>
    </row>
    <row r="320" spans="2:20" ht="33.75" x14ac:dyDescent="0.15">
      <c r="B320" s="83" t="s">
        <v>1490</v>
      </c>
      <c r="C320" s="83" t="s">
        <v>1491</v>
      </c>
      <c r="D320" s="555" t="s">
        <v>1496</v>
      </c>
      <c r="E320" s="83" t="s">
        <v>274</v>
      </c>
      <c r="F320" s="83" t="s">
        <v>468</v>
      </c>
      <c r="G320" s="83" t="s">
        <v>496</v>
      </c>
      <c r="H320" s="83" t="s">
        <v>476</v>
      </c>
      <c r="I320" s="83">
        <v>2</v>
      </c>
      <c r="J320" s="555" t="s">
        <v>1433</v>
      </c>
      <c r="K320" s="83" t="s">
        <v>1436</v>
      </c>
      <c r="L320" s="83"/>
      <c r="M320" s="83"/>
      <c r="N320" s="83"/>
      <c r="O320" s="556">
        <v>0</v>
      </c>
      <c r="P320" s="83">
        <v>14</v>
      </c>
      <c r="Q320" s="557">
        <v>14</v>
      </c>
      <c r="R320" s="556" t="s">
        <v>458</v>
      </c>
      <c r="S320" s="556">
        <v>0</v>
      </c>
      <c r="T320" s="556">
        <v>0</v>
      </c>
    </row>
    <row r="321" spans="2:20" ht="33.75" x14ac:dyDescent="0.15">
      <c r="B321" s="83" t="s">
        <v>1490</v>
      </c>
      <c r="C321" s="83" t="s">
        <v>1491</v>
      </c>
      <c r="D321" s="555" t="s">
        <v>1497</v>
      </c>
      <c r="E321" s="83" t="s">
        <v>274</v>
      </c>
      <c r="F321" s="83" t="s">
        <v>468</v>
      </c>
      <c r="G321" s="83" t="s">
        <v>496</v>
      </c>
      <c r="H321" s="83" t="s">
        <v>476</v>
      </c>
      <c r="I321" s="83">
        <v>2</v>
      </c>
      <c r="J321" s="555" t="s">
        <v>1433</v>
      </c>
      <c r="K321" s="83" t="s">
        <v>1436</v>
      </c>
      <c r="L321" s="83"/>
      <c r="M321" s="83"/>
      <c r="N321" s="83"/>
      <c r="O321" s="556">
        <v>0</v>
      </c>
      <c r="P321" s="83">
        <v>11</v>
      </c>
      <c r="Q321" s="557">
        <v>11</v>
      </c>
      <c r="R321" s="556" t="s">
        <v>458</v>
      </c>
      <c r="S321" s="556">
        <v>0</v>
      </c>
      <c r="T321" s="556">
        <v>0</v>
      </c>
    </row>
    <row r="322" spans="2:20" ht="33.75" x14ac:dyDescent="0.15">
      <c r="B322" s="83" t="s">
        <v>1490</v>
      </c>
      <c r="C322" s="83" t="s">
        <v>1491</v>
      </c>
      <c r="D322" s="555" t="s">
        <v>1498</v>
      </c>
      <c r="E322" s="83" t="s">
        <v>274</v>
      </c>
      <c r="F322" s="83" t="s">
        <v>468</v>
      </c>
      <c r="G322" s="83" t="s">
        <v>496</v>
      </c>
      <c r="H322" s="83" t="s">
        <v>476</v>
      </c>
      <c r="I322" s="83">
        <v>2</v>
      </c>
      <c r="J322" s="555" t="s">
        <v>1433</v>
      </c>
      <c r="K322" s="83" t="s">
        <v>1436</v>
      </c>
      <c r="L322" s="83"/>
      <c r="M322" s="83"/>
      <c r="N322" s="83"/>
      <c r="O322" s="556">
        <v>0</v>
      </c>
      <c r="P322" s="83">
        <v>2</v>
      </c>
      <c r="Q322" s="557">
        <v>2</v>
      </c>
      <c r="R322" s="556" t="s">
        <v>458</v>
      </c>
      <c r="S322" s="556">
        <v>0</v>
      </c>
      <c r="T322" s="556">
        <v>0</v>
      </c>
    </row>
    <row r="323" spans="2:20" ht="33.75" x14ac:dyDescent="0.15">
      <c r="B323" s="83" t="s">
        <v>1490</v>
      </c>
      <c r="C323" s="83" t="s">
        <v>1491</v>
      </c>
      <c r="D323" s="555" t="s">
        <v>1499</v>
      </c>
      <c r="E323" s="83" t="s">
        <v>274</v>
      </c>
      <c r="F323" s="83" t="s">
        <v>468</v>
      </c>
      <c r="G323" s="83" t="s">
        <v>496</v>
      </c>
      <c r="H323" s="83" t="s">
        <v>476</v>
      </c>
      <c r="I323" s="83">
        <v>2</v>
      </c>
      <c r="J323" s="555" t="s">
        <v>1433</v>
      </c>
      <c r="K323" s="83" t="s">
        <v>1436</v>
      </c>
      <c r="L323" s="83"/>
      <c r="M323" s="83"/>
      <c r="N323" s="83"/>
      <c r="O323" s="556">
        <v>0</v>
      </c>
      <c r="P323" s="83">
        <v>3</v>
      </c>
      <c r="Q323" s="557">
        <v>3</v>
      </c>
      <c r="R323" s="556" t="s">
        <v>458</v>
      </c>
      <c r="S323" s="556">
        <v>0</v>
      </c>
      <c r="T323" s="556">
        <v>0</v>
      </c>
    </row>
    <row r="324" spans="2:20" ht="33.75" x14ac:dyDescent="0.15">
      <c r="B324" s="83" t="s">
        <v>1490</v>
      </c>
      <c r="C324" s="83" t="s">
        <v>1491</v>
      </c>
      <c r="D324" s="555" t="s">
        <v>1500</v>
      </c>
      <c r="E324" s="83" t="s">
        <v>274</v>
      </c>
      <c r="F324" s="83" t="s">
        <v>468</v>
      </c>
      <c r="G324" s="83" t="s">
        <v>496</v>
      </c>
      <c r="H324" s="83" t="s">
        <v>476</v>
      </c>
      <c r="I324" s="83">
        <v>2</v>
      </c>
      <c r="J324" s="555" t="s">
        <v>1433</v>
      </c>
      <c r="K324" s="83" t="s">
        <v>1436</v>
      </c>
      <c r="L324" s="83"/>
      <c r="M324" s="83"/>
      <c r="N324" s="83"/>
      <c r="O324" s="556">
        <v>0</v>
      </c>
      <c r="P324" s="83">
        <v>16</v>
      </c>
      <c r="Q324" s="557">
        <v>16</v>
      </c>
      <c r="R324" s="556" t="s">
        <v>458</v>
      </c>
      <c r="S324" s="556">
        <v>0</v>
      </c>
      <c r="T324" s="556">
        <v>0</v>
      </c>
    </row>
    <row r="325" spans="2:20" ht="33.75" x14ac:dyDescent="0.15">
      <c r="B325" s="83" t="s">
        <v>1490</v>
      </c>
      <c r="C325" s="83" t="s">
        <v>1491</v>
      </c>
      <c r="D325" s="555" t="s">
        <v>1501</v>
      </c>
      <c r="E325" s="83" t="s">
        <v>274</v>
      </c>
      <c r="F325" s="83" t="s">
        <v>468</v>
      </c>
      <c r="G325" s="83" t="s">
        <v>496</v>
      </c>
      <c r="H325" s="83" t="s">
        <v>476</v>
      </c>
      <c r="I325" s="83">
        <v>2</v>
      </c>
      <c r="J325" s="555" t="s">
        <v>1433</v>
      </c>
      <c r="K325" s="83" t="s">
        <v>1436</v>
      </c>
      <c r="L325" s="83"/>
      <c r="M325" s="83"/>
      <c r="N325" s="83"/>
      <c r="O325" s="556">
        <v>0</v>
      </c>
      <c r="P325" s="83">
        <v>12</v>
      </c>
      <c r="Q325" s="557">
        <v>12</v>
      </c>
      <c r="R325" s="556" t="s">
        <v>458</v>
      </c>
      <c r="S325" s="556">
        <v>0</v>
      </c>
      <c r="T325" s="556">
        <v>0</v>
      </c>
    </row>
    <row r="326" spans="2:20" ht="22.5" x14ac:dyDescent="0.15">
      <c r="B326" s="83" t="s">
        <v>1449</v>
      </c>
      <c r="C326" s="83" t="s">
        <v>1502</v>
      </c>
      <c r="D326" s="555" t="s">
        <v>1153</v>
      </c>
      <c r="E326" s="83" t="s">
        <v>307</v>
      </c>
      <c r="F326" s="83" t="s">
        <v>450</v>
      </c>
      <c r="G326" s="83" t="s">
        <v>522</v>
      </c>
      <c r="H326" s="83" t="s">
        <v>452</v>
      </c>
      <c r="I326" s="83">
        <v>1</v>
      </c>
      <c r="J326" s="555" t="s">
        <v>1503</v>
      </c>
      <c r="K326" s="83" t="s">
        <v>1504</v>
      </c>
      <c r="L326" s="83"/>
      <c r="M326" s="83"/>
      <c r="N326" s="83"/>
      <c r="O326" s="556">
        <v>350</v>
      </c>
      <c r="P326" s="83">
        <v>0</v>
      </c>
      <c r="Q326" s="557">
        <v>350</v>
      </c>
      <c r="R326" s="556" t="s">
        <v>458</v>
      </c>
      <c r="S326" s="556">
        <v>0</v>
      </c>
      <c r="T326" s="556">
        <v>0</v>
      </c>
    </row>
    <row r="327" spans="2:20" ht="22.5" x14ac:dyDescent="0.15">
      <c r="B327" s="83" t="s">
        <v>447</v>
      </c>
      <c r="C327" s="83" t="s">
        <v>1505</v>
      </c>
      <c r="D327" s="555" t="s">
        <v>1506</v>
      </c>
      <c r="E327" s="83" t="s">
        <v>333</v>
      </c>
      <c r="F327" s="83" t="s">
        <v>450</v>
      </c>
      <c r="G327" s="83" t="s">
        <v>522</v>
      </c>
      <c r="H327" s="83" t="s">
        <v>452</v>
      </c>
      <c r="I327" s="83">
        <v>1</v>
      </c>
      <c r="J327" s="555" t="s">
        <v>1086</v>
      </c>
      <c r="K327" s="83" t="s">
        <v>454</v>
      </c>
      <c r="L327" s="83" t="s">
        <v>455</v>
      </c>
      <c r="M327" s="83" t="s">
        <v>456</v>
      </c>
      <c r="N327" s="83" t="s">
        <v>456</v>
      </c>
      <c r="O327" s="556">
        <v>0</v>
      </c>
      <c r="P327" s="83">
        <v>64</v>
      </c>
      <c r="Q327" s="557">
        <v>64</v>
      </c>
      <c r="R327" s="556" t="s">
        <v>1067</v>
      </c>
      <c r="S327" s="556">
        <v>1</v>
      </c>
      <c r="T327" s="556">
        <v>64</v>
      </c>
    </row>
    <row r="328" spans="2:20" ht="22.5" x14ac:dyDescent="0.15">
      <c r="B328" s="83" t="s">
        <v>447</v>
      </c>
      <c r="C328" s="83" t="s">
        <v>1505</v>
      </c>
      <c r="D328" s="555" t="s">
        <v>1507</v>
      </c>
      <c r="E328" s="83" t="s">
        <v>333</v>
      </c>
      <c r="F328" s="83" t="s">
        <v>450</v>
      </c>
      <c r="G328" s="83" t="s">
        <v>522</v>
      </c>
      <c r="H328" s="83" t="s">
        <v>452</v>
      </c>
      <c r="I328" s="83">
        <v>1</v>
      </c>
      <c r="J328" s="555" t="s">
        <v>1086</v>
      </c>
      <c r="K328" s="83" t="s">
        <v>454</v>
      </c>
      <c r="L328" s="83" t="s">
        <v>455</v>
      </c>
      <c r="M328" s="83" t="s">
        <v>456</v>
      </c>
      <c r="N328" s="83" t="s">
        <v>456</v>
      </c>
      <c r="O328" s="556">
        <v>0</v>
      </c>
      <c r="P328" s="83">
        <v>40</v>
      </c>
      <c r="Q328" s="557">
        <v>40</v>
      </c>
      <c r="R328" s="556" t="s">
        <v>1067</v>
      </c>
      <c r="S328" s="556">
        <v>1</v>
      </c>
      <c r="T328" s="556">
        <v>40</v>
      </c>
    </row>
    <row r="329" spans="2:20" ht="22.5" x14ac:dyDescent="0.15">
      <c r="B329" s="83" t="s">
        <v>1449</v>
      </c>
      <c r="C329" s="83" t="s">
        <v>1508</v>
      </c>
      <c r="D329" s="555" t="s">
        <v>1153</v>
      </c>
      <c r="E329" s="83" t="s">
        <v>307</v>
      </c>
      <c r="F329" s="83" t="s">
        <v>450</v>
      </c>
      <c r="G329" s="83" t="s">
        <v>522</v>
      </c>
      <c r="H329" s="83" t="s">
        <v>452</v>
      </c>
      <c r="I329" s="83">
        <v>2</v>
      </c>
      <c r="J329" s="555" t="s">
        <v>1509</v>
      </c>
      <c r="K329" s="83" t="s">
        <v>1504</v>
      </c>
      <c r="L329" s="83"/>
      <c r="M329" s="83"/>
      <c r="N329" s="83"/>
      <c r="O329" s="560"/>
      <c r="P329" s="560"/>
      <c r="Q329" s="557"/>
      <c r="R329" s="556" t="s">
        <v>458</v>
      </c>
      <c r="S329" s="556">
        <v>0</v>
      </c>
      <c r="T329" s="556">
        <v>0</v>
      </c>
    </row>
    <row r="330" spans="2:20" ht="22.5" x14ac:dyDescent="0.15">
      <c r="B330" s="83" t="s">
        <v>1476</v>
      </c>
      <c r="C330" s="561" t="s">
        <v>1510</v>
      </c>
      <c r="D330" s="288" t="s">
        <v>1511</v>
      </c>
      <c r="E330" s="562" t="s">
        <v>294</v>
      </c>
      <c r="F330" s="83" t="s">
        <v>450</v>
      </c>
      <c r="G330" s="83" t="s">
        <v>522</v>
      </c>
      <c r="H330" s="83" t="s">
        <v>452</v>
      </c>
      <c r="I330" s="563">
        <v>10</v>
      </c>
      <c r="J330" s="564" t="s">
        <v>1512</v>
      </c>
      <c r="K330" s="565" t="s">
        <v>454</v>
      </c>
      <c r="L330" s="565" t="s">
        <v>455</v>
      </c>
      <c r="M330" s="256" t="s">
        <v>456</v>
      </c>
      <c r="N330" s="562" t="s">
        <v>456</v>
      </c>
      <c r="O330" s="566">
        <v>1039</v>
      </c>
      <c r="P330" s="565">
        <v>302</v>
      </c>
      <c r="Q330" s="559">
        <v>1341</v>
      </c>
      <c r="R330" s="556" t="s">
        <v>458</v>
      </c>
      <c r="S330" s="556">
        <v>0</v>
      </c>
      <c r="T330" s="556">
        <v>0</v>
      </c>
    </row>
    <row r="331" spans="2:20" ht="22.5" x14ac:dyDescent="0.15">
      <c r="B331" s="83" t="s">
        <v>1449</v>
      </c>
      <c r="C331" s="83" t="s">
        <v>1513</v>
      </c>
      <c r="D331" s="555" t="s">
        <v>1514</v>
      </c>
      <c r="E331" s="83" t="s">
        <v>307</v>
      </c>
      <c r="F331" s="83" t="s">
        <v>450</v>
      </c>
      <c r="G331" s="83" t="s">
        <v>522</v>
      </c>
      <c r="H331" s="83" t="s">
        <v>464</v>
      </c>
      <c r="I331" s="83">
        <v>2</v>
      </c>
      <c r="J331" s="555" t="s">
        <v>1515</v>
      </c>
      <c r="K331" s="83" t="s">
        <v>1516</v>
      </c>
      <c r="L331" s="83"/>
      <c r="M331" s="83"/>
      <c r="N331" s="83"/>
      <c r="O331" s="556">
        <v>0</v>
      </c>
      <c r="P331" s="83">
        <v>40</v>
      </c>
      <c r="Q331" s="557">
        <v>40</v>
      </c>
      <c r="R331" s="556" t="s">
        <v>458</v>
      </c>
      <c r="S331" s="556">
        <v>0</v>
      </c>
      <c r="T331" s="556">
        <v>0</v>
      </c>
    </row>
    <row r="332" spans="2:20" ht="22.5" x14ac:dyDescent="0.15">
      <c r="B332" s="83" t="s">
        <v>1517</v>
      </c>
      <c r="C332" s="83" t="s">
        <v>1518</v>
      </c>
      <c r="D332" s="555" t="s">
        <v>1519</v>
      </c>
      <c r="E332" s="83"/>
      <c r="F332" s="83" t="s">
        <v>468</v>
      </c>
      <c r="G332" s="83" t="s">
        <v>522</v>
      </c>
      <c r="H332" s="83" t="s">
        <v>476</v>
      </c>
      <c r="I332" s="83">
        <v>10</v>
      </c>
      <c r="J332" s="555" t="s">
        <v>1433</v>
      </c>
      <c r="K332" s="83" t="s">
        <v>1436</v>
      </c>
      <c r="L332" s="83"/>
      <c r="M332" s="83"/>
      <c r="N332" s="83"/>
      <c r="O332" s="556">
        <v>0</v>
      </c>
      <c r="P332" s="83">
        <v>13</v>
      </c>
      <c r="Q332" s="557">
        <v>13</v>
      </c>
      <c r="R332" s="556" t="s">
        <v>458</v>
      </c>
      <c r="S332" s="556">
        <v>0</v>
      </c>
      <c r="T332" s="556">
        <v>0</v>
      </c>
    </row>
    <row r="333" spans="2:20" ht="22.5" x14ac:dyDescent="0.15">
      <c r="B333" s="83" t="s">
        <v>1449</v>
      </c>
      <c r="C333" s="83" t="s">
        <v>1518</v>
      </c>
      <c r="D333" s="555" t="s">
        <v>1079</v>
      </c>
      <c r="E333" s="83"/>
      <c r="F333" s="83" t="s">
        <v>450</v>
      </c>
      <c r="G333" s="83" t="s">
        <v>522</v>
      </c>
      <c r="H333" s="83" t="s">
        <v>488</v>
      </c>
      <c r="I333" s="83">
        <v>9</v>
      </c>
      <c r="J333" s="555" t="s">
        <v>1520</v>
      </c>
      <c r="K333" s="83" t="s">
        <v>1521</v>
      </c>
      <c r="L333" s="83"/>
      <c r="M333" s="83"/>
      <c r="N333" s="83"/>
      <c r="O333" s="558">
        <v>17932</v>
      </c>
      <c r="P333" s="83">
        <v>897</v>
      </c>
      <c r="Q333" s="559">
        <v>18829</v>
      </c>
      <c r="R333" s="556" t="s">
        <v>458</v>
      </c>
      <c r="S333" s="556">
        <v>0</v>
      </c>
      <c r="T333" s="556">
        <v>0</v>
      </c>
    </row>
    <row r="334" spans="2:20" ht="22.5" x14ac:dyDescent="0.15">
      <c r="B334" s="83" t="s">
        <v>1449</v>
      </c>
      <c r="C334" s="83" t="s">
        <v>1522</v>
      </c>
      <c r="D334" s="555" t="s">
        <v>1514</v>
      </c>
      <c r="E334" s="83" t="s">
        <v>307</v>
      </c>
      <c r="F334" s="83" t="s">
        <v>450</v>
      </c>
      <c r="G334" s="83" t="s">
        <v>522</v>
      </c>
      <c r="H334" s="83" t="s">
        <v>464</v>
      </c>
      <c r="I334" s="83">
        <v>5</v>
      </c>
      <c r="J334" s="555" t="s">
        <v>1523</v>
      </c>
      <c r="K334" s="83" t="s">
        <v>1504</v>
      </c>
      <c r="L334" s="83" t="s">
        <v>1524</v>
      </c>
      <c r="M334" s="83"/>
      <c r="N334" s="83"/>
      <c r="O334" s="556">
        <v>745</v>
      </c>
      <c r="P334" s="83">
        <v>0</v>
      </c>
      <c r="Q334" s="557">
        <v>745</v>
      </c>
      <c r="R334" s="556" t="s">
        <v>458</v>
      </c>
      <c r="S334" s="556">
        <v>0</v>
      </c>
      <c r="T334" s="556">
        <v>0</v>
      </c>
    </row>
    <row r="335" spans="2:20" ht="22.5" x14ac:dyDescent="0.15">
      <c r="B335" s="83" t="s">
        <v>1449</v>
      </c>
      <c r="C335" s="83" t="s">
        <v>1525</v>
      </c>
      <c r="D335" s="555" t="s">
        <v>1526</v>
      </c>
      <c r="E335" s="83" t="s">
        <v>307</v>
      </c>
      <c r="F335" s="83" t="s">
        <v>450</v>
      </c>
      <c r="G335" s="83" t="s">
        <v>522</v>
      </c>
      <c r="H335" s="83" t="s">
        <v>464</v>
      </c>
      <c r="I335" s="83">
        <v>1</v>
      </c>
      <c r="J335" s="555" t="s">
        <v>1523</v>
      </c>
      <c r="K335" s="83" t="s">
        <v>1504</v>
      </c>
      <c r="L335" s="83" t="s">
        <v>1524</v>
      </c>
      <c r="M335" s="83"/>
      <c r="N335" s="83"/>
      <c r="O335" s="556">
        <v>0</v>
      </c>
      <c r="P335" s="83">
        <v>75</v>
      </c>
      <c r="Q335" s="557">
        <v>75</v>
      </c>
      <c r="R335" s="556" t="s">
        <v>458</v>
      </c>
      <c r="S335" s="556">
        <v>0</v>
      </c>
      <c r="T335" s="556">
        <v>0</v>
      </c>
    </row>
    <row r="336" spans="2:20" ht="22.5" x14ac:dyDescent="0.15">
      <c r="B336" s="83" t="s">
        <v>1476</v>
      </c>
      <c r="C336" s="83" t="s">
        <v>1527</v>
      </c>
      <c r="D336" s="555" t="s">
        <v>1511</v>
      </c>
      <c r="E336" s="83" t="s">
        <v>294</v>
      </c>
      <c r="F336" s="83" t="s">
        <v>450</v>
      </c>
      <c r="G336" s="83" t="s">
        <v>522</v>
      </c>
      <c r="H336" s="83" t="s">
        <v>452</v>
      </c>
      <c r="I336" s="83">
        <v>8</v>
      </c>
      <c r="J336" s="555" t="s">
        <v>1528</v>
      </c>
      <c r="K336" s="83" t="s">
        <v>454</v>
      </c>
      <c r="L336" s="83" t="s">
        <v>455</v>
      </c>
      <c r="M336" s="83" t="s">
        <v>456</v>
      </c>
      <c r="N336" s="83" t="s">
        <v>456</v>
      </c>
      <c r="O336" s="556">
        <v>1109</v>
      </c>
      <c r="P336" s="83">
        <v>126</v>
      </c>
      <c r="Q336" s="559">
        <v>1235</v>
      </c>
      <c r="R336" s="556" t="s">
        <v>458</v>
      </c>
      <c r="S336" s="556">
        <v>0</v>
      </c>
      <c r="T336" s="556">
        <v>0</v>
      </c>
    </row>
    <row r="337" spans="2:20" ht="22.5" x14ac:dyDescent="0.15">
      <c r="B337" s="83" t="s">
        <v>1449</v>
      </c>
      <c r="C337" s="83" t="s">
        <v>1529</v>
      </c>
      <c r="D337" s="555" t="s">
        <v>1153</v>
      </c>
      <c r="E337" s="83" t="s">
        <v>307</v>
      </c>
      <c r="F337" s="83" t="s">
        <v>450</v>
      </c>
      <c r="G337" s="83" t="s">
        <v>522</v>
      </c>
      <c r="H337" s="83" t="s">
        <v>452</v>
      </c>
      <c r="I337" s="83">
        <v>3</v>
      </c>
      <c r="J337" s="555" t="s">
        <v>1530</v>
      </c>
      <c r="K337" s="83" t="s">
        <v>1531</v>
      </c>
      <c r="L337" s="83" t="s">
        <v>1532</v>
      </c>
      <c r="M337" s="83"/>
      <c r="N337" s="83"/>
      <c r="O337" s="556">
        <v>441</v>
      </c>
      <c r="P337" s="83">
        <v>0</v>
      </c>
      <c r="Q337" s="557">
        <v>441</v>
      </c>
      <c r="R337" s="556" t="s">
        <v>458</v>
      </c>
      <c r="S337" s="556">
        <v>0</v>
      </c>
      <c r="T337" s="556">
        <v>0</v>
      </c>
    </row>
    <row r="338" spans="2:20" ht="22.5" x14ac:dyDescent="0.15">
      <c r="B338" s="83" t="s">
        <v>1449</v>
      </c>
      <c r="C338" s="83" t="s">
        <v>1533</v>
      </c>
      <c r="D338" s="555" t="s">
        <v>1153</v>
      </c>
      <c r="E338" s="83" t="s">
        <v>307</v>
      </c>
      <c r="F338" s="83" t="s">
        <v>450</v>
      </c>
      <c r="G338" s="83" t="s">
        <v>522</v>
      </c>
      <c r="H338" s="83" t="s">
        <v>452</v>
      </c>
      <c r="I338" s="83">
        <v>1</v>
      </c>
      <c r="J338" s="555" t="s">
        <v>1534</v>
      </c>
      <c r="K338" s="83" t="s">
        <v>1531</v>
      </c>
      <c r="L338" s="83" t="s">
        <v>1535</v>
      </c>
      <c r="M338" s="83"/>
      <c r="N338" s="83"/>
      <c r="O338" s="556">
        <v>680</v>
      </c>
      <c r="P338" s="83">
        <v>0</v>
      </c>
      <c r="Q338" s="557">
        <v>680</v>
      </c>
      <c r="R338" s="556" t="s">
        <v>458</v>
      </c>
      <c r="S338" s="556">
        <v>0</v>
      </c>
      <c r="T338" s="556">
        <v>0</v>
      </c>
    </row>
    <row r="339" spans="2:20" ht="22.5" x14ac:dyDescent="0.15">
      <c r="B339" s="83" t="s">
        <v>1449</v>
      </c>
      <c r="C339" s="83" t="s">
        <v>1536</v>
      </c>
      <c r="D339" s="555" t="s">
        <v>1153</v>
      </c>
      <c r="E339" s="83" t="s">
        <v>307</v>
      </c>
      <c r="F339" s="83" t="s">
        <v>450</v>
      </c>
      <c r="G339" s="83" t="s">
        <v>522</v>
      </c>
      <c r="H339" s="83" t="s">
        <v>452</v>
      </c>
      <c r="I339" s="83">
        <v>1</v>
      </c>
      <c r="J339" s="555" t="s">
        <v>1537</v>
      </c>
      <c r="K339" s="83" t="s">
        <v>1531</v>
      </c>
      <c r="L339" s="83" t="s">
        <v>1538</v>
      </c>
      <c r="M339" s="83"/>
      <c r="N339" s="83"/>
      <c r="O339" s="556">
        <v>400</v>
      </c>
      <c r="P339" s="83">
        <v>0</v>
      </c>
      <c r="Q339" s="557">
        <v>400</v>
      </c>
      <c r="R339" s="556" t="s">
        <v>458</v>
      </c>
      <c r="S339" s="556">
        <v>0</v>
      </c>
      <c r="T339" s="556">
        <v>0</v>
      </c>
    </row>
    <row r="340" spans="2:20" ht="22.5" x14ac:dyDescent="0.15">
      <c r="B340" s="83" t="s">
        <v>1457</v>
      </c>
      <c r="C340" s="83" t="s">
        <v>1536</v>
      </c>
      <c r="D340" s="555" t="s">
        <v>1330</v>
      </c>
      <c r="E340" s="83" t="s">
        <v>307</v>
      </c>
      <c r="F340" s="83" t="s">
        <v>450</v>
      </c>
      <c r="G340" s="83" t="s">
        <v>522</v>
      </c>
      <c r="H340" s="83" t="s">
        <v>452</v>
      </c>
      <c r="I340" s="83">
        <v>1</v>
      </c>
      <c r="J340" s="555" t="s">
        <v>1539</v>
      </c>
      <c r="K340" s="83" t="s">
        <v>454</v>
      </c>
      <c r="L340" s="83" t="s">
        <v>502</v>
      </c>
      <c r="M340" s="83" t="s">
        <v>566</v>
      </c>
      <c r="N340" s="83" t="s">
        <v>566</v>
      </c>
      <c r="O340" s="556">
        <v>700</v>
      </c>
      <c r="P340" s="83">
        <v>300</v>
      </c>
      <c r="Q340" s="559">
        <v>1000</v>
      </c>
      <c r="R340" s="556" t="s">
        <v>458</v>
      </c>
      <c r="S340" s="556">
        <v>0</v>
      </c>
      <c r="T340" s="556">
        <v>0</v>
      </c>
    </row>
    <row r="341" spans="2:20" ht="56.25" x14ac:dyDescent="0.15">
      <c r="B341" s="83" t="s">
        <v>447</v>
      </c>
      <c r="C341" s="83" t="s">
        <v>1540</v>
      </c>
      <c r="D341" s="555" t="s">
        <v>1541</v>
      </c>
      <c r="E341" s="83" t="s">
        <v>333</v>
      </c>
      <c r="F341" s="83" t="s">
        <v>450</v>
      </c>
      <c r="G341" s="83" t="s">
        <v>522</v>
      </c>
      <c r="H341" s="83" t="s">
        <v>452</v>
      </c>
      <c r="I341" s="83">
        <v>1</v>
      </c>
      <c r="J341" s="555" t="s">
        <v>1542</v>
      </c>
      <c r="K341" s="83" t="s">
        <v>454</v>
      </c>
      <c r="L341" s="83" t="s">
        <v>455</v>
      </c>
      <c r="M341" s="83" t="s">
        <v>456</v>
      </c>
      <c r="N341" s="83" t="s">
        <v>718</v>
      </c>
      <c r="O341" s="556">
        <v>170</v>
      </c>
      <c r="P341" s="83">
        <v>0</v>
      </c>
      <c r="Q341" s="557">
        <v>170</v>
      </c>
      <c r="R341" s="556" t="s">
        <v>458</v>
      </c>
      <c r="S341" s="556">
        <v>0</v>
      </c>
      <c r="T341" s="556">
        <v>0</v>
      </c>
    </row>
    <row r="342" spans="2:20" ht="45" x14ac:dyDescent="0.15">
      <c r="B342" s="83" t="s">
        <v>1449</v>
      </c>
      <c r="C342" s="83" t="s">
        <v>1543</v>
      </c>
      <c r="D342" s="555" t="s">
        <v>1079</v>
      </c>
      <c r="E342" s="83" t="s">
        <v>307</v>
      </c>
      <c r="F342" s="83" t="s">
        <v>450</v>
      </c>
      <c r="G342" s="83" t="s">
        <v>522</v>
      </c>
      <c r="H342" s="83" t="s">
        <v>488</v>
      </c>
      <c r="I342" s="83">
        <v>26</v>
      </c>
      <c r="J342" s="555" t="s">
        <v>1520</v>
      </c>
      <c r="K342" s="83" t="s">
        <v>1521</v>
      </c>
      <c r="L342" s="83" t="s">
        <v>1544</v>
      </c>
      <c r="M342" s="560"/>
      <c r="N342" s="560"/>
      <c r="O342" s="558">
        <v>17932</v>
      </c>
      <c r="P342" s="83">
        <v>897</v>
      </c>
      <c r="Q342" s="559">
        <v>18829</v>
      </c>
      <c r="R342" s="556"/>
      <c r="S342" s="556"/>
      <c r="T342" s="556"/>
    </row>
    <row r="343" spans="2:20" ht="22.5" x14ac:dyDescent="0.15">
      <c r="B343" s="83" t="s">
        <v>1449</v>
      </c>
      <c r="C343" s="83" t="s">
        <v>1545</v>
      </c>
      <c r="D343" s="555" t="s">
        <v>1514</v>
      </c>
      <c r="E343" s="83" t="s">
        <v>307</v>
      </c>
      <c r="F343" s="83" t="s">
        <v>450</v>
      </c>
      <c r="G343" s="83" t="s">
        <v>522</v>
      </c>
      <c r="H343" s="83" t="s">
        <v>464</v>
      </c>
      <c r="I343" s="83">
        <v>2</v>
      </c>
      <c r="J343" s="555" t="s">
        <v>1546</v>
      </c>
      <c r="K343" s="83" t="s">
        <v>1547</v>
      </c>
      <c r="L343" s="83"/>
      <c r="M343" s="83"/>
      <c r="N343" s="83"/>
      <c r="O343" s="556">
        <v>430</v>
      </c>
      <c r="P343" s="83">
        <v>0</v>
      </c>
      <c r="Q343" s="557">
        <v>430</v>
      </c>
      <c r="R343" s="556"/>
      <c r="S343" s="556"/>
      <c r="T343" s="556"/>
    </row>
    <row r="344" spans="2:20" ht="22.5" x14ac:dyDescent="0.15">
      <c r="B344" s="83" t="s">
        <v>1457</v>
      </c>
      <c r="C344" s="83" t="s">
        <v>1548</v>
      </c>
      <c r="D344" s="555" t="s">
        <v>1480</v>
      </c>
      <c r="E344" s="83" t="s">
        <v>307</v>
      </c>
      <c r="F344" s="83" t="s">
        <v>450</v>
      </c>
      <c r="G344" s="83" t="s">
        <v>522</v>
      </c>
      <c r="H344" s="83" t="s">
        <v>452</v>
      </c>
      <c r="I344" s="83">
        <v>1</v>
      </c>
      <c r="J344" s="555" t="s">
        <v>1549</v>
      </c>
      <c r="K344" s="83" t="s">
        <v>454</v>
      </c>
      <c r="L344" s="83" t="s">
        <v>481</v>
      </c>
      <c r="M344" s="83" t="s">
        <v>577</v>
      </c>
      <c r="N344" s="83" t="s">
        <v>577</v>
      </c>
      <c r="O344" s="556">
        <v>0</v>
      </c>
      <c r="P344" s="83">
        <v>300</v>
      </c>
      <c r="Q344" s="557">
        <v>300</v>
      </c>
      <c r="R344" s="556" t="s">
        <v>1067</v>
      </c>
      <c r="S344" s="556">
        <v>1</v>
      </c>
      <c r="T344" s="556">
        <v>35</v>
      </c>
    </row>
    <row r="345" spans="2:20" ht="22.5" x14ac:dyDescent="0.15">
      <c r="B345" s="83" t="s">
        <v>1550</v>
      </c>
      <c r="C345" s="83" t="s">
        <v>1548</v>
      </c>
      <c r="D345" s="555" t="s">
        <v>1343</v>
      </c>
      <c r="E345" s="83" t="s">
        <v>307</v>
      </c>
      <c r="F345" s="83" t="s">
        <v>450</v>
      </c>
      <c r="G345" s="83" t="s">
        <v>522</v>
      </c>
      <c r="H345" s="83" t="s">
        <v>452</v>
      </c>
      <c r="I345" s="83">
        <v>1</v>
      </c>
      <c r="J345" s="555" t="s">
        <v>1551</v>
      </c>
      <c r="K345" s="83" t="s">
        <v>454</v>
      </c>
      <c r="L345" s="83" t="s">
        <v>473</v>
      </c>
      <c r="M345" s="83" t="s">
        <v>542</v>
      </c>
      <c r="N345" s="83" t="s">
        <v>853</v>
      </c>
      <c r="O345" s="556">
        <v>0</v>
      </c>
      <c r="P345" s="83">
        <v>1600</v>
      </c>
      <c r="Q345" s="559">
        <v>1600</v>
      </c>
      <c r="R345" s="556" t="s">
        <v>1067</v>
      </c>
      <c r="S345" s="556">
        <v>1</v>
      </c>
      <c r="T345" s="556">
        <v>80</v>
      </c>
    </row>
    <row r="346" spans="2:20" ht="22.5" x14ac:dyDescent="0.15">
      <c r="B346" s="83" t="s">
        <v>1550</v>
      </c>
      <c r="C346" s="83" t="s">
        <v>1552</v>
      </c>
      <c r="D346" s="555" t="s">
        <v>1343</v>
      </c>
      <c r="E346" s="83" t="s">
        <v>307</v>
      </c>
      <c r="F346" s="83" t="s">
        <v>450</v>
      </c>
      <c r="G346" s="83" t="s">
        <v>522</v>
      </c>
      <c r="H346" s="83" t="s">
        <v>452</v>
      </c>
      <c r="I346" s="83">
        <v>1</v>
      </c>
      <c r="J346" s="555" t="s">
        <v>1551</v>
      </c>
      <c r="K346" s="83" t="s">
        <v>454</v>
      </c>
      <c r="L346" s="83" t="s">
        <v>473</v>
      </c>
      <c r="M346" s="83" t="s">
        <v>523</v>
      </c>
      <c r="N346" s="83" t="s">
        <v>609</v>
      </c>
      <c r="O346" s="556">
        <v>0</v>
      </c>
      <c r="P346" s="83">
        <v>1200</v>
      </c>
      <c r="Q346" s="559">
        <v>1200</v>
      </c>
      <c r="R346" s="556" t="s">
        <v>1067</v>
      </c>
      <c r="S346" s="556">
        <v>1</v>
      </c>
      <c r="T346" s="556">
        <v>48</v>
      </c>
    </row>
    <row r="347" spans="2:20" ht="33.75" x14ac:dyDescent="0.15">
      <c r="B347" s="83" t="s">
        <v>1550</v>
      </c>
      <c r="C347" s="83" t="s">
        <v>1548</v>
      </c>
      <c r="D347" s="555" t="s">
        <v>1553</v>
      </c>
      <c r="E347" s="83"/>
      <c r="F347" s="83" t="s">
        <v>450</v>
      </c>
      <c r="G347" s="83" t="s">
        <v>471</v>
      </c>
      <c r="H347" s="83" t="s">
        <v>519</v>
      </c>
      <c r="I347" s="83">
        <v>1</v>
      </c>
      <c r="J347" s="555" t="s">
        <v>1554</v>
      </c>
      <c r="K347" s="83" t="s">
        <v>454</v>
      </c>
      <c r="L347" s="83" t="s">
        <v>473</v>
      </c>
      <c r="M347" s="83" t="s">
        <v>523</v>
      </c>
      <c r="N347" s="83" t="s">
        <v>609</v>
      </c>
      <c r="O347" s="556">
        <v>0</v>
      </c>
      <c r="P347" s="83">
        <v>10</v>
      </c>
      <c r="Q347" s="557">
        <v>10</v>
      </c>
      <c r="R347" s="556" t="s">
        <v>458</v>
      </c>
      <c r="S347" s="556">
        <v>0</v>
      </c>
      <c r="T347" s="556">
        <v>0</v>
      </c>
    </row>
    <row r="348" spans="2:20" ht="22.5" x14ac:dyDescent="0.15">
      <c r="B348" s="83" t="s">
        <v>1449</v>
      </c>
      <c r="C348" s="83" t="s">
        <v>1555</v>
      </c>
      <c r="D348" s="555" t="s">
        <v>1556</v>
      </c>
      <c r="E348" s="83" t="s">
        <v>307</v>
      </c>
      <c r="F348" s="83" t="s">
        <v>450</v>
      </c>
      <c r="G348" s="83" t="s">
        <v>522</v>
      </c>
      <c r="H348" s="83" t="s">
        <v>452</v>
      </c>
      <c r="I348" s="83">
        <v>2</v>
      </c>
      <c r="J348" s="555" t="s">
        <v>1557</v>
      </c>
      <c r="K348" s="83" t="s">
        <v>1547</v>
      </c>
      <c r="L348" s="83"/>
      <c r="M348" s="83"/>
      <c r="N348" s="83"/>
      <c r="O348" s="556">
        <v>203</v>
      </c>
      <c r="P348" s="83">
        <v>0</v>
      </c>
      <c r="Q348" s="557">
        <v>203</v>
      </c>
      <c r="R348" s="556" t="s">
        <v>1067</v>
      </c>
      <c r="S348" s="556">
        <v>1</v>
      </c>
      <c r="T348" s="556">
        <v>110</v>
      </c>
    </row>
    <row r="349" spans="2:20" ht="22.5" x14ac:dyDescent="0.15">
      <c r="B349" s="83" t="s">
        <v>447</v>
      </c>
      <c r="C349" s="83" t="s">
        <v>1558</v>
      </c>
      <c r="D349" s="555" t="s">
        <v>1559</v>
      </c>
      <c r="E349" s="83"/>
      <c r="F349" s="83" t="s">
        <v>450</v>
      </c>
      <c r="G349" s="83" t="s">
        <v>487</v>
      </c>
      <c r="H349" s="83" t="s">
        <v>519</v>
      </c>
      <c r="I349" s="83">
        <v>1</v>
      </c>
      <c r="J349" s="555" t="s">
        <v>904</v>
      </c>
      <c r="K349" s="83" t="s">
        <v>454</v>
      </c>
      <c r="L349" s="83" t="s">
        <v>455</v>
      </c>
      <c r="M349" s="83" t="s">
        <v>456</v>
      </c>
      <c r="N349" s="83" t="s">
        <v>462</v>
      </c>
      <c r="O349" s="556">
        <v>0</v>
      </c>
      <c r="P349" s="83">
        <v>21</v>
      </c>
      <c r="Q349" s="557">
        <v>21</v>
      </c>
      <c r="R349" s="556" t="s">
        <v>458</v>
      </c>
      <c r="S349" s="556">
        <v>0</v>
      </c>
      <c r="T349" s="556">
        <v>0</v>
      </c>
    </row>
    <row r="350" spans="2:20" ht="22.5" x14ac:dyDescent="0.15">
      <c r="B350" s="83" t="s">
        <v>1449</v>
      </c>
      <c r="C350" s="83" t="s">
        <v>1560</v>
      </c>
      <c r="D350" s="555" t="s">
        <v>1556</v>
      </c>
      <c r="E350" s="83" t="s">
        <v>307</v>
      </c>
      <c r="F350" s="83" t="s">
        <v>450</v>
      </c>
      <c r="G350" s="83" t="s">
        <v>522</v>
      </c>
      <c r="H350" s="83" t="s">
        <v>452</v>
      </c>
      <c r="I350" s="83">
        <v>2</v>
      </c>
      <c r="J350" s="555" t="s">
        <v>1561</v>
      </c>
      <c r="K350" s="83" t="s">
        <v>1562</v>
      </c>
      <c r="L350" s="83"/>
      <c r="M350" s="83"/>
      <c r="N350" s="83"/>
      <c r="O350" s="556">
        <v>480</v>
      </c>
      <c r="P350" s="83">
        <v>0</v>
      </c>
      <c r="Q350" s="557">
        <v>480</v>
      </c>
      <c r="R350" s="556" t="s">
        <v>458</v>
      </c>
      <c r="S350" s="556">
        <v>0</v>
      </c>
      <c r="T350" s="556">
        <v>0</v>
      </c>
    </row>
    <row r="351" spans="2:20" ht="56.25" x14ac:dyDescent="0.15">
      <c r="B351" s="83" t="s">
        <v>1449</v>
      </c>
      <c r="C351" s="83" t="s">
        <v>1563</v>
      </c>
      <c r="D351" s="555" t="s">
        <v>1079</v>
      </c>
      <c r="E351" s="83" t="s">
        <v>307</v>
      </c>
      <c r="F351" s="83" t="s">
        <v>450</v>
      </c>
      <c r="G351" s="83" t="s">
        <v>522</v>
      </c>
      <c r="H351" s="83" t="s">
        <v>488</v>
      </c>
      <c r="I351" s="83">
        <v>27</v>
      </c>
      <c r="J351" s="555" t="s">
        <v>1564</v>
      </c>
      <c r="K351" s="83" t="s">
        <v>1521</v>
      </c>
      <c r="L351" s="83"/>
      <c r="M351" s="83"/>
      <c r="N351" s="83"/>
      <c r="O351" s="558">
        <v>54660</v>
      </c>
      <c r="P351" s="83">
        <v>2733</v>
      </c>
      <c r="Q351" s="559">
        <v>57393</v>
      </c>
      <c r="R351" s="556" t="s">
        <v>458</v>
      </c>
      <c r="S351" s="556">
        <v>0</v>
      </c>
      <c r="T351" s="556">
        <v>0</v>
      </c>
    </row>
    <row r="352" spans="2:20" ht="22.5" x14ac:dyDescent="0.15">
      <c r="B352" s="83" t="s">
        <v>1457</v>
      </c>
      <c r="C352" s="83" t="s">
        <v>1548</v>
      </c>
      <c r="D352" s="555" t="s">
        <v>1565</v>
      </c>
      <c r="E352" s="83" t="s">
        <v>352</v>
      </c>
      <c r="F352" s="83" t="s">
        <v>450</v>
      </c>
      <c r="G352" s="83" t="s">
        <v>463</v>
      </c>
      <c r="H352" s="83" t="s">
        <v>519</v>
      </c>
      <c r="I352" s="83">
        <v>1</v>
      </c>
      <c r="J352" s="555" t="s">
        <v>1551</v>
      </c>
      <c r="K352" s="83" t="s">
        <v>454</v>
      </c>
      <c r="L352" s="83" t="s">
        <v>473</v>
      </c>
      <c r="M352" s="83" t="s">
        <v>542</v>
      </c>
      <c r="N352" s="83" t="s">
        <v>853</v>
      </c>
      <c r="O352" s="556">
        <v>0</v>
      </c>
      <c r="P352" s="83">
        <v>15</v>
      </c>
      <c r="Q352" s="557">
        <v>15</v>
      </c>
      <c r="R352" s="556" t="s">
        <v>458</v>
      </c>
      <c r="S352" s="556">
        <v>0</v>
      </c>
      <c r="T352" s="556">
        <v>0</v>
      </c>
    </row>
    <row r="353" spans="2:20" ht="22.5" x14ac:dyDescent="0.15">
      <c r="B353" s="83" t="s">
        <v>1449</v>
      </c>
      <c r="C353" s="83" t="s">
        <v>1566</v>
      </c>
      <c r="D353" s="555" t="s">
        <v>1556</v>
      </c>
      <c r="E353" s="83" t="s">
        <v>307</v>
      </c>
      <c r="F353" s="83" t="s">
        <v>450</v>
      </c>
      <c r="G353" s="83" t="s">
        <v>522</v>
      </c>
      <c r="H353" s="83" t="s">
        <v>452</v>
      </c>
      <c r="I353" s="83">
        <v>1</v>
      </c>
      <c r="J353" s="555" t="s">
        <v>1561</v>
      </c>
      <c r="K353" s="83" t="s">
        <v>1562</v>
      </c>
      <c r="L353" s="83"/>
      <c r="M353" s="83"/>
      <c r="N353" s="83"/>
      <c r="O353" s="556">
        <v>200</v>
      </c>
      <c r="P353" s="83">
        <v>0</v>
      </c>
      <c r="Q353" s="557">
        <v>200</v>
      </c>
      <c r="R353" s="556" t="s">
        <v>458</v>
      </c>
      <c r="S353" s="556">
        <v>0</v>
      </c>
      <c r="T353" s="556">
        <v>0</v>
      </c>
    </row>
    <row r="354" spans="2:20" ht="22.5" x14ac:dyDescent="0.15">
      <c r="B354" s="83" t="s">
        <v>1457</v>
      </c>
      <c r="C354" s="83" t="s">
        <v>1567</v>
      </c>
      <c r="D354" s="555" t="s">
        <v>1568</v>
      </c>
      <c r="E354" s="83" t="s">
        <v>307</v>
      </c>
      <c r="F354" s="83" t="s">
        <v>450</v>
      </c>
      <c r="G354" s="83" t="s">
        <v>522</v>
      </c>
      <c r="H354" s="83" t="s">
        <v>452</v>
      </c>
      <c r="I354" s="83">
        <v>2</v>
      </c>
      <c r="J354" s="555" t="s">
        <v>1569</v>
      </c>
      <c r="K354" s="83" t="s">
        <v>454</v>
      </c>
      <c r="L354" s="83" t="s">
        <v>481</v>
      </c>
      <c r="M354" s="83" t="s">
        <v>547</v>
      </c>
      <c r="N354" s="83" t="s">
        <v>547</v>
      </c>
      <c r="O354" s="556">
        <v>0</v>
      </c>
      <c r="P354" s="83">
        <v>200</v>
      </c>
      <c r="Q354" s="557">
        <v>200</v>
      </c>
      <c r="R354" s="556" t="s">
        <v>458</v>
      </c>
      <c r="S354" s="556">
        <v>0</v>
      </c>
      <c r="T354" s="556">
        <v>0</v>
      </c>
    </row>
    <row r="355" spans="2:20" ht="22.5" x14ac:dyDescent="0.15">
      <c r="B355" s="83" t="s">
        <v>1449</v>
      </c>
      <c r="C355" s="83" t="s">
        <v>1570</v>
      </c>
      <c r="D355" s="555" t="s">
        <v>1203</v>
      </c>
      <c r="E355" s="83" t="s">
        <v>307</v>
      </c>
      <c r="F355" s="83" t="s">
        <v>450</v>
      </c>
      <c r="G355" s="83" t="s">
        <v>522</v>
      </c>
      <c r="H355" s="83" t="s">
        <v>452</v>
      </c>
      <c r="I355" s="83">
        <v>3</v>
      </c>
      <c r="J355" s="555" t="s">
        <v>1571</v>
      </c>
      <c r="K355" s="83" t="s">
        <v>1521</v>
      </c>
      <c r="L355" s="83"/>
      <c r="M355" s="83"/>
      <c r="N355" s="83"/>
      <c r="O355" s="556">
        <v>240</v>
      </c>
      <c r="P355" s="83">
        <v>0</v>
      </c>
      <c r="Q355" s="557">
        <v>240</v>
      </c>
      <c r="R355" s="556" t="s">
        <v>458</v>
      </c>
      <c r="S355" s="556">
        <v>0</v>
      </c>
      <c r="T355" s="556">
        <v>0</v>
      </c>
    </row>
    <row r="356" spans="2:20" ht="22.5" x14ac:dyDescent="0.15">
      <c r="B356" s="83" t="s">
        <v>447</v>
      </c>
      <c r="C356" s="83" t="s">
        <v>1572</v>
      </c>
      <c r="D356" s="555" t="s">
        <v>1573</v>
      </c>
      <c r="E356" s="83" t="s">
        <v>339</v>
      </c>
      <c r="F356" s="83" t="s">
        <v>450</v>
      </c>
      <c r="G356" s="83" t="s">
        <v>522</v>
      </c>
      <c r="H356" s="83" t="s">
        <v>519</v>
      </c>
      <c r="I356" s="83">
        <v>1</v>
      </c>
      <c r="J356" s="555" t="s">
        <v>1574</v>
      </c>
      <c r="K356" s="83" t="s">
        <v>454</v>
      </c>
      <c r="L356" s="83" t="s">
        <v>455</v>
      </c>
      <c r="M356" s="83" t="s">
        <v>456</v>
      </c>
      <c r="N356" s="83" t="s">
        <v>808</v>
      </c>
      <c r="O356" s="556">
        <v>0</v>
      </c>
      <c r="P356" s="83">
        <v>120</v>
      </c>
      <c r="Q356" s="557">
        <v>120</v>
      </c>
      <c r="R356" s="556" t="s">
        <v>458</v>
      </c>
      <c r="S356" s="556">
        <v>0</v>
      </c>
      <c r="T356" s="556">
        <v>0</v>
      </c>
    </row>
    <row r="357" spans="2:20" ht="22.5" x14ac:dyDescent="0.15">
      <c r="B357" s="83" t="s">
        <v>1457</v>
      </c>
      <c r="C357" s="83" t="s">
        <v>1575</v>
      </c>
      <c r="D357" s="555" t="s">
        <v>1480</v>
      </c>
      <c r="E357" s="83" t="s">
        <v>307</v>
      </c>
      <c r="F357" s="83" t="s">
        <v>450</v>
      </c>
      <c r="G357" s="83" t="s">
        <v>522</v>
      </c>
      <c r="H357" s="83" t="s">
        <v>452</v>
      </c>
      <c r="I357" s="83">
        <v>1</v>
      </c>
      <c r="J357" s="555" t="s">
        <v>1576</v>
      </c>
      <c r="K357" s="83" t="s">
        <v>454</v>
      </c>
      <c r="L357" s="83" t="s">
        <v>478</v>
      </c>
      <c r="M357" s="83" t="s">
        <v>478</v>
      </c>
      <c r="N357" s="83" t="s">
        <v>478</v>
      </c>
      <c r="O357" s="556">
        <v>0</v>
      </c>
      <c r="P357" s="83">
        <v>350</v>
      </c>
      <c r="Q357" s="557">
        <v>350</v>
      </c>
      <c r="R357" s="556" t="s">
        <v>1067</v>
      </c>
      <c r="S357" s="556">
        <v>1</v>
      </c>
      <c r="T357" s="556">
        <v>55</v>
      </c>
    </row>
    <row r="358" spans="2:20" ht="22.5" x14ac:dyDescent="0.15">
      <c r="B358" s="83" t="s">
        <v>1476</v>
      </c>
      <c r="C358" s="83" t="s">
        <v>1577</v>
      </c>
      <c r="D358" s="555" t="s">
        <v>1330</v>
      </c>
      <c r="E358" s="83" t="s">
        <v>267</v>
      </c>
      <c r="F358" s="83" t="s">
        <v>450</v>
      </c>
      <c r="G358" s="83" t="s">
        <v>522</v>
      </c>
      <c r="H358" s="83" t="s">
        <v>452</v>
      </c>
      <c r="I358" s="83">
        <v>1</v>
      </c>
      <c r="J358" s="555" t="s">
        <v>1578</v>
      </c>
      <c r="K358" s="83" t="s">
        <v>454</v>
      </c>
      <c r="L358" s="83" t="s">
        <v>481</v>
      </c>
      <c r="M358" s="83" t="s">
        <v>481</v>
      </c>
      <c r="N358" s="83" t="s">
        <v>861</v>
      </c>
      <c r="O358" s="556">
        <v>722</v>
      </c>
      <c r="P358" s="83">
        <v>127</v>
      </c>
      <c r="Q358" s="557">
        <v>849</v>
      </c>
      <c r="R358" s="556" t="s">
        <v>458</v>
      </c>
      <c r="S358" s="556">
        <v>0</v>
      </c>
      <c r="T358" s="556">
        <v>0</v>
      </c>
    </row>
    <row r="359" spans="2:20" ht="22.5" x14ac:dyDescent="0.15">
      <c r="B359" s="83" t="s">
        <v>1457</v>
      </c>
      <c r="C359" s="83" t="s">
        <v>1579</v>
      </c>
      <c r="D359" s="555" t="s">
        <v>1580</v>
      </c>
      <c r="E359" s="83" t="s">
        <v>307</v>
      </c>
      <c r="F359" s="83" t="s">
        <v>450</v>
      </c>
      <c r="G359" s="83" t="s">
        <v>522</v>
      </c>
      <c r="H359" s="83" t="s">
        <v>452</v>
      </c>
      <c r="I359" s="83">
        <v>1</v>
      </c>
      <c r="J359" s="555" t="s">
        <v>1581</v>
      </c>
      <c r="K359" s="83" t="s">
        <v>454</v>
      </c>
      <c r="L359" s="83" t="s">
        <v>473</v>
      </c>
      <c r="M359" s="83" t="s">
        <v>511</v>
      </c>
      <c r="N359" s="83" t="s">
        <v>511</v>
      </c>
      <c r="O359" s="556">
        <v>0</v>
      </c>
      <c r="P359" s="83">
        <v>3000</v>
      </c>
      <c r="Q359" s="559">
        <v>3000</v>
      </c>
      <c r="R359" s="556" t="s">
        <v>458</v>
      </c>
      <c r="S359" s="556">
        <v>0</v>
      </c>
      <c r="T359" s="556">
        <v>0</v>
      </c>
    </row>
    <row r="360" spans="2:20" ht="22.5" x14ac:dyDescent="0.15">
      <c r="B360" s="83" t="s">
        <v>1457</v>
      </c>
      <c r="C360" s="83" t="s">
        <v>1582</v>
      </c>
      <c r="D360" s="555" t="s">
        <v>1580</v>
      </c>
      <c r="E360" s="83" t="s">
        <v>307</v>
      </c>
      <c r="F360" s="83" t="s">
        <v>450</v>
      </c>
      <c r="G360" s="83" t="s">
        <v>522</v>
      </c>
      <c r="H360" s="83" t="s">
        <v>452</v>
      </c>
      <c r="I360" s="83">
        <v>1</v>
      </c>
      <c r="J360" s="555" t="s">
        <v>1583</v>
      </c>
      <c r="K360" s="83" t="s">
        <v>454</v>
      </c>
      <c r="L360" s="83" t="s">
        <v>473</v>
      </c>
      <c r="M360" s="83" t="s">
        <v>523</v>
      </c>
      <c r="N360" s="83" t="s">
        <v>609</v>
      </c>
      <c r="O360" s="556">
        <v>0</v>
      </c>
      <c r="P360" s="83">
        <v>4000</v>
      </c>
      <c r="Q360" s="559">
        <v>4000</v>
      </c>
      <c r="R360" s="556" t="s">
        <v>458</v>
      </c>
      <c r="S360" s="556">
        <v>0</v>
      </c>
      <c r="T360" s="556">
        <v>0</v>
      </c>
    </row>
    <row r="361" spans="2:20" ht="33.75" x14ac:dyDescent="0.15">
      <c r="B361" s="83" t="s">
        <v>1457</v>
      </c>
      <c r="C361" s="83" t="s">
        <v>1582</v>
      </c>
      <c r="D361" s="555" t="s">
        <v>1584</v>
      </c>
      <c r="E361" s="83" t="s">
        <v>352</v>
      </c>
      <c r="F361" s="83" t="s">
        <v>450</v>
      </c>
      <c r="G361" s="83" t="s">
        <v>471</v>
      </c>
      <c r="H361" s="83" t="s">
        <v>519</v>
      </c>
      <c r="I361" s="83">
        <v>1</v>
      </c>
      <c r="J361" s="555" t="s">
        <v>1554</v>
      </c>
      <c r="K361" s="83" t="s">
        <v>454</v>
      </c>
      <c r="L361" s="83" t="s">
        <v>473</v>
      </c>
      <c r="M361" s="83" t="s">
        <v>523</v>
      </c>
      <c r="N361" s="83" t="s">
        <v>609</v>
      </c>
      <c r="O361" s="556">
        <v>0</v>
      </c>
      <c r="P361" s="83">
        <v>15</v>
      </c>
      <c r="Q361" s="557">
        <v>15</v>
      </c>
      <c r="R361" s="556" t="s">
        <v>458</v>
      </c>
      <c r="S361" s="556">
        <v>0</v>
      </c>
      <c r="T361" s="556">
        <v>0</v>
      </c>
    </row>
    <row r="362" spans="2:20" ht="22.5" x14ac:dyDescent="0.15">
      <c r="B362" s="83" t="s">
        <v>1457</v>
      </c>
      <c r="C362" s="83" t="s">
        <v>1582</v>
      </c>
      <c r="D362" s="555" t="s">
        <v>1585</v>
      </c>
      <c r="E362" s="83" t="s">
        <v>352</v>
      </c>
      <c r="F362" s="83" t="s">
        <v>450</v>
      </c>
      <c r="G362" s="83" t="s">
        <v>463</v>
      </c>
      <c r="H362" s="83" t="s">
        <v>519</v>
      </c>
      <c r="I362" s="83">
        <v>1</v>
      </c>
      <c r="J362" s="555" t="s">
        <v>1583</v>
      </c>
      <c r="K362" s="83" t="s">
        <v>454</v>
      </c>
      <c r="L362" s="83" t="s">
        <v>473</v>
      </c>
      <c r="M362" s="83" t="s">
        <v>523</v>
      </c>
      <c r="N362" s="83" t="s">
        <v>609</v>
      </c>
      <c r="O362" s="556">
        <v>0</v>
      </c>
      <c r="P362" s="83">
        <v>30</v>
      </c>
      <c r="Q362" s="557">
        <v>30</v>
      </c>
      <c r="R362" s="556" t="s">
        <v>458</v>
      </c>
      <c r="S362" s="556">
        <v>0</v>
      </c>
      <c r="T362" s="556">
        <v>0</v>
      </c>
    </row>
    <row r="363" spans="2:20" ht="22.5" x14ac:dyDescent="0.15">
      <c r="B363" s="83" t="s">
        <v>1449</v>
      </c>
      <c r="C363" s="83" t="s">
        <v>1586</v>
      </c>
      <c r="D363" s="555" t="s">
        <v>1183</v>
      </c>
      <c r="E363" s="83" t="s">
        <v>307</v>
      </c>
      <c r="F363" s="83" t="s">
        <v>450</v>
      </c>
      <c r="G363" s="83" t="s">
        <v>522</v>
      </c>
      <c r="H363" s="83" t="s">
        <v>452</v>
      </c>
      <c r="I363" s="83">
        <v>3</v>
      </c>
      <c r="J363" s="555" t="s">
        <v>1587</v>
      </c>
      <c r="K363" s="83" t="s">
        <v>1531</v>
      </c>
      <c r="L363" s="83" t="s">
        <v>41</v>
      </c>
      <c r="M363" s="83"/>
      <c r="N363" s="83"/>
      <c r="O363" s="556">
        <v>1800</v>
      </c>
      <c r="P363" s="83">
        <v>0</v>
      </c>
      <c r="Q363" s="559">
        <v>1800</v>
      </c>
      <c r="R363" s="556" t="s">
        <v>458</v>
      </c>
      <c r="S363" s="556">
        <v>0</v>
      </c>
      <c r="T363" s="556">
        <v>0</v>
      </c>
    </row>
    <row r="364" spans="2:20" ht="45" x14ac:dyDescent="0.15">
      <c r="B364" s="83" t="s">
        <v>1449</v>
      </c>
      <c r="C364" s="83" t="s">
        <v>1588</v>
      </c>
      <c r="D364" s="555" t="s">
        <v>1079</v>
      </c>
      <c r="E364" s="83" t="s">
        <v>307</v>
      </c>
      <c r="F364" s="83" t="s">
        <v>450</v>
      </c>
      <c r="G364" s="83" t="s">
        <v>522</v>
      </c>
      <c r="H364" s="83" t="s">
        <v>488</v>
      </c>
      <c r="I364" s="83">
        <v>24</v>
      </c>
      <c r="J364" s="555" t="s">
        <v>1520</v>
      </c>
      <c r="K364" s="83" t="s">
        <v>1521</v>
      </c>
      <c r="L364" s="83"/>
      <c r="M364" s="83"/>
      <c r="N364" s="83"/>
      <c r="O364" s="556">
        <v>46812</v>
      </c>
      <c r="P364" s="83">
        <v>2341</v>
      </c>
      <c r="Q364" s="559">
        <v>49153</v>
      </c>
      <c r="R364" s="556" t="s">
        <v>458</v>
      </c>
      <c r="S364" s="556">
        <v>0</v>
      </c>
      <c r="T364" s="556">
        <v>0</v>
      </c>
    </row>
    <row r="365" spans="2:20" ht="22.5" x14ac:dyDescent="0.15">
      <c r="B365" s="83" t="s">
        <v>1476</v>
      </c>
      <c r="C365" s="83" t="s">
        <v>1589</v>
      </c>
      <c r="D365" s="555" t="s">
        <v>1590</v>
      </c>
      <c r="E365" s="83" t="s">
        <v>267</v>
      </c>
      <c r="F365" s="83" t="s">
        <v>450</v>
      </c>
      <c r="G365" s="83" t="s">
        <v>522</v>
      </c>
      <c r="H365" s="83" t="s">
        <v>452</v>
      </c>
      <c r="I365" s="83">
        <v>5</v>
      </c>
      <c r="J365" s="555" t="s">
        <v>1096</v>
      </c>
      <c r="K365" s="83" t="s">
        <v>454</v>
      </c>
      <c r="L365" s="83" t="s">
        <v>455</v>
      </c>
      <c r="M365" s="83" t="s">
        <v>456</v>
      </c>
      <c r="N365" s="83" t="s">
        <v>456</v>
      </c>
      <c r="O365" s="556">
        <v>1442</v>
      </c>
      <c r="P365" s="83">
        <v>114</v>
      </c>
      <c r="Q365" s="559">
        <v>1556</v>
      </c>
      <c r="R365" s="556" t="s">
        <v>458</v>
      </c>
      <c r="S365" s="556">
        <v>0</v>
      </c>
      <c r="T365" s="556">
        <v>0</v>
      </c>
    </row>
    <row r="366" spans="2:20" ht="22.5" x14ac:dyDescent="0.15">
      <c r="B366" s="83" t="s">
        <v>1476</v>
      </c>
      <c r="C366" s="83" t="s">
        <v>1591</v>
      </c>
      <c r="D366" s="555" t="s">
        <v>1592</v>
      </c>
      <c r="E366" s="83" t="s">
        <v>274</v>
      </c>
      <c r="F366" s="83" t="s">
        <v>468</v>
      </c>
      <c r="G366" s="83" t="s">
        <v>522</v>
      </c>
      <c r="H366" s="83" t="s">
        <v>452</v>
      </c>
      <c r="I366" s="83">
        <v>5</v>
      </c>
      <c r="J366" s="555" t="s">
        <v>1433</v>
      </c>
      <c r="K366" s="83" t="s">
        <v>454</v>
      </c>
      <c r="L366" s="83"/>
      <c r="M366" s="83"/>
      <c r="N366" s="83"/>
      <c r="O366" s="556">
        <v>0</v>
      </c>
      <c r="P366" s="83">
        <v>143</v>
      </c>
      <c r="Q366" s="557">
        <v>143</v>
      </c>
      <c r="R366" s="556"/>
      <c r="S366" s="556"/>
      <c r="T366" s="556"/>
    </row>
    <row r="367" spans="2:20" ht="22.5" x14ac:dyDescent="0.15">
      <c r="B367" s="83" t="s">
        <v>447</v>
      </c>
      <c r="C367" s="83" t="s">
        <v>1593</v>
      </c>
      <c r="D367" s="555" t="s">
        <v>1594</v>
      </c>
      <c r="E367" s="83" t="s">
        <v>333</v>
      </c>
      <c r="F367" s="83" t="s">
        <v>450</v>
      </c>
      <c r="G367" s="83" t="s">
        <v>522</v>
      </c>
      <c r="H367" s="83" t="s">
        <v>519</v>
      </c>
      <c r="I367" s="83">
        <v>1</v>
      </c>
      <c r="J367" s="555" t="s">
        <v>1595</v>
      </c>
      <c r="K367" s="83" t="s">
        <v>454</v>
      </c>
      <c r="L367" s="83" t="s">
        <v>455</v>
      </c>
      <c r="M367" s="83" t="s">
        <v>456</v>
      </c>
      <c r="N367" s="83" t="s">
        <v>718</v>
      </c>
      <c r="O367" s="556">
        <v>0</v>
      </c>
      <c r="P367" s="83">
        <v>82</v>
      </c>
      <c r="Q367" s="557">
        <v>82</v>
      </c>
      <c r="R367" s="556" t="s">
        <v>1067</v>
      </c>
      <c r="S367" s="556">
        <v>1</v>
      </c>
      <c r="T367" s="556">
        <v>82</v>
      </c>
    </row>
    <row r="368" spans="2:20" ht="33.75" x14ac:dyDescent="0.15">
      <c r="B368" s="83" t="s">
        <v>1457</v>
      </c>
      <c r="C368" s="83" t="s">
        <v>1593</v>
      </c>
      <c r="D368" s="555" t="s">
        <v>1596</v>
      </c>
      <c r="E368" s="83" t="s">
        <v>287</v>
      </c>
      <c r="F368" s="83" t="s">
        <v>450</v>
      </c>
      <c r="G368" s="83" t="s">
        <v>463</v>
      </c>
      <c r="H368" s="83" t="s">
        <v>519</v>
      </c>
      <c r="I368" s="83">
        <v>1</v>
      </c>
      <c r="J368" s="555" t="s">
        <v>1597</v>
      </c>
      <c r="K368" s="83" t="s">
        <v>454</v>
      </c>
      <c r="L368" s="83" t="s">
        <v>1598</v>
      </c>
      <c r="M368" s="83" t="s">
        <v>592</v>
      </c>
      <c r="N368" s="83" t="s">
        <v>711</v>
      </c>
      <c r="O368" s="556">
        <v>0</v>
      </c>
      <c r="P368" s="83">
        <v>100</v>
      </c>
      <c r="Q368" s="557">
        <v>100</v>
      </c>
      <c r="R368" s="556" t="s">
        <v>458</v>
      </c>
      <c r="S368" s="556">
        <v>0</v>
      </c>
      <c r="T368" s="556">
        <v>0</v>
      </c>
    </row>
    <row r="369" spans="2:20" ht="22.5" x14ac:dyDescent="0.15">
      <c r="B369" s="83" t="s">
        <v>1457</v>
      </c>
      <c r="C369" s="83" t="s">
        <v>1593</v>
      </c>
      <c r="D369" s="555" t="s">
        <v>1599</v>
      </c>
      <c r="E369" s="83" t="s">
        <v>307</v>
      </c>
      <c r="F369" s="83" t="s">
        <v>450</v>
      </c>
      <c r="G369" s="83" t="s">
        <v>527</v>
      </c>
      <c r="H369" s="83" t="s">
        <v>452</v>
      </c>
      <c r="I369" s="83">
        <v>1</v>
      </c>
      <c r="J369" s="555" t="s">
        <v>1600</v>
      </c>
      <c r="K369" s="83" t="s">
        <v>454</v>
      </c>
      <c r="L369" s="83" t="s">
        <v>1598</v>
      </c>
      <c r="M369" s="83" t="s">
        <v>592</v>
      </c>
      <c r="N369" s="83" t="s">
        <v>711</v>
      </c>
      <c r="O369" s="556">
        <v>0</v>
      </c>
      <c r="P369" s="83">
        <v>120</v>
      </c>
      <c r="Q369" s="557">
        <v>120</v>
      </c>
      <c r="R369" s="556" t="s">
        <v>458</v>
      </c>
      <c r="S369" s="556">
        <v>0</v>
      </c>
      <c r="T369" s="556">
        <v>0</v>
      </c>
    </row>
    <row r="370" spans="2:20" ht="22.5" x14ac:dyDescent="0.15">
      <c r="B370" s="83" t="s">
        <v>1457</v>
      </c>
      <c r="C370" s="83" t="s">
        <v>1593</v>
      </c>
      <c r="D370" s="555" t="s">
        <v>1601</v>
      </c>
      <c r="E370" s="83" t="s">
        <v>287</v>
      </c>
      <c r="F370" s="83" t="s">
        <v>450</v>
      </c>
      <c r="G370" s="83" t="s">
        <v>537</v>
      </c>
      <c r="H370" s="83" t="s">
        <v>488</v>
      </c>
      <c r="I370" s="83">
        <v>1</v>
      </c>
      <c r="J370" s="555" t="s">
        <v>1602</v>
      </c>
      <c r="K370" s="83" t="s">
        <v>454</v>
      </c>
      <c r="L370" s="83" t="s">
        <v>1598</v>
      </c>
      <c r="M370" s="83" t="s">
        <v>592</v>
      </c>
      <c r="N370" s="83" t="s">
        <v>711</v>
      </c>
      <c r="O370" s="556">
        <v>0</v>
      </c>
      <c r="P370" s="83">
        <v>30</v>
      </c>
      <c r="Q370" s="557">
        <v>30</v>
      </c>
      <c r="R370" s="556" t="s">
        <v>458</v>
      </c>
      <c r="S370" s="556">
        <v>0</v>
      </c>
      <c r="T370" s="556">
        <v>0</v>
      </c>
    </row>
    <row r="371" spans="2:20" ht="22.5" x14ac:dyDescent="0.15">
      <c r="B371" s="83" t="s">
        <v>1457</v>
      </c>
      <c r="C371" s="83" t="s">
        <v>1603</v>
      </c>
      <c r="D371" s="555" t="s">
        <v>1343</v>
      </c>
      <c r="E371" s="83" t="s">
        <v>307</v>
      </c>
      <c r="F371" s="83" t="s">
        <v>450</v>
      </c>
      <c r="G371" s="83" t="s">
        <v>522</v>
      </c>
      <c r="H371" s="83" t="s">
        <v>452</v>
      </c>
      <c r="I371" s="83">
        <v>1</v>
      </c>
      <c r="J371" s="555" t="s">
        <v>1604</v>
      </c>
      <c r="K371" s="83" t="s">
        <v>454</v>
      </c>
      <c r="L371" s="83" t="s">
        <v>481</v>
      </c>
      <c r="M371" s="83" t="s">
        <v>579</v>
      </c>
      <c r="N371" s="83" t="s">
        <v>813</v>
      </c>
      <c r="O371" s="556">
        <v>0</v>
      </c>
      <c r="P371" s="83">
        <v>1000</v>
      </c>
      <c r="Q371" s="559">
        <v>1000</v>
      </c>
      <c r="R371" s="556" t="s">
        <v>458</v>
      </c>
      <c r="S371" s="556">
        <v>0</v>
      </c>
      <c r="T371" s="556">
        <v>0</v>
      </c>
    </row>
    <row r="372" spans="2:20" ht="22.5" x14ac:dyDescent="0.15">
      <c r="B372" s="83" t="s">
        <v>1449</v>
      </c>
      <c r="C372" s="83" t="s">
        <v>1605</v>
      </c>
      <c r="D372" s="555" t="s">
        <v>1606</v>
      </c>
      <c r="E372" s="83" t="s">
        <v>307</v>
      </c>
      <c r="F372" s="83" t="s">
        <v>450</v>
      </c>
      <c r="G372" s="83" t="s">
        <v>522</v>
      </c>
      <c r="H372" s="83" t="s">
        <v>452</v>
      </c>
      <c r="I372" s="83">
        <v>1</v>
      </c>
      <c r="J372" s="555" t="s">
        <v>1607</v>
      </c>
      <c r="K372" s="83" t="s">
        <v>1531</v>
      </c>
      <c r="L372" s="83"/>
      <c r="M372" s="83"/>
      <c r="N372" s="83"/>
      <c r="O372" s="556">
        <v>300</v>
      </c>
      <c r="P372" s="83">
        <v>0</v>
      </c>
      <c r="Q372" s="557">
        <v>300</v>
      </c>
      <c r="R372" s="556" t="s">
        <v>458</v>
      </c>
      <c r="S372" s="556">
        <v>0</v>
      </c>
      <c r="T372" s="556">
        <v>0</v>
      </c>
    </row>
    <row r="373" spans="2:20" ht="22.5" x14ac:dyDescent="0.15">
      <c r="B373" s="83" t="s">
        <v>1449</v>
      </c>
      <c r="C373" s="83" t="s">
        <v>1608</v>
      </c>
      <c r="D373" s="555" t="s">
        <v>1606</v>
      </c>
      <c r="E373" s="83" t="s">
        <v>307</v>
      </c>
      <c r="F373" s="83" t="s">
        <v>450</v>
      </c>
      <c r="G373" s="83" t="s">
        <v>522</v>
      </c>
      <c r="H373" s="83" t="s">
        <v>452</v>
      </c>
      <c r="I373" s="83">
        <v>1</v>
      </c>
      <c r="J373" s="555" t="s">
        <v>1609</v>
      </c>
      <c r="K373" s="83" t="s">
        <v>1531</v>
      </c>
      <c r="L373" s="83"/>
      <c r="M373" s="83"/>
      <c r="N373" s="83"/>
      <c r="O373" s="556">
        <v>260</v>
      </c>
      <c r="P373" s="83">
        <v>0</v>
      </c>
      <c r="Q373" s="557">
        <v>260</v>
      </c>
      <c r="R373" s="556" t="s">
        <v>458</v>
      </c>
      <c r="S373" s="556">
        <v>0</v>
      </c>
      <c r="T373" s="556">
        <v>0</v>
      </c>
    </row>
    <row r="374" spans="2:20" ht="22.5" x14ac:dyDescent="0.15">
      <c r="B374" s="567" t="s">
        <v>1449</v>
      </c>
      <c r="C374" s="565" t="s">
        <v>1610</v>
      </c>
      <c r="D374" s="288" t="s">
        <v>1606</v>
      </c>
      <c r="E374" s="281" t="s">
        <v>307</v>
      </c>
      <c r="F374" s="281" t="s">
        <v>450</v>
      </c>
      <c r="G374" s="331" t="s">
        <v>522</v>
      </c>
      <c r="H374" s="83" t="s">
        <v>452</v>
      </c>
      <c r="I374" s="256">
        <v>4</v>
      </c>
      <c r="J374" s="568" t="s">
        <v>1611</v>
      </c>
      <c r="K374" s="331" t="s">
        <v>1531</v>
      </c>
      <c r="L374" s="331" t="s">
        <v>1612</v>
      </c>
      <c r="M374" s="331"/>
      <c r="N374" s="569"/>
      <c r="O374" s="570">
        <v>1440</v>
      </c>
      <c r="P374" s="556">
        <v>0</v>
      </c>
      <c r="Q374" s="559">
        <v>1440</v>
      </c>
      <c r="R374" s="556" t="s">
        <v>458</v>
      </c>
      <c r="S374" s="571">
        <v>0</v>
      </c>
      <c r="T374" s="572">
        <v>0</v>
      </c>
    </row>
    <row r="375" spans="2:20" ht="22.5" x14ac:dyDescent="0.15">
      <c r="B375" s="567" t="s">
        <v>1613</v>
      </c>
      <c r="C375" s="565" t="s">
        <v>1614</v>
      </c>
      <c r="D375" s="288" t="s">
        <v>1615</v>
      </c>
      <c r="E375" s="281"/>
      <c r="F375" s="281" t="s">
        <v>450</v>
      </c>
      <c r="G375" s="331" t="s">
        <v>522</v>
      </c>
      <c r="H375" s="83" t="s">
        <v>519</v>
      </c>
      <c r="I375" s="256">
        <v>1</v>
      </c>
      <c r="J375" s="568" t="s">
        <v>1616</v>
      </c>
      <c r="K375" s="331" t="s">
        <v>454</v>
      </c>
      <c r="L375" s="331" t="s">
        <v>455</v>
      </c>
      <c r="M375" s="331" t="s">
        <v>456</v>
      </c>
      <c r="N375" s="569" t="s">
        <v>462</v>
      </c>
      <c r="O375" s="573">
        <v>0</v>
      </c>
      <c r="P375" s="556">
        <v>35</v>
      </c>
      <c r="Q375" s="557">
        <v>35</v>
      </c>
      <c r="R375" s="556" t="s">
        <v>458</v>
      </c>
      <c r="S375" s="571">
        <v>0</v>
      </c>
      <c r="T375" s="572">
        <v>0</v>
      </c>
    </row>
    <row r="376" spans="2:20" ht="22.5" x14ac:dyDescent="0.15">
      <c r="B376" s="567" t="s">
        <v>1617</v>
      </c>
      <c r="C376" s="565" t="s">
        <v>1618</v>
      </c>
      <c r="D376" s="288" t="s">
        <v>1619</v>
      </c>
      <c r="E376" s="281" t="s">
        <v>274</v>
      </c>
      <c r="F376" s="281" t="s">
        <v>468</v>
      </c>
      <c r="G376" s="331" t="s">
        <v>522</v>
      </c>
      <c r="H376" s="83" t="s">
        <v>492</v>
      </c>
      <c r="I376" s="256">
        <v>23</v>
      </c>
      <c r="J376" s="568" t="s">
        <v>1433</v>
      </c>
      <c r="K376" s="331"/>
      <c r="L376" s="331"/>
      <c r="M376" s="331"/>
      <c r="N376" s="569"/>
      <c r="O376" s="573">
        <v>0</v>
      </c>
      <c r="P376" s="556">
        <v>74</v>
      </c>
      <c r="Q376" s="557">
        <v>74</v>
      </c>
      <c r="R376" s="556" t="s">
        <v>458</v>
      </c>
      <c r="S376" s="571">
        <v>0</v>
      </c>
      <c r="T376" s="572">
        <v>0</v>
      </c>
    </row>
    <row r="377" spans="2:20" ht="22.5" x14ac:dyDescent="0.15">
      <c r="B377" s="567" t="s">
        <v>1617</v>
      </c>
      <c r="C377" s="565" t="s">
        <v>1618</v>
      </c>
      <c r="D377" s="288" t="s">
        <v>1620</v>
      </c>
      <c r="E377" s="281" t="s">
        <v>274</v>
      </c>
      <c r="F377" s="281" t="s">
        <v>468</v>
      </c>
      <c r="G377" s="331" t="s">
        <v>522</v>
      </c>
      <c r="H377" s="83" t="s">
        <v>492</v>
      </c>
      <c r="I377" s="256">
        <v>23</v>
      </c>
      <c r="J377" s="568" t="s">
        <v>1433</v>
      </c>
      <c r="K377" s="331"/>
      <c r="L377" s="331"/>
      <c r="M377" s="331"/>
      <c r="N377" s="569"/>
      <c r="O377" s="573">
        <v>0</v>
      </c>
      <c r="P377" s="556">
        <v>20</v>
      </c>
      <c r="Q377" s="557">
        <v>20</v>
      </c>
      <c r="R377" s="556" t="s">
        <v>458</v>
      </c>
      <c r="S377" s="571">
        <v>0</v>
      </c>
      <c r="T377" s="572">
        <v>0</v>
      </c>
    </row>
    <row r="378" spans="2:20" ht="22.5" x14ac:dyDescent="0.15">
      <c r="B378" s="567" t="s">
        <v>1617</v>
      </c>
      <c r="C378" s="565" t="s">
        <v>1618</v>
      </c>
      <c r="D378" s="288" t="s">
        <v>1621</v>
      </c>
      <c r="E378" s="281" t="s">
        <v>274</v>
      </c>
      <c r="F378" s="281" t="s">
        <v>468</v>
      </c>
      <c r="G378" s="331" t="s">
        <v>522</v>
      </c>
      <c r="H378" s="83" t="s">
        <v>492</v>
      </c>
      <c r="I378" s="256">
        <v>23</v>
      </c>
      <c r="J378" s="568" t="s">
        <v>1433</v>
      </c>
      <c r="K378" s="331"/>
      <c r="L378" s="331"/>
      <c r="M378" s="331"/>
      <c r="N378" s="569"/>
      <c r="O378" s="573">
        <v>0</v>
      </c>
      <c r="P378" s="556">
        <v>46</v>
      </c>
      <c r="Q378" s="557">
        <v>46</v>
      </c>
      <c r="R378" s="556" t="s">
        <v>458</v>
      </c>
      <c r="S378" s="571">
        <v>0</v>
      </c>
      <c r="T378" s="572">
        <v>0</v>
      </c>
    </row>
    <row r="379" spans="2:20" ht="22.5" x14ac:dyDescent="0.15">
      <c r="B379" s="567" t="s">
        <v>1476</v>
      </c>
      <c r="C379" s="565" t="s">
        <v>1622</v>
      </c>
      <c r="D379" s="288" t="s">
        <v>1156</v>
      </c>
      <c r="E379" s="281" t="s">
        <v>267</v>
      </c>
      <c r="F379" s="281" t="s">
        <v>450</v>
      </c>
      <c r="G379" s="331" t="s">
        <v>522</v>
      </c>
      <c r="H379" s="83" t="s">
        <v>452</v>
      </c>
      <c r="I379" s="256">
        <v>1</v>
      </c>
      <c r="J379" s="568" t="s">
        <v>1578</v>
      </c>
      <c r="K379" s="331" t="s">
        <v>454</v>
      </c>
      <c r="L379" s="331" t="s">
        <v>481</v>
      </c>
      <c r="M379" s="331" t="s">
        <v>481</v>
      </c>
      <c r="N379" s="569" t="s">
        <v>861</v>
      </c>
      <c r="O379" s="573">
        <v>828</v>
      </c>
      <c r="P379" s="556">
        <v>120</v>
      </c>
      <c r="Q379" s="557">
        <v>948</v>
      </c>
      <c r="R379" s="556" t="s">
        <v>458</v>
      </c>
      <c r="S379" s="571">
        <v>0</v>
      </c>
      <c r="T379" s="572">
        <v>0</v>
      </c>
    </row>
    <row r="380" spans="2:20" ht="34.5" thickBot="1" x14ac:dyDescent="0.2">
      <c r="B380" s="574" t="s">
        <v>447</v>
      </c>
      <c r="C380" s="315" t="s">
        <v>1623</v>
      </c>
      <c r="D380" s="314" t="s">
        <v>1624</v>
      </c>
      <c r="E380" s="315" t="s">
        <v>339</v>
      </c>
      <c r="F380" s="316" t="s">
        <v>450</v>
      </c>
      <c r="G380" s="316" t="s">
        <v>522</v>
      </c>
      <c r="H380" s="315" t="s">
        <v>452</v>
      </c>
      <c r="I380" s="317">
        <v>1</v>
      </c>
      <c r="J380" s="574" t="s">
        <v>1625</v>
      </c>
      <c r="K380" s="316" t="s">
        <v>454</v>
      </c>
      <c r="L380" s="316" t="s">
        <v>455</v>
      </c>
      <c r="M380" s="316" t="s">
        <v>456</v>
      </c>
      <c r="N380" s="575" t="s">
        <v>818</v>
      </c>
      <c r="O380" s="576">
        <v>0</v>
      </c>
      <c r="P380" s="577">
        <v>200</v>
      </c>
      <c r="Q380" s="557">
        <v>200</v>
      </c>
      <c r="R380" s="577" t="s">
        <v>458</v>
      </c>
      <c r="S380" s="577">
        <v>0</v>
      </c>
      <c r="T380" s="578">
        <v>0</v>
      </c>
    </row>
    <row r="381" spans="2:20" ht="22.5" x14ac:dyDescent="0.15">
      <c r="B381" s="567" t="s">
        <v>447</v>
      </c>
      <c r="C381" s="565" t="s">
        <v>448</v>
      </c>
      <c r="D381" s="288" t="s">
        <v>449</v>
      </c>
      <c r="E381" s="281" t="s">
        <v>339</v>
      </c>
      <c r="F381" s="281" t="s">
        <v>450</v>
      </c>
      <c r="G381" s="331" t="s">
        <v>451</v>
      </c>
      <c r="H381" s="83" t="s">
        <v>452</v>
      </c>
      <c r="I381" s="256">
        <v>1</v>
      </c>
      <c r="J381" s="568" t="s">
        <v>453</v>
      </c>
      <c r="K381" s="331" t="s">
        <v>454</v>
      </c>
      <c r="L381" s="331" t="s">
        <v>455</v>
      </c>
      <c r="M381" s="331" t="s">
        <v>456</v>
      </c>
      <c r="N381" s="569" t="s">
        <v>457</v>
      </c>
      <c r="O381" s="573">
        <v>0</v>
      </c>
      <c r="P381" s="556">
        <v>72</v>
      </c>
      <c r="Q381" s="557">
        <v>72</v>
      </c>
      <c r="R381" s="556" t="s">
        <v>458</v>
      </c>
      <c r="S381" s="571">
        <v>0</v>
      </c>
      <c r="T381" s="572">
        <v>0</v>
      </c>
    </row>
    <row r="382" spans="2:20" ht="23.25" thickBot="1" x14ac:dyDescent="0.2">
      <c r="B382" s="574" t="s">
        <v>447</v>
      </c>
      <c r="C382" s="315" t="s">
        <v>459</v>
      </c>
      <c r="D382" s="314" t="s">
        <v>460</v>
      </c>
      <c r="E382" s="315" t="s">
        <v>339</v>
      </c>
      <c r="F382" s="316" t="s">
        <v>450</v>
      </c>
      <c r="G382" s="316" t="s">
        <v>451</v>
      </c>
      <c r="H382" s="315" t="s">
        <v>452</v>
      </c>
      <c r="I382" s="317">
        <v>1</v>
      </c>
      <c r="J382" s="574" t="s">
        <v>461</v>
      </c>
      <c r="K382" s="316" t="s">
        <v>454</v>
      </c>
      <c r="L382" s="316" t="s">
        <v>455</v>
      </c>
      <c r="M382" s="316" t="s">
        <v>456</v>
      </c>
      <c r="N382" s="575" t="s">
        <v>462</v>
      </c>
      <c r="O382" s="579">
        <v>0</v>
      </c>
      <c r="P382" s="580">
        <v>97</v>
      </c>
      <c r="Q382" s="557">
        <v>97</v>
      </c>
      <c r="R382" s="580" t="s">
        <v>458</v>
      </c>
      <c r="S382" s="580">
        <v>0</v>
      </c>
      <c r="T382" s="581">
        <v>0</v>
      </c>
    </row>
  </sheetData>
  <autoFilter ref="B6:X10" xr:uid="{00000000-0001-0000-0600-000000000000}"/>
  <mergeCells count="24">
    <mergeCell ref="G3:I3"/>
    <mergeCell ref="B4:B5"/>
    <mergeCell ref="N4:N5"/>
    <mergeCell ref="J4:J5"/>
    <mergeCell ref="K4:K5"/>
    <mergeCell ref="L4:L5"/>
    <mergeCell ref="H4:H5"/>
    <mergeCell ref="I4:I5"/>
    <mergeCell ref="C1:T1"/>
    <mergeCell ref="C2:T2"/>
    <mergeCell ref="J3:N3"/>
    <mergeCell ref="O3:T3"/>
    <mergeCell ref="S4:T4"/>
    <mergeCell ref="O4:O5"/>
    <mergeCell ref="F4:F5"/>
    <mergeCell ref="G4:G5"/>
    <mergeCell ref="P4:P5"/>
    <mergeCell ref="Q4:Q5"/>
    <mergeCell ref="R4:R5"/>
    <mergeCell ref="M4:M5"/>
    <mergeCell ref="B3:F3"/>
    <mergeCell ref="C4:C5"/>
    <mergeCell ref="D4:D5"/>
    <mergeCell ref="E4:E5"/>
  </mergeCells>
  <phoneticPr fontId="26" type="noConversion"/>
  <dataValidations count="9">
    <dataValidation type="list" showInputMessage="1" showErrorMessage="1" sqref="WVR983009:WVR983019 WLV983009:WLV983019 H65528:H65538 JF65505:JF65515 TB65505:TB65515 ACX65505:ACX65515 AMT65505:AMT65515 AWP65505:AWP65515 BGL65505:BGL65515 BQH65505:BQH65515 CAD65505:CAD65515 CJZ65505:CJZ65515 CTV65505:CTV65515 DDR65505:DDR65515 DNN65505:DNN65515 DXJ65505:DXJ65515 EHF65505:EHF65515 ERB65505:ERB65515 FAX65505:FAX65515 FKT65505:FKT65515 FUP65505:FUP65515 GEL65505:GEL65515 GOH65505:GOH65515 GYD65505:GYD65515 HHZ65505:HHZ65515 HRV65505:HRV65515 IBR65505:IBR65515 ILN65505:ILN65515 IVJ65505:IVJ65515 JFF65505:JFF65515 JPB65505:JPB65515 JYX65505:JYX65515 KIT65505:KIT65515 KSP65505:KSP65515 LCL65505:LCL65515 LMH65505:LMH65515 LWD65505:LWD65515 MFZ65505:MFZ65515 MPV65505:MPV65515 MZR65505:MZR65515 NJN65505:NJN65515 NTJ65505:NTJ65515 ODF65505:ODF65515 ONB65505:ONB65515 OWX65505:OWX65515 PGT65505:PGT65515 PQP65505:PQP65515 QAL65505:QAL65515 QKH65505:QKH65515 QUD65505:QUD65515 RDZ65505:RDZ65515 RNV65505:RNV65515 RXR65505:RXR65515 SHN65505:SHN65515 SRJ65505:SRJ65515 TBF65505:TBF65515 TLB65505:TLB65515 TUX65505:TUX65515 UET65505:UET65515 UOP65505:UOP65515 UYL65505:UYL65515 VIH65505:VIH65515 VSD65505:VSD65515 WBZ65505:WBZ65515 WLV65505:WLV65515 WVR65505:WVR65515 H131064:H131074 JF131041:JF131051 TB131041:TB131051 ACX131041:ACX131051 AMT131041:AMT131051 AWP131041:AWP131051 BGL131041:BGL131051 BQH131041:BQH131051 CAD131041:CAD131051 CJZ131041:CJZ131051 CTV131041:CTV131051 DDR131041:DDR131051 DNN131041:DNN131051 DXJ131041:DXJ131051 EHF131041:EHF131051 ERB131041:ERB131051 FAX131041:FAX131051 FKT131041:FKT131051 FUP131041:FUP131051 GEL131041:GEL131051 GOH131041:GOH131051 GYD131041:GYD131051 HHZ131041:HHZ131051 HRV131041:HRV131051 IBR131041:IBR131051 ILN131041:ILN131051 IVJ131041:IVJ131051 JFF131041:JFF131051 JPB131041:JPB131051 JYX131041:JYX131051 KIT131041:KIT131051 KSP131041:KSP131051 LCL131041:LCL131051 LMH131041:LMH131051 LWD131041:LWD131051 MFZ131041:MFZ131051 MPV131041:MPV131051 MZR131041:MZR131051 NJN131041:NJN131051 NTJ131041:NTJ131051 ODF131041:ODF131051 ONB131041:ONB131051 OWX131041:OWX131051 PGT131041:PGT131051 PQP131041:PQP131051 QAL131041:QAL131051 QKH131041:QKH131051 QUD131041:QUD131051 RDZ131041:RDZ131051 RNV131041:RNV131051 RXR131041:RXR131051 SHN131041:SHN131051 SRJ131041:SRJ131051 TBF131041:TBF131051 TLB131041:TLB131051 TUX131041:TUX131051 UET131041:UET131051 UOP131041:UOP131051 UYL131041:UYL131051 VIH131041:VIH131051 VSD131041:VSD131051 WBZ131041:WBZ131051 WLV131041:WLV131051 WVR131041:WVR131051 H196600:H196610 JF196577:JF196587 TB196577:TB196587 ACX196577:ACX196587 AMT196577:AMT196587 AWP196577:AWP196587 BGL196577:BGL196587 BQH196577:BQH196587 CAD196577:CAD196587 CJZ196577:CJZ196587 CTV196577:CTV196587 DDR196577:DDR196587 DNN196577:DNN196587 DXJ196577:DXJ196587 EHF196577:EHF196587 ERB196577:ERB196587 FAX196577:FAX196587 FKT196577:FKT196587 FUP196577:FUP196587 GEL196577:GEL196587 GOH196577:GOH196587 GYD196577:GYD196587 HHZ196577:HHZ196587 HRV196577:HRV196587 IBR196577:IBR196587 ILN196577:ILN196587 IVJ196577:IVJ196587 JFF196577:JFF196587 JPB196577:JPB196587 JYX196577:JYX196587 KIT196577:KIT196587 KSP196577:KSP196587 LCL196577:LCL196587 LMH196577:LMH196587 LWD196577:LWD196587 MFZ196577:MFZ196587 MPV196577:MPV196587 MZR196577:MZR196587 NJN196577:NJN196587 NTJ196577:NTJ196587 ODF196577:ODF196587 ONB196577:ONB196587 OWX196577:OWX196587 PGT196577:PGT196587 PQP196577:PQP196587 QAL196577:QAL196587 QKH196577:QKH196587 QUD196577:QUD196587 RDZ196577:RDZ196587 RNV196577:RNV196587 RXR196577:RXR196587 SHN196577:SHN196587 SRJ196577:SRJ196587 TBF196577:TBF196587 TLB196577:TLB196587 TUX196577:TUX196587 UET196577:UET196587 UOP196577:UOP196587 UYL196577:UYL196587 VIH196577:VIH196587 VSD196577:VSD196587 WBZ196577:WBZ196587 WLV196577:WLV196587 WVR196577:WVR196587 H262136:H262146 JF262113:JF262123 TB262113:TB262123 ACX262113:ACX262123 AMT262113:AMT262123 AWP262113:AWP262123 BGL262113:BGL262123 BQH262113:BQH262123 CAD262113:CAD262123 CJZ262113:CJZ262123 CTV262113:CTV262123 DDR262113:DDR262123 DNN262113:DNN262123 DXJ262113:DXJ262123 EHF262113:EHF262123 ERB262113:ERB262123 FAX262113:FAX262123 FKT262113:FKT262123 FUP262113:FUP262123 GEL262113:GEL262123 GOH262113:GOH262123 GYD262113:GYD262123 HHZ262113:HHZ262123 HRV262113:HRV262123 IBR262113:IBR262123 ILN262113:ILN262123 IVJ262113:IVJ262123 JFF262113:JFF262123 JPB262113:JPB262123 JYX262113:JYX262123 KIT262113:KIT262123 KSP262113:KSP262123 LCL262113:LCL262123 LMH262113:LMH262123 LWD262113:LWD262123 MFZ262113:MFZ262123 MPV262113:MPV262123 MZR262113:MZR262123 NJN262113:NJN262123 NTJ262113:NTJ262123 ODF262113:ODF262123 ONB262113:ONB262123 OWX262113:OWX262123 PGT262113:PGT262123 PQP262113:PQP262123 QAL262113:QAL262123 QKH262113:QKH262123 QUD262113:QUD262123 RDZ262113:RDZ262123 RNV262113:RNV262123 RXR262113:RXR262123 SHN262113:SHN262123 SRJ262113:SRJ262123 TBF262113:TBF262123 TLB262113:TLB262123 TUX262113:TUX262123 UET262113:UET262123 UOP262113:UOP262123 UYL262113:UYL262123 VIH262113:VIH262123 VSD262113:VSD262123 WBZ262113:WBZ262123 WLV262113:WLV262123 WVR262113:WVR262123 H327672:H327682 JF327649:JF327659 TB327649:TB327659 ACX327649:ACX327659 AMT327649:AMT327659 AWP327649:AWP327659 BGL327649:BGL327659 BQH327649:BQH327659 CAD327649:CAD327659 CJZ327649:CJZ327659 CTV327649:CTV327659 DDR327649:DDR327659 DNN327649:DNN327659 DXJ327649:DXJ327659 EHF327649:EHF327659 ERB327649:ERB327659 FAX327649:FAX327659 FKT327649:FKT327659 FUP327649:FUP327659 GEL327649:GEL327659 GOH327649:GOH327659 GYD327649:GYD327659 HHZ327649:HHZ327659 HRV327649:HRV327659 IBR327649:IBR327659 ILN327649:ILN327659 IVJ327649:IVJ327659 JFF327649:JFF327659 JPB327649:JPB327659 JYX327649:JYX327659 KIT327649:KIT327659 KSP327649:KSP327659 LCL327649:LCL327659 LMH327649:LMH327659 LWD327649:LWD327659 MFZ327649:MFZ327659 MPV327649:MPV327659 MZR327649:MZR327659 NJN327649:NJN327659 NTJ327649:NTJ327659 ODF327649:ODF327659 ONB327649:ONB327659 OWX327649:OWX327659 PGT327649:PGT327659 PQP327649:PQP327659 QAL327649:QAL327659 QKH327649:QKH327659 QUD327649:QUD327659 RDZ327649:RDZ327659 RNV327649:RNV327659 RXR327649:RXR327659 SHN327649:SHN327659 SRJ327649:SRJ327659 TBF327649:TBF327659 TLB327649:TLB327659 TUX327649:TUX327659 UET327649:UET327659 UOP327649:UOP327659 UYL327649:UYL327659 VIH327649:VIH327659 VSD327649:VSD327659 WBZ327649:WBZ327659 WLV327649:WLV327659 WVR327649:WVR327659 H393208:H393218 JF393185:JF393195 TB393185:TB393195 ACX393185:ACX393195 AMT393185:AMT393195 AWP393185:AWP393195 BGL393185:BGL393195 BQH393185:BQH393195 CAD393185:CAD393195 CJZ393185:CJZ393195 CTV393185:CTV393195 DDR393185:DDR393195 DNN393185:DNN393195 DXJ393185:DXJ393195 EHF393185:EHF393195 ERB393185:ERB393195 FAX393185:FAX393195 FKT393185:FKT393195 FUP393185:FUP393195 GEL393185:GEL393195 GOH393185:GOH393195 GYD393185:GYD393195 HHZ393185:HHZ393195 HRV393185:HRV393195 IBR393185:IBR393195 ILN393185:ILN393195 IVJ393185:IVJ393195 JFF393185:JFF393195 JPB393185:JPB393195 JYX393185:JYX393195 KIT393185:KIT393195 KSP393185:KSP393195 LCL393185:LCL393195 LMH393185:LMH393195 LWD393185:LWD393195 MFZ393185:MFZ393195 MPV393185:MPV393195 MZR393185:MZR393195 NJN393185:NJN393195 NTJ393185:NTJ393195 ODF393185:ODF393195 ONB393185:ONB393195 OWX393185:OWX393195 PGT393185:PGT393195 PQP393185:PQP393195 QAL393185:QAL393195 QKH393185:QKH393195 QUD393185:QUD393195 RDZ393185:RDZ393195 RNV393185:RNV393195 RXR393185:RXR393195 SHN393185:SHN393195 SRJ393185:SRJ393195 TBF393185:TBF393195 TLB393185:TLB393195 TUX393185:TUX393195 UET393185:UET393195 UOP393185:UOP393195 UYL393185:UYL393195 VIH393185:VIH393195 VSD393185:VSD393195 WBZ393185:WBZ393195 WLV393185:WLV393195 WVR393185:WVR393195 H458744:H458754 JF458721:JF458731 TB458721:TB458731 ACX458721:ACX458731 AMT458721:AMT458731 AWP458721:AWP458731 BGL458721:BGL458731 BQH458721:BQH458731 CAD458721:CAD458731 CJZ458721:CJZ458731 CTV458721:CTV458731 DDR458721:DDR458731 DNN458721:DNN458731 DXJ458721:DXJ458731 EHF458721:EHF458731 ERB458721:ERB458731 FAX458721:FAX458731 FKT458721:FKT458731 FUP458721:FUP458731 GEL458721:GEL458731 GOH458721:GOH458731 GYD458721:GYD458731 HHZ458721:HHZ458731 HRV458721:HRV458731 IBR458721:IBR458731 ILN458721:ILN458731 IVJ458721:IVJ458731 JFF458721:JFF458731 JPB458721:JPB458731 JYX458721:JYX458731 KIT458721:KIT458731 KSP458721:KSP458731 LCL458721:LCL458731 LMH458721:LMH458731 LWD458721:LWD458731 MFZ458721:MFZ458731 MPV458721:MPV458731 MZR458721:MZR458731 NJN458721:NJN458731 NTJ458721:NTJ458731 ODF458721:ODF458731 ONB458721:ONB458731 OWX458721:OWX458731 PGT458721:PGT458731 PQP458721:PQP458731 QAL458721:QAL458731 QKH458721:QKH458731 QUD458721:QUD458731 RDZ458721:RDZ458731 RNV458721:RNV458731 RXR458721:RXR458731 SHN458721:SHN458731 SRJ458721:SRJ458731 TBF458721:TBF458731 TLB458721:TLB458731 TUX458721:TUX458731 UET458721:UET458731 UOP458721:UOP458731 UYL458721:UYL458731 VIH458721:VIH458731 VSD458721:VSD458731 WBZ458721:WBZ458731 WLV458721:WLV458731 WVR458721:WVR458731 H524280:H524290 JF524257:JF524267 TB524257:TB524267 ACX524257:ACX524267 AMT524257:AMT524267 AWP524257:AWP524267 BGL524257:BGL524267 BQH524257:BQH524267 CAD524257:CAD524267 CJZ524257:CJZ524267 CTV524257:CTV524267 DDR524257:DDR524267 DNN524257:DNN524267 DXJ524257:DXJ524267 EHF524257:EHF524267 ERB524257:ERB524267 FAX524257:FAX524267 FKT524257:FKT524267 FUP524257:FUP524267 GEL524257:GEL524267 GOH524257:GOH524267 GYD524257:GYD524267 HHZ524257:HHZ524267 HRV524257:HRV524267 IBR524257:IBR524267 ILN524257:ILN524267 IVJ524257:IVJ524267 JFF524257:JFF524267 JPB524257:JPB524267 JYX524257:JYX524267 KIT524257:KIT524267 KSP524257:KSP524267 LCL524257:LCL524267 LMH524257:LMH524267 LWD524257:LWD524267 MFZ524257:MFZ524267 MPV524257:MPV524267 MZR524257:MZR524267 NJN524257:NJN524267 NTJ524257:NTJ524267 ODF524257:ODF524267 ONB524257:ONB524267 OWX524257:OWX524267 PGT524257:PGT524267 PQP524257:PQP524267 QAL524257:QAL524267 QKH524257:QKH524267 QUD524257:QUD524267 RDZ524257:RDZ524267 RNV524257:RNV524267 RXR524257:RXR524267 SHN524257:SHN524267 SRJ524257:SRJ524267 TBF524257:TBF524267 TLB524257:TLB524267 TUX524257:TUX524267 UET524257:UET524267 UOP524257:UOP524267 UYL524257:UYL524267 VIH524257:VIH524267 VSD524257:VSD524267 WBZ524257:WBZ524267 WLV524257:WLV524267 WVR524257:WVR524267 H589816:H589826 JF589793:JF589803 TB589793:TB589803 ACX589793:ACX589803 AMT589793:AMT589803 AWP589793:AWP589803 BGL589793:BGL589803 BQH589793:BQH589803 CAD589793:CAD589803 CJZ589793:CJZ589803 CTV589793:CTV589803 DDR589793:DDR589803 DNN589793:DNN589803 DXJ589793:DXJ589803 EHF589793:EHF589803 ERB589793:ERB589803 FAX589793:FAX589803 FKT589793:FKT589803 FUP589793:FUP589803 GEL589793:GEL589803 GOH589793:GOH589803 GYD589793:GYD589803 HHZ589793:HHZ589803 HRV589793:HRV589803 IBR589793:IBR589803 ILN589793:ILN589803 IVJ589793:IVJ589803 JFF589793:JFF589803 JPB589793:JPB589803 JYX589793:JYX589803 KIT589793:KIT589803 KSP589793:KSP589803 LCL589793:LCL589803 LMH589793:LMH589803 LWD589793:LWD589803 MFZ589793:MFZ589803 MPV589793:MPV589803 MZR589793:MZR589803 NJN589793:NJN589803 NTJ589793:NTJ589803 ODF589793:ODF589803 ONB589793:ONB589803 OWX589793:OWX589803 PGT589793:PGT589803 PQP589793:PQP589803 QAL589793:QAL589803 QKH589793:QKH589803 QUD589793:QUD589803 RDZ589793:RDZ589803 RNV589793:RNV589803 RXR589793:RXR589803 SHN589793:SHN589803 SRJ589793:SRJ589803 TBF589793:TBF589803 TLB589793:TLB589803 TUX589793:TUX589803 UET589793:UET589803 UOP589793:UOP589803 UYL589793:UYL589803 VIH589793:VIH589803 VSD589793:VSD589803 WBZ589793:WBZ589803 WLV589793:WLV589803 WVR589793:WVR589803 H655352:H655362 JF655329:JF655339 TB655329:TB655339 ACX655329:ACX655339 AMT655329:AMT655339 AWP655329:AWP655339 BGL655329:BGL655339 BQH655329:BQH655339 CAD655329:CAD655339 CJZ655329:CJZ655339 CTV655329:CTV655339 DDR655329:DDR655339 DNN655329:DNN655339 DXJ655329:DXJ655339 EHF655329:EHF655339 ERB655329:ERB655339 FAX655329:FAX655339 FKT655329:FKT655339 FUP655329:FUP655339 GEL655329:GEL655339 GOH655329:GOH655339 GYD655329:GYD655339 HHZ655329:HHZ655339 HRV655329:HRV655339 IBR655329:IBR655339 ILN655329:ILN655339 IVJ655329:IVJ655339 JFF655329:JFF655339 JPB655329:JPB655339 JYX655329:JYX655339 KIT655329:KIT655339 KSP655329:KSP655339 LCL655329:LCL655339 LMH655329:LMH655339 LWD655329:LWD655339 MFZ655329:MFZ655339 MPV655329:MPV655339 MZR655329:MZR655339 NJN655329:NJN655339 NTJ655329:NTJ655339 ODF655329:ODF655339 ONB655329:ONB655339 OWX655329:OWX655339 PGT655329:PGT655339 PQP655329:PQP655339 QAL655329:QAL655339 QKH655329:QKH655339 QUD655329:QUD655339 RDZ655329:RDZ655339 RNV655329:RNV655339 RXR655329:RXR655339 SHN655329:SHN655339 SRJ655329:SRJ655339 TBF655329:TBF655339 TLB655329:TLB655339 TUX655329:TUX655339 UET655329:UET655339 UOP655329:UOP655339 UYL655329:UYL655339 VIH655329:VIH655339 VSD655329:VSD655339 WBZ655329:WBZ655339 WLV655329:WLV655339 WVR655329:WVR655339 H720888:H720898 JF720865:JF720875 TB720865:TB720875 ACX720865:ACX720875 AMT720865:AMT720875 AWP720865:AWP720875 BGL720865:BGL720875 BQH720865:BQH720875 CAD720865:CAD720875 CJZ720865:CJZ720875 CTV720865:CTV720875 DDR720865:DDR720875 DNN720865:DNN720875 DXJ720865:DXJ720875 EHF720865:EHF720875 ERB720865:ERB720875 FAX720865:FAX720875 FKT720865:FKT720875 FUP720865:FUP720875 GEL720865:GEL720875 GOH720865:GOH720875 GYD720865:GYD720875 HHZ720865:HHZ720875 HRV720865:HRV720875 IBR720865:IBR720875 ILN720865:ILN720875 IVJ720865:IVJ720875 JFF720865:JFF720875 JPB720865:JPB720875 JYX720865:JYX720875 KIT720865:KIT720875 KSP720865:KSP720875 LCL720865:LCL720875 LMH720865:LMH720875 LWD720865:LWD720875 MFZ720865:MFZ720875 MPV720865:MPV720875 MZR720865:MZR720875 NJN720865:NJN720875 NTJ720865:NTJ720875 ODF720865:ODF720875 ONB720865:ONB720875 OWX720865:OWX720875 PGT720865:PGT720875 PQP720865:PQP720875 QAL720865:QAL720875 QKH720865:QKH720875 QUD720865:QUD720875 RDZ720865:RDZ720875 RNV720865:RNV720875 RXR720865:RXR720875 SHN720865:SHN720875 SRJ720865:SRJ720875 TBF720865:TBF720875 TLB720865:TLB720875 TUX720865:TUX720875 UET720865:UET720875 UOP720865:UOP720875 UYL720865:UYL720875 VIH720865:VIH720875 VSD720865:VSD720875 WBZ720865:WBZ720875 WLV720865:WLV720875 WVR720865:WVR720875 H786424:H786434 JF786401:JF786411 TB786401:TB786411 ACX786401:ACX786411 AMT786401:AMT786411 AWP786401:AWP786411 BGL786401:BGL786411 BQH786401:BQH786411 CAD786401:CAD786411 CJZ786401:CJZ786411 CTV786401:CTV786411 DDR786401:DDR786411 DNN786401:DNN786411 DXJ786401:DXJ786411 EHF786401:EHF786411 ERB786401:ERB786411 FAX786401:FAX786411 FKT786401:FKT786411 FUP786401:FUP786411 GEL786401:GEL786411 GOH786401:GOH786411 GYD786401:GYD786411 HHZ786401:HHZ786411 HRV786401:HRV786411 IBR786401:IBR786411 ILN786401:ILN786411 IVJ786401:IVJ786411 JFF786401:JFF786411 JPB786401:JPB786411 JYX786401:JYX786411 KIT786401:KIT786411 KSP786401:KSP786411 LCL786401:LCL786411 LMH786401:LMH786411 LWD786401:LWD786411 MFZ786401:MFZ786411 MPV786401:MPV786411 MZR786401:MZR786411 NJN786401:NJN786411 NTJ786401:NTJ786411 ODF786401:ODF786411 ONB786401:ONB786411 OWX786401:OWX786411 PGT786401:PGT786411 PQP786401:PQP786411 QAL786401:QAL786411 QKH786401:QKH786411 QUD786401:QUD786411 RDZ786401:RDZ786411 RNV786401:RNV786411 RXR786401:RXR786411 SHN786401:SHN786411 SRJ786401:SRJ786411 TBF786401:TBF786411 TLB786401:TLB786411 TUX786401:TUX786411 UET786401:UET786411 UOP786401:UOP786411 UYL786401:UYL786411 VIH786401:VIH786411 VSD786401:VSD786411 WBZ786401:WBZ786411 WLV786401:WLV786411 WVR786401:WVR786411 H851960:H851970 JF851937:JF851947 TB851937:TB851947 ACX851937:ACX851947 AMT851937:AMT851947 AWP851937:AWP851947 BGL851937:BGL851947 BQH851937:BQH851947 CAD851937:CAD851947 CJZ851937:CJZ851947 CTV851937:CTV851947 DDR851937:DDR851947 DNN851937:DNN851947 DXJ851937:DXJ851947 EHF851937:EHF851947 ERB851937:ERB851947 FAX851937:FAX851947 FKT851937:FKT851947 FUP851937:FUP851947 GEL851937:GEL851947 GOH851937:GOH851947 GYD851937:GYD851947 HHZ851937:HHZ851947 HRV851937:HRV851947 IBR851937:IBR851947 ILN851937:ILN851947 IVJ851937:IVJ851947 JFF851937:JFF851947 JPB851937:JPB851947 JYX851937:JYX851947 KIT851937:KIT851947 KSP851937:KSP851947 LCL851937:LCL851947 LMH851937:LMH851947 LWD851937:LWD851947 MFZ851937:MFZ851947 MPV851937:MPV851947 MZR851937:MZR851947 NJN851937:NJN851947 NTJ851937:NTJ851947 ODF851937:ODF851947 ONB851937:ONB851947 OWX851937:OWX851947 PGT851937:PGT851947 PQP851937:PQP851947 QAL851937:QAL851947 QKH851937:QKH851947 QUD851937:QUD851947 RDZ851937:RDZ851947 RNV851937:RNV851947 RXR851937:RXR851947 SHN851937:SHN851947 SRJ851937:SRJ851947 TBF851937:TBF851947 TLB851937:TLB851947 TUX851937:TUX851947 UET851937:UET851947 UOP851937:UOP851947 UYL851937:UYL851947 VIH851937:VIH851947 VSD851937:VSD851947 WBZ851937:WBZ851947 WLV851937:WLV851947 WVR851937:WVR851947 H917496:H917506 JF917473:JF917483 TB917473:TB917483 ACX917473:ACX917483 AMT917473:AMT917483 AWP917473:AWP917483 BGL917473:BGL917483 BQH917473:BQH917483 CAD917473:CAD917483 CJZ917473:CJZ917483 CTV917473:CTV917483 DDR917473:DDR917483 DNN917473:DNN917483 DXJ917473:DXJ917483 EHF917473:EHF917483 ERB917473:ERB917483 FAX917473:FAX917483 FKT917473:FKT917483 FUP917473:FUP917483 GEL917473:GEL917483 GOH917473:GOH917483 GYD917473:GYD917483 HHZ917473:HHZ917483 HRV917473:HRV917483 IBR917473:IBR917483 ILN917473:ILN917483 IVJ917473:IVJ917483 JFF917473:JFF917483 JPB917473:JPB917483 JYX917473:JYX917483 KIT917473:KIT917483 KSP917473:KSP917483 LCL917473:LCL917483 LMH917473:LMH917483 LWD917473:LWD917483 MFZ917473:MFZ917483 MPV917473:MPV917483 MZR917473:MZR917483 NJN917473:NJN917483 NTJ917473:NTJ917483 ODF917473:ODF917483 ONB917473:ONB917483 OWX917473:OWX917483 PGT917473:PGT917483 PQP917473:PQP917483 QAL917473:QAL917483 QKH917473:QKH917483 QUD917473:QUD917483 RDZ917473:RDZ917483 RNV917473:RNV917483 RXR917473:RXR917483 SHN917473:SHN917483 SRJ917473:SRJ917483 TBF917473:TBF917483 TLB917473:TLB917483 TUX917473:TUX917483 UET917473:UET917483 UOP917473:UOP917483 UYL917473:UYL917483 VIH917473:VIH917483 VSD917473:VSD917483 WBZ917473:WBZ917483 WLV917473:WLV917483 WVR917473:WVR917483 H983032:H983042 JF983009:JF983019 TB983009:TB983019 ACX983009:ACX983019 AMT983009:AMT983019 AWP983009:AWP983019 BGL983009:BGL983019 BQH983009:BQH983019 CAD983009:CAD983019 CJZ983009:CJZ983019 CTV983009:CTV983019 DDR983009:DDR983019 DNN983009:DNN983019 DXJ983009:DXJ983019 EHF983009:EHF983019 ERB983009:ERB983019 FAX983009:FAX983019 FKT983009:FKT983019 FUP983009:FUP983019 GEL983009:GEL983019 GOH983009:GOH983019 GYD983009:GYD983019 HHZ983009:HHZ983019 HRV983009:HRV983019 IBR983009:IBR983019 ILN983009:ILN983019 IVJ983009:IVJ983019 JFF983009:JFF983019 JPB983009:JPB983019 JYX983009:JYX983019 KIT983009:KIT983019 KSP983009:KSP983019 LCL983009:LCL983019 LMH983009:LMH983019 LWD983009:LWD983019 MFZ983009:MFZ983019 MPV983009:MPV983019 MZR983009:MZR983019 NJN983009:NJN983019 NTJ983009:NTJ983019 ODF983009:ODF983019 ONB983009:ONB983019 OWX983009:OWX983019 PGT983009:PGT983019 PQP983009:PQP983019 QAL983009:QAL983019 QKH983009:QKH983019 QUD983009:QUD983019 RDZ983009:RDZ983019 RNV983009:RNV983019 RXR983009:RXR983019 SHN983009:SHN983019 SRJ983009:SRJ983019 TBF983009:TBF983019 TLB983009:TLB983019 TUX983009:TUX983019 UET983009:UET983019 UOP983009:UOP983019 UYL983009:UYL983019 VIH983009:VIH983019 VSD983009:VSD983019 WBZ983009:WBZ983019" xr:uid="{D4E3FF19-F60F-4FF1-A7A4-54B203CAC1C5}">
      <formula1>$G$19:$G$34</formula1>
    </dataValidation>
    <dataValidation type="list" showInputMessage="1" showErrorMessage="1" sqref="L65528:L65538 WVU983009:WVU983019 JI65505:JI65515 TE65505:TE65515 ADA65505:ADA65515 AMW65505:AMW65515 AWS65505:AWS65515 BGO65505:BGO65515 BQK65505:BQK65515 CAG65505:CAG65515 CKC65505:CKC65515 CTY65505:CTY65515 DDU65505:DDU65515 DNQ65505:DNQ65515 DXM65505:DXM65515 EHI65505:EHI65515 ERE65505:ERE65515 FBA65505:FBA65515 FKW65505:FKW65515 FUS65505:FUS65515 GEO65505:GEO65515 GOK65505:GOK65515 GYG65505:GYG65515 HIC65505:HIC65515 HRY65505:HRY65515 IBU65505:IBU65515 ILQ65505:ILQ65515 IVM65505:IVM65515 JFI65505:JFI65515 JPE65505:JPE65515 JZA65505:JZA65515 KIW65505:KIW65515 KSS65505:KSS65515 LCO65505:LCO65515 LMK65505:LMK65515 LWG65505:LWG65515 MGC65505:MGC65515 MPY65505:MPY65515 MZU65505:MZU65515 NJQ65505:NJQ65515 NTM65505:NTM65515 ODI65505:ODI65515 ONE65505:ONE65515 OXA65505:OXA65515 PGW65505:PGW65515 PQS65505:PQS65515 QAO65505:QAO65515 QKK65505:QKK65515 QUG65505:QUG65515 REC65505:REC65515 RNY65505:RNY65515 RXU65505:RXU65515 SHQ65505:SHQ65515 SRM65505:SRM65515 TBI65505:TBI65515 TLE65505:TLE65515 TVA65505:TVA65515 UEW65505:UEW65515 UOS65505:UOS65515 UYO65505:UYO65515 VIK65505:VIK65515 VSG65505:VSG65515 WCC65505:WCC65515 WLY65505:WLY65515 WVU65505:WVU65515 L131064:L131074 JI131041:JI131051 TE131041:TE131051 ADA131041:ADA131051 AMW131041:AMW131051 AWS131041:AWS131051 BGO131041:BGO131051 BQK131041:BQK131051 CAG131041:CAG131051 CKC131041:CKC131051 CTY131041:CTY131051 DDU131041:DDU131051 DNQ131041:DNQ131051 DXM131041:DXM131051 EHI131041:EHI131051 ERE131041:ERE131051 FBA131041:FBA131051 FKW131041:FKW131051 FUS131041:FUS131051 GEO131041:GEO131051 GOK131041:GOK131051 GYG131041:GYG131051 HIC131041:HIC131051 HRY131041:HRY131051 IBU131041:IBU131051 ILQ131041:ILQ131051 IVM131041:IVM131051 JFI131041:JFI131051 JPE131041:JPE131051 JZA131041:JZA131051 KIW131041:KIW131051 KSS131041:KSS131051 LCO131041:LCO131051 LMK131041:LMK131051 LWG131041:LWG131051 MGC131041:MGC131051 MPY131041:MPY131051 MZU131041:MZU131051 NJQ131041:NJQ131051 NTM131041:NTM131051 ODI131041:ODI131051 ONE131041:ONE131051 OXA131041:OXA131051 PGW131041:PGW131051 PQS131041:PQS131051 QAO131041:QAO131051 QKK131041:QKK131051 QUG131041:QUG131051 REC131041:REC131051 RNY131041:RNY131051 RXU131041:RXU131051 SHQ131041:SHQ131051 SRM131041:SRM131051 TBI131041:TBI131051 TLE131041:TLE131051 TVA131041:TVA131051 UEW131041:UEW131051 UOS131041:UOS131051 UYO131041:UYO131051 VIK131041:VIK131051 VSG131041:VSG131051 WCC131041:WCC131051 WLY131041:WLY131051 WVU131041:WVU131051 L196600:L196610 JI196577:JI196587 TE196577:TE196587 ADA196577:ADA196587 AMW196577:AMW196587 AWS196577:AWS196587 BGO196577:BGO196587 BQK196577:BQK196587 CAG196577:CAG196587 CKC196577:CKC196587 CTY196577:CTY196587 DDU196577:DDU196587 DNQ196577:DNQ196587 DXM196577:DXM196587 EHI196577:EHI196587 ERE196577:ERE196587 FBA196577:FBA196587 FKW196577:FKW196587 FUS196577:FUS196587 GEO196577:GEO196587 GOK196577:GOK196587 GYG196577:GYG196587 HIC196577:HIC196587 HRY196577:HRY196587 IBU196577:IBU196587 ILQ196577:ILQ196587 IVM196577:IVM196587 JFI196577:JFI196587 JPE196577:JPE196587 JZA196577:JZA196587 KIW196577:KIW196587 KSS196577:KSS196587 LCO196577:LCO196587 LMK196577:LMK196587 LWG196577:LWG196587 MGC196577:MGC196587 MPY196577:MPY196587 MZU196577:MZU196587 NJQ196577:NJQ196587 NTM196577:NTM196587 ODI196577:ODI196587 ONE196577:ONE196587 OXA196577:OXA196587 PGW196577:PGW196587 PQS196577:PQS196587 QAO196577:QAO196587 QKK196577:QKK196587 QUG196577:QUG196587 REC196577:REC196587 RNY196577:RNY196587 RXU196577:RXU196587 SHQ196577:SHQ196587 SRM196577:SRM196587 TBI196577:TBI196587 TLE196577:TLE196587 TVA196577:TVA196587 UEW196577:UEW196587 UOS196577:UOS196587 UYO196577:UYO196587 VIK196577:VIK196587 VSG196577:VSG196587 WCC196577:WCC196587 WLY196577:WLY196587 WVU196577:WVU196587 L262136:L262146 JI262113:JI262123 TE262113:TE262123 ADA262113:ADA262123 AMW262113:AMW262123 AWS262113:AWS262123 BGO262113:BGO262123 BQK262113:BQK262123 CAG262113:CAG262123 CKC262113:CKC262123 CTY262113:CTY262123 DDU262113:DDU262123 DNQ262113:DNQ262123 DXM262113:DXM262123 EHI262113:EHI262123 ERE262113:ERE262123 FBA262113:FBA262123 FKW262113:FKW262123 FUS262113:FUS262123 GEO262113:GEO262123 GOK262113:GOK262123 GYG262113:GYG262123 HIC262113:HIC262123 HRY262113:HRY262123 IBU262113:IBU262123 ILQ262113:ILQ262123 IVM262113:IVM262123 JFI262113:JFI262123 JPE262113:JPE262123 JZA262113:JZA262123 KIW262113:KIW262123 KSS262113:KSS262123 LCO262113:LCO262123 LMK262113:LMK262123 LWG262113:LWG262123 MGC262113:MGC262123 MPY262113:MPY262123 MZU262113:MZU262123 NJQ262113:NJQ262123 NTM262113:NTM262123 ODI262113:ODI262123 ONE262113:ONE262123 OXA262113:OXA262123 PGW262113:PGW262123 PQS262113:PQS262123 QAO262113:QAO262123 QKK262113:QKK262123 QUG262113:QUG262123 REC262113:REC262123 RNY262113:RNY262123 RXU262113:RXU262123 SHQ262113:SHQ262123 SRM262113:SRM262123 TBI262113:TBI262123 TLE262113:TLE262123 TVA262113:TVA262123 UEW262113:UEW262123 UOS262113:UOS262123 UYO262113:UYO262123 VIK262113:VIK262123 VSG262113:VSG262123 WCC262113:WCC262123 WLY262113:WLY262123 WVU262113:WVU262123 L327672:L327682 JI327649:JI327659 TE327649:TE327659 ADA327649:ADA327659 AMW327649:AMW327659 AWS327649:AWS327659 BGO327649:BGO327659 BQK327649:BQK327659 CAG327649:CAG327659 CKC327649:CKC327659 CTY327649:CTY327659 DDU327649:DDU327659 DNQ327649:DNQ327659 DXM327649:DXM327659 EHI327649:EHI327659 ERE327649:ERE327659 FBA327649:FBA327659 FKW327649:FKW327659 FUS327649:FUS327659 GEO327649:GEO327659 GOK327649:GOK327659 GYG327649:GYG327659 HIC327649:HIC327659 HRY327649:HRY327659 IBU327649:IBU327659 ILQ327649:ILQ327659 IVM327649:IVM327659 JFI327649:JFI327659 JPE327649:JPE327659 JZA327649:JZA327659 KIW327649:KIW327659 KSS327649:KSS327659 LCO327649:LCO327659 LMK327649:LMK327659 LWG327649:LWG327659 MGC327649:MGC327659 MPY327649:MPY327659 MZU327649:MZU327659 NJQ327649:NJQ327659 NTM327649:NTM327659 ODI327649:ODI327659 ONE327649:ONE327659 OXA327649:OXA327659 PGW327649:PGW327659 PQS327649:PQS327659 QAO327649:QAO327659 QKK327649:QKK327659 QUG327649:QUG327659 REC327649:REC327659 RNY327649:RNY327659 RXU327649:RXU327659 SHQ327649:SHQ327659 SRM327649:SRM327659 TBI327649:TBI327659 TLE327649:TLE327659 TVA327649:TVA327659 UEW327649:UEW327659 UOS327649:UOS327659 UYO327649:UYO327659 VIK327649:VIK327659 VSG327649:VSG327659 WCC327649:WCC327659 WLY327649:WLY327659 WVU327649:WVU327659 L393208:L393218 JI393185:JI393195 TE393185:TE393195 ADA393185:ADA393195 AMW393185:AMW393195 AWS393185:AWS393195 BGO393185:BGO393195 BQK393185:BQK393195 CAG393185:CAG393195 CKC393185:CKC393195 CTY393185:CTY393195 DDU393185:DDU393195 DNQ393185:DNQ393195 DXM393185:DXM393195 EHI393185:EHI393195 ERE393185:ERE393195 FBA393185:FBA393195 FKW393185:FKW393195 FUS393185:FUS393195 GEO393185:GEO393195 GOK393185:GOK393195 GYG393185:GYG393195 HIC393185:HIC393195 HRY393185:HRY393195 IBU393185:IBU393195 ILQ393185:ILQ393195 IVM393185:IVM393195 JFI393185:JFI393195 JPE393185:JPE393195 JZA393185:JZA393195 KIW393185:KIW393195 KSS393185:KSS393195 LCO393185:LCO393195 LMK393185:LMK393195 LWG393185:LWG393195 MGC393185:MGC393195 MPY393185:MPY393195 MZU393185:MZU393195 NJQ393185:NJQ393195 NTM393185:NTM393195 ODI393185:ODI393195 ONE393185:ONE393195 OXA393185:OXA393195 PGW393185:PGW393195 PQS393185:PQS393195 QAO393185:QAO393195 QKK393185:QKK393195 QUG393185:QUG393195 REC393185:REC393195 RNY393185:RNY393195 RXU393185:RXU393195 SHQ393185:SHQ393195 SRM393185:SRM393195 TBI393185:TBI393195 TLE393185:TLE393195 TVA393185:TVA393195 UEW393185:UEW393195 UOS393185:UOS393195 UYO393185:UYO393195 VIK393185:VIK393195 VSG393185:VSG393195 WCC393185:WCC393195 WLY393185:WLY393195 WVU393185:WVU393195 L458744:L458754 JI458721:JI458731 TE458721:TE458731 ADA458721:ADA458731 AMW458721:AMW458731 AWS458721:AWS458731 BGO458721:BGO458731 BQK458721:BQK458731 CAG458721:CAG458731 CKC458721:CKC458731 CTY458721:CTY458731 DDU458721:DDU458731 DNQ458721:DNQ458731 DXM458721:DXM458731 EHI458721:EHI458731 ERE458721:ERE458731 FBA458721:FBA458731 FKW458721:FKW458731 FUS458721:FUS458731 GEO458721:GEO458731 GOK458721:GOK458731 GYG458721:GYG458731 HIC458721:HIC458731 HRY458721:HRY458731 IBU458721:IBU458731 ILQ458721:ILQ458731 IVM458721:IVM458731 JFI458721:JFI458731 JPE458721:JPE458731 JZA458721:JZA458731 KIW458721:KIW458731 KSS458721:KSS458731 LCO458721:LCO458731 LMK458721:LMK458731 LWG458721:LWG458731 MGC458721:MGC458731 MPY458721:MPY458731 MZU458721:MZU458731 NJQ458721:NJQ458731 NTM458721:NTM458731 ODI458721:ODI458731 ONE458721:ONE458731 OXA458721:OXA458731 PGW458721:PGW458731 PQS458721:PQS458731 QAO458721:QAO458731 QKK458721:QKK458731 QUG458721:QUG458731 REC458721:REC458731 RNY458721:RNY458731 RXU458721:RXU458731 SHQ458721:SHQ458731 SRM458721:SRM458731 TBI458721:TBI458731 TLE458721:TLE458731 TVA458721:TVA458731 UEW458721:UEW458731 UOS458721:UOS458731 UYO458721:UYO458731 VIK458721:VIK458731 VSG458721:VSG458731 WCC458721:WCC458731 WLY458721:WLY458731 WVU458721:WVU458731 L524280:L524290 JI524257:JI524267 TE524257:TE524267 ADA524257:ADA524267 AMW524257:AMW524267 AWS524257:AWS524267 BGO524257:BGO524267 BQK524257:BQK524267 CAG524257:CAG524267 CKC524257:CKC524267 CTY524257:CTY524267 DDU524257:DDU524267 DNQ524257:DNQ524267 DXM524257:DXM524267 EHI524257:EHI524267 ERE524257:ERE524267 FBA524257:FBA524267 FKW524257:FKW524267 FUS524257:FUS524267 GEO524257:GEO524267 GOK524257:GOK524267 GYG524257:GYG524267 HIC524257:HIC524267 HRY524257:HRY524267 IBU524257:IBU524267 ILQ524257:ILQ524267 IVM524257:IVM524267 JFI524257:JFI524267 JPE524257:JPE524267 JZA524257:JZA524267 KIW524257:KIW524267 KSS524257:KSS524267 LCO524257:LCO524267 LMK524257:LMK524267 LWG524257:LWG524267 MGC524257:MGC524267 MPY524257:MPY524267 MZU524257:MZU524267 NJQ524257:NJQ524267 NTM524257:NTM524267 ODI524257:ODI524267 ONE524257:ONE524267 OXA524257:OXA524267 PGW524257:PGW524267 PQS524257:PQS524267 QAO524257:QAO524267 QKK524257:QKK524267 QUG524257:QUG524267 REC524257:REC524267 RNY524257:RNY524267 RXU524257:RXU524267 SHQ524257:SHQ524267 SRM524257:SRM524267 TBI524257:TBI524267 TLE524257:TLE524267 TVA524257:TVA524267 UEW524257:UEW524267 UOS524257:UOS524267 UYO524257:UYO524267 VIK524257:VIK524267 VSG524257:VSG524267 WCC524257:WCC524267 WLY524257:WLY524267 WVU524257:WVU524267 L589816:L589826 JI589793:JI589803 TE589793:TE589803 ADA589793:ADA589803 AMW589793:AMW589803 AWS589793:AWS589803 BGO589793:BGO589803 BQK589793:BQK589803 CAG589793:CAG589803 CKC589793:CKC589803 CTY589793:CTY589803 DDU589793:DDU589803 DNQ589793:DNQ589803 DXM589793:DXM589803 EHI589793:EHI589803 ERE589793:ERE589803 FBA589793:FBA589803 FKW589793:FKW589803 FUS589793:FUS589803 GEO589793:GEO589803 GOK589793:GOK589803 GYG589793:GYG589803 HIC589793:HIC589803 HRY589793:HRY589803 IBU589793:IBU589803 ILQ589793:ILQ589803 IVM589793:IVM589803 JFI589793:JFI589803 JPE589793:JPE589803 JZA589793:JZA589803 KIW589793:KIW589803 KSS589793:KSS589803 LCO589793:LCO589803 LMK589793:LMK589803 LWG589793:LWG589803 MGC589793:MGC589803 MPY589793:MPY589803 MZU589793:MZU589803 NJQ589793:NJQ589803 NTM589793:NTM589803 ODI589793:ODI589803 ONE589793:ONE589803 OXA589793:OXA589803 PGW589793:PGW589803 PQS589793:PQS589803 QAO589793:QAO589803 QKK589793:QKK589803 QUG589793:QUG589803 REC589793:REC589803 RNY589793:RNY589803 RXU589793:RXU589803 SHQ589793:SHQ589803 SRM589793:SRM589803 TBI589793:TBI589803 TLE589793:TLE589803 TVA589793:TVA589803 UEW589793:UEW589803 UOS589793:UOS589803 UYO589793:UYO589803 VIK589793:VIK589803 VSG589793:VSG589803 WCC589793:WCC589803 WLY589793:WLY589803 WVU589793:WVU589803 L655352:L655362 JI655329:JI655339 TE655329:TE655339 ADA655329:ADA655339 AMW655329:AMW655339 AWS655329:AWS655339 BGO655329:BGO655339 BQK655329:BQK655339 CAG655329:CAG655339 CKC655329:CKC655339 CTY655329:CTY655339 DDU655329:DDU655339 DNQ655329:DNQ655339 DXM655329:DXM655339 EHI655329:EHI655339 ERE655329:ERE655339 FBA655329:FBA655339 FKW655329:FKW655339 FUS655329:FUS655339 GEO655329:GEO655339 GOK655329:GOK655339 GYG655329:GYG655339 HIC655329:HIC655339 HRY655329:HRY655339 IBU655329:IBU655339 ILQ655329:ILQ655339 IVM655329:IVM655339 JFI655329:JFI655339 JPE655329:JPE655339 JZA655329:JZA655339 KIW655329:KIW655339 KSS655329:KSS655339 LCO655329:LCO655339 LMK655329:LMK655339 LWG655329:LWG655339 MGC655329:MGC655339 MPY655329:MPY655339 MZU655329:MZU655339 NJQ655329:NJQ655339 NTM655329:NTM655339 ODI655329:ODI655339 ONE655329:ONE655339 OXA655329:OXA655339 PGW655329:PGW655339 PQS655329:PQS655339 QAO655329:QAO655339 QKK655329:QKK655339 QUG655329:QUG655339 REC655329:REC655339 RNY655329:RNY655339 RXU655329:RXU655339 SHQ655329:SHQ655339 SRM655329:SRM655339 TBI655329:TBI655339 TLE655329:TLE655339 TVA655329:TVA655339 UEW655329:UEW655339 UOS655329:UOS655339 UYO655329:UYO655339 VIK655329:VIK655339 VSG655329:VSG655339 WCC655329:WCC655339 WLY655329:WLY655339 WVU655329:WVU655339 L720888:L720898 JI720865:JI720875 TE720865:TE720875 ADA720865:ADA720875 AMW720865:AMW720875 AWS720865:AWS720875 BGO720865:BGO720875 BQK720865:BQK720875 CAG720865:CAG720875 CKC720865:CKC720875 CTY720865:CTY720875 DDU720865:DDU720875 DNQ720865:DNQ720875 DXM720865:DXM720875 EHI720865:EHI720875 ERE720865:ERE720875 FBA720865:FBA720875 FKW720865:FKW720875 FUS720865:FUS720875 GEO720865:GEO720875 GOK720865:GOK720875 GYG720865:GYG720875 HIC720865:HIC720875 HRY720865:HRY720875 IBU720865:IBU720875 ILQ720865:ILQ720875 IVM720865:IVM720875 JFI720865:JFI720875 JPE720865:JPE720875 JZA720865:JZA720875 KIW720865:KIW720875 KSS720865:KSS720875 LCO720865:LCO720875 LMK720865:LMK720875 LWG720865:LWG720875 MGC720865:MGC720875 MPY720865:MPY720875 MZU720865:MZU720875 NJQ720865:NJQ720875 NTM720865:NTM720875 ODI720865:ODI720875 ONE720865:ONE720875 OXA720865:OXA720875 PGW720865:PGW720875 PQS720865:PQS720875 QAO720865:QAO720875 QKK720865:QKK720875 QUG720865:QUG720875 REC720865:REC720875 RNY720865:RNY720875 RXU720865:RXU720875 SHQ720865:SHQ720875 SRM720865:SRM720875 TBI720865:TBI720875 TLE720865:TLE720875 TVA720865:TVA720875 UEW720865:UEW720875 UOS720865:UOS720875 UYO720865:UYO720875 VIK720865:VIK720875 VSG720865:VSG720875 WCC720865:WCC720875 WLY720865:WLY720875 WVU720865:WVU720875 L786424:L786434 JI786401:JI786411 TE786401:TE786411 ADA786401:ADA786411 AMW786401:AMW786411 AWS786401:AWS786411 BGO786401:BGO786411 BQK786401:BQK786411 CAG786401:CAG786411 CKC786401:CKC786411 CTY786401:CTY786411 DDU786401:DDU786411 DNQ786401:DNQ786411 DXM786401:DXM786411 EHI786401:EHI786411 ERE786401:ERE786411 FBA786401:FBA786411 FKW786401:FKW786411 FUS786401:FUS786411 GEO786401:GEO786411 GOK786401:GOK786411 GYG786401:GYG786411 HIC786401:HIC786411 HRY786401:HRY786411 IBU786401:IBU786411 ILQ786401:ILQ786411 IVM786401:IVM786411 JFI786401:JFI786411 JPE786401:JPE786411 JZA786401:JZA786411 KIW786401:KIW786411 KSS786401:KSS786411 LCO786401:LCO786411 LMK786401:LMK786411 LWG786401:LWG786411 MGC786401:MGC786411 MPY786401:MPY786411 MZU786401:MZU786411 NJQ786401:NJQ786411 NTM786401:NTM786411 ODI786401:ODI786411 ONE786401:ONE786411 OXA786401:OXA786411 PGW786401:PGW786411 PQS786401:PQS786411 QAO786401:QAO786411 QKK786401:QKK786411 QUG786401:QUG786411 REC786401:REC786411 RNY786401:RNY786411 RXU786401:RXU786411 SHQ786401:SHQ786411 SRM786401:SRM786411 TBI786401:TBI786411 TLE786401:TLE786411 TVA786401:TVA786411 UEW786401:UEW786411 UOS786401:UOS786411 UYO786401:UYO786411 VIK786401:VIK786411 VSG786401:VSG786411 WCC786401:WCC786411 WLY786401:WLY786411 WVU786401:WVU786411 L851960:L851970 JI851937:JI851947 TE851937:TE851947 ADA851937:ADA851947 AMW851937:AMW851947 AWS851937:AWS851947 BGO851937:BGO851947 BQK851937:BQK851947 CAG851937:CAG851947 CKC851937:CKC851947 CTY851937:CTY851947 DDU851937:DDU851947 DNQ851937:DNQ851947 DXM851937:DXM851947 EHI851937:EHI851947 ERE851937:ERE851947 FBA851937:FBA851947 FKW851937:FKW851947 FUS851937:FUS851947 GEO851937:GEO851947 GOK851937:GOK851947 GYG851937:GYG851947 HIC851937:HIC851947 HRY851937:HRY851947 IBU851937:IBU851947 ILQ851937:ILQ851947 IVM851937:IVM851947 JFI851937:JFI851947 JPE851937:JPE851947 JZA851937:JZA851947 KIW851937:KIW851947 KSS851937:KSS851947 LCO851937:LCO851947 LMK851937:LMK851947 LWG851937:LWG851947 MGC851937:MGC851947 MPY851937:MPY851947 MZU851937:MZU851947 NJQ851937:NJQ851947 NTM851937:NTM851947 ODI851937:ODI851947 ONE851937:ONE851947 OXA851937:OXA851947 PGW851937:PGW851947 PQS851937:PQS851947 QAO851937:QAO851947 QKK851937:QKK851947 QUG851937:QUG851947 REC851937:REC851947 RNY851937:RNY851947 RXU851937:RXU851947 SHQ851937:SHQ851947 SRM851937:SRM851947 TBI851937:TBI851947 TLE851937:TLE851947 TVA851937:TVA851947 UEW851937:UEW851947 UOS851937:UOS851947 UYO851937:UYO851947 VIK851937:VIK851947 VSG851937:VSG851947 WCC851937:WCC851947 WLY851937:WLY851947 WVU851937:WVU851947 L917496:L917506 JI917473:JI917483 TE917473:TE917483 ADA917473:ADA917483 AMW917473:AMW917483 AWS917473:AWS917483 BGO917473:BGO917483 BQK917473:BQK917483 CAG917473:CAG917483 CKC917473:CKC917483 CTY917473:CTY917483 DDU917473:DDU917483 DNQ917473:DNQ917483 DXM917473:DXM917483 EHI917473:EHI917483 ERE917473:ERE917483 FBA917473:FBA917483 FKW917473:FKW917483 FUS917473:FUS917483 GEO917473:GEO917483 GOK917473:GOK917483 GYG917473:GYG917483 HIC917473:HIC917483 HRY917473:HRY917483 IBU917473:IBU917483 ILQ917473:ILQ917483 IVM917473:IVM917483 JFI917473:JFI917483 JPE917473:JPE917483 JZA917473:JZA917483 KIW917473:KIW917483 KSS917473:KSS917483 LCO917473:LCO917483 LMK917473:LMK917483 LWG917473:LWG917483 MGC917473:MGC917483 MPY917473:MPY917483 MZU917473:MZU917483 NJQ917473:NJQ917483 NTM917473:NTM917483 ODI917473:ODI917483 ONE917473:ONE917483 OXA917473:OXA917483 PGW917473:PGW917483 PQS917473:PQS917483 QAO917473:QAO917483 QKK917473:QKK917483 QUG917473:QUG917483 REC917473:REC917483 RNY917473:RNY917483 RXU917473:RXU917483 SHQ917473:SHQ917483 SRM917473:SRM917483 TBI917473:TBI917483 TLE917473:TLE917483 TVA917473:TVA917483 UEW917473:UEW917483 UOS917473:UOS917483 UYO917473:UYO917483 VIK917473:VIK917483 VSG917473:VSG917483 WCC917473:WCC917483 WLY917473:WLY917483 WVU917473:WVU917483 L983032:L983042 JI983009:JI983019 TE983009:TE983019 ADA983009:ADA983019 AMW983009:AMW983019 AWS983009:AWS983019 BGO983009:BGO983019 BQK983009:BQK983019 CAG983009:CAG983019 CKC983009:CKC983019 CTY983009:CTY983019 DDU983009:DDU983019 DNQ983009:DNQ983019 DXM983009:DXM983019 EHI983009:EHI983019 ERE983009:ERE983019 FBA983009:FBA983019 FKW983009:FKW983019 FUS983009:FUS983019 GEO983009:GEO983019 GOK983009:GOK983019 GYG983009:GYG983019 HIC983009:HIC983019 HRY983009:HRY983019 IBU983009:IBU983019 ILQ983009:ILQ983019 IVM983009:IVM983019 JFI983009:JFI983019 JPE983009:JPE983019 JZA983009:JZA983019 KIW983009:KIW983019 KSS983009:KSS983019 LCO983009:LCO983019 LMK983009:LMK983019 LWG983009:LWG983019 MGC983009:MGC983019 MPY983009:MPY983019 MZU983009:MZU983019 NJQ983009:NJQ983019 NTM983009:NTM983019 ODI983009:ODI983019 ONE983009:ONE983019 OXA983009:OXA983019 PGW983009:PGW983019 PQS983009:PQS983019 QAO983009:QAO983019 QKK983009:QKK983019 QUG983009:QUG983019 REC983009:REC983019 RNY983009:RNY983019 RXU983009:RXU983019 SHQ983009:SHQ983019 SRM983009:SRM983019 TBI983009:TBI983019 TLE983009:TLE983019 TVA983009:TVA983019 UEW983009:UEW983019 UOS983009:UOS983019 UYO983009:UYO983019 VIK983009:VIK983019 VSG983009:VSG983019 WCC983009:WCC983019 WLY983009:WLY983019" xr:uid="{8D486BA0-6CFB-407B-8E15-5CC63E115790}">
      <formula1>$N$19:$N$364</formula1>
    </dataValidation>
    <dataValidation type="list" showInputMessage="1" showErrorMessage="1" sqref="M65529:M65539 WLZ983009:WLZ983019 WCD983009:WCD983019 VSH983009:VSH983019 VIL983009:VIL983019 UYP983009:UYP983019 UOT983009:UOT983019 UEX983009:UEX983019 TVB983009:TVB983019 TLF983009:TLF983019 TBJ983009:TBJ983019 SRN983009:SRN983019 SHR983009:SHR983019 RXV983009:RXV983019 RNZ983009:RNZ983019 RED983009:RED983019 QUH983009:QUH983019 QKL983009:QKL983019 QAP983009:QAP983019 PQT983009:PQT983019 PGX983009:PGX983019 OXB983009:OXB983019 ONF983009:ONF983019 ODJ983009:ODJ983019 NTN983009:NTN983019 NJR983009:NJR983019 MZV983009:MZV983019 MPZ983009:MPZ983019 MGD983009:MGD983019 LWH983009:LWH983019 LML983009:LML983019 LCP983009:LCP983019 KST983009:KST983019 KIX983009:KIX983019 JZB983009:JZB983019 JPF983009:JPF983019 JFJ983009:JFJ983019 IVN983009:IVN983019 ILR983009:ILR983019 IBV983009:IBV983019 HRZ983009:HRZ983019 HID983009:HID983019 GYH983009:GYH983019 GOL983009:GOL983019 GEP983009:GEP983019 FUT983009:FUT983019 FKX983009:FKX983019 FBB983009:FBB983019 ERF983009:ERF983019 EHJ983009:EHJ983019 DXN983009:DXN983019 DNR983009:DNR983019 DDV983009:DDV983019 CTZ983009:CTZ983019 CKD983009:CKD983019 CAH983009:CAH983019 BQL983009:BQL983019 BGP983009:BGP983019 AWT983009:AWT983019 AMX983009:AMX983019 ADB983009:ADB983019 TF983009:TF983019 JJ983009:JJ983019 M983033:M983043 WVV917473:WVV917483 WLZ917473:WLZ917483 WCD917473:WCD917483 VSH917473:VSH917483 VIL917473:VIL917483 UYP917473:UYP917483 UOT917473:UOT917483 UEX917473:UEX917483 TVB917473:TVB917483 TLF917473:TLF917483 TBJ917473:TBJ917483 SRN917473:SRN917483 SHR917473:SHR917483 RXV917473:RXV917483 RNZ917473:RNZ917483 RED917473:RED917483 QUH917473:QUH917483 QKL917473:QKL917483 QAP917473:QAP917483 PQT917473:PQT917483 PGX917473:PGX917483 OXB917473:OXB917483 ONF917473:ONF917483 ODJ917473:ODJ917483 NTN917473:NTN917483 NJR917473:NJR917483 MZV917473:MZV917483 MPZ917473:MPZ917483 MGD917473:MGD917483 LWH917473:LWH917483 LML917473:LML917483 LCP917473:LCP917483 KST917473:KST917483 KIX917473:KIX917483 JZB917473:JZB917483 JPF917473:JPF917483 JFJ917473:JFJ917483 IVN917473:IVN917483 ILR917473:ILR917483 IBV917473:IBV917483 HRZ917473:HRZ917483 HID917473:HID917483 GYH917473:GYH917483 GOL917473:GOL917483 GEP917473:GEP917483 FUT917473:FUT917483 FKX917473:FKX917483 FBB917473:FBB917483 ERF917473:ERF917483 EHJ917473:EHJ917483 DXN917473:DXN917483 DNR917473:DNR917483 DDV917473:DDV917483 CTZ917473:CTZ917483 CKD917473:CKD917483 CAH917473:CAH917483 BQL917473:BQL917483 BGP917473:BGP917483 AWT917473:AWT917483 AMX917473:AMX917483 ADB917473:ADB917483 TF917473:TF917483 JJ917473:JJ917483 M917497:M917507 WVV851937:WVV851947 WLZ851937:WLZ851947 WCD851937:WCD851947 VSH851937:VSH851947 VIL851937:VIL851947 UYP851937:UYP851947 UOT851937:UOT851947 UEX851937:UEX851947 TVB851937:TVB851947 TLF851937:TLF851947 TBJ851937:TBJ851947 SRN851937:SRN851947 SHR851937:SHR851947 RXV851937:RXV851947 RNZ851937:RNZ851947 RED851937:RED851947 QUH851937:QUH851947 QKL851937:QKL851947 QAP851937:QAP851947 PQT851937:PQT851947 PGX851937:PGX851947 OXB851937:OXB851947 ONF851937:ONF851947 ODJ851937:ODJ851947 NTN851937:NTN851947 NJR851937:NJR851947 MZV851937:MZV851947 MPZ851937:MPZ851947 MGD851937:MGD851947 LWH851937:LWH851947 LML851937:LML851947 LCP851937:LCP851947 KST851937:KST851947 KIX851937:KIX851947 JZB851937:JZB851947 JPF851937:JPF851947 JFJ851937:JFJ851947 IVN851937:IVN851947 ILR851937:ILR851947 IBV851937:IBV851947 HRZ851937:HRZ851947 HID851937:HID851947 GYH851937:GYH851947 GOL851937:GOL851947 GEP851937:GEP851947 FUT851937:FUT851947 FKX851937:FKX851947 FBB851937:FBB851947 ERF851937:ERF851947 EHJ851937:EHJ851947 DXN851937:DXN851947 DNR851937:DNR851947 DDV851937:DDV851947 CTZ851937:CTZ851947 CKD851937:CKD851947 CAH851937:CAH851947 BQL851937:BQL851947 BGP851937:BGP851947 AWT851937:AWT851947 AMX851937:AMX851947 ADB851937:ADB851947 TF851937:TF851947 JJ851937:JJ851947 M851961:M851971 WVV786401:WVV786411 WLZ786401:WLZ786411 WCD786401:WCD786411 VSH786401:VSH786411 VIL786401:VIL786411 UYP786401:UYP786411 UOT786401:UOT786411 UEX786401:UEX786411 TVB786401:TVB786411 TLF786401:TLF786411 TBJ786401:TBJ786411 SRN786401:SRN786411 SHR786401:SHR786411 RXV786401:RXV786411 RNZ786401:RNZ786411 RED786401:RED786411 QUH786401:QUH786411 QKL786401:QKL786411 QAP786401:QAP786411 PQT786401:PQT786411 PGX786401:PGX786411 OXB786401:OXB786411 ONF786401:ONF786411 ODJ786401:ODJ786411 NTN786401:NTN786411 NJR786401:NJR786411 MZV786401:MZV786411 MPZ786401:MPZ786411 MGD786401:MGD786411 LWH786401:LWH786411 LML786401:LML786411 LCP786401:LCP786411 KST786401:KST786411 KIX786401:KIX786411 JZB786401:JZB786411 JPF786401:JPF786411 JFJ786401:JFJ786411 IVN786401:IVN786411 ILR786401:ILR786411 IBV786401:IBV786411 HRZ786401:HRZ786411 HID786401:HID786411 GYH786401:GYH786411 GOL786401:GOL786411 GEP786401:GEP786411 FUT786401:FUT786411 FKX786401:FKX786411 FBB786401:FBB786411 ERF786401:ERF786411 EHJ786401:EHJ786411 DXN786401:DXN786411 DNR786401:DNR786411 DDV786401:DDV786411 CTZ786401:CTZ786411 CKD786401:CKD786411 CAH786401:CAH786411 BQL786401:BQL786411 BGP786401:BGP786411 AWT786401:AWT786411 AMX786401:AMX786411 ADB786401:ADB786411 TF786401:TF786411 JJ786401:JJ786411 M786425:M786435 WVV720865:WVV720875 WLZ720865:WLZ720875 WCD720865:WCD720875 VSH720865:VSH720875 VIL720865:VIL720875 UYP720865:UYP720875 UOT720865:UOT720875 UEX720865:UEX720875 TVB720865:TVB720875 TLF720865:TLF720875 TBJ720865:TBJ720875 SRN720865:SRN720875 SHR720865:SHR720875 RXV720865:RXV720875 RNZ720865:RNZ720875 RED720865:RED720875 QUH720865:QUH720875 QKL720865:QKL720875 QAP720865:QAP720875 PQT720865:PQT720875 PGX720865:PGX720875 OXB720865:OXB720875 ONF720865:ONF720875 ODJ720865:ODJ720875 NTN720865:NTN720875 NJR720865:NJR720875 MZV720865:MZV720875 MPZ720865:MPZ720875 MGD720865:MGD720875 LWH720865:LWH720875 LML720865:LML720875 LCP720865:LCP720875 KST720865:KST720875 KIX720865:KIX720875 JZB720865:JZB720875 JPF720865:JPF720875 JFJ720865:JFJ720875 IVN720865:IVN720875 ILR720865:ILR720875 IBV720865:IBV720875 HRZ720865:HRZ720875 HID720865:HID720875 GYH720865:GYH720875 GOL720865:GOL720875 GEP720865:GEP720875 FUT720865:FUT720875 FKX720865:FKX720875 FBB720865:FBB720875 ERF720865:ERF720875 EHJ720865:EHJ720875 DXN720865:DXN720875 DNR720865:DNR720875 DDV720865:DDV720875 CTZ720865:CTZ720875 CKD720865:CKD720875 CAH720865:CAH720875 BQL720865:BQL720875 BGP720865:BGP720875 AWT720865:AWT720875 AMX720865:AMX720875 ADB720865:ADB720875 TF720865:TF720875 JJ720865:JJ720875 M720889:M720899 WVV655329:WVV655339 WLZ655329:WLZ655339 WCD655329:WCD655339 VSH655329:VSH655339 VIL655329:VIL655339 UYP655329:UYP655339 UOT655329:UOT655339 UEX655329:UEX655339 TVB655329:TVB655339 TLF655329:TLF655339 TBJ655329:TBJ655339 SRN655329:SRN655339 SHR655329:SHR655339 RXV655329:RXV655339 RNZ655329:RNZ655339 RED655329:RED655339 QUH655329:QUH655339 QKL655329:QKL655339 QAP655329:QAP655339 PQT655329:PQT655339 PGX655329:PGX655339 OXB655329:OXB655339 ONF655329:ONF655339 ODJ655329:ODJ655339 NTN655329:NTN655339 NJR655329:NJR655339 MZV655329:MZV655339 MPZ655329:MPZ655339 MGD655329:MGD655339 LWH655329:LWH655339 LML655329:LML655339 LCP655329:LCP655339 KST655329:KST655339 KIX655329:KIX655339 JZB655329:JZB655339 JPF655329:JPF655339 JFJ655329:JFJ655339 IVN655329:IVN655339 ILR655329:ILR655339 IBV655329:IBV655339 HRZ655329:HRZ655339 HID655329:HID655339 GYH655329:GYH655339 GOL655329:GOL655339 GEP655329:GEP655339 FUT655329:FUT655339 FKX655329:FKX655339 FBB655329:FBB655339 ERF655329:ERF655339 EHJ655329:EHJ655339 DXN655329:DXN655339 DNR655329:DNR655339 DDV655329:DDV655339 CTZ655329:CTZ655339 CKD655329:CKD655339 CAH655329:CAH655339 BQL655329:BQL655339 BGP655329:BGP655339 AWT655329:AWT655339 AMX655329:AMX655339 ADB655329:ADB655339 TF655329:TF655339 JJ655329:JJ655339 M655353:M655363 WVV589793:WVV589803 WLZ589793:WLZ589803 WCD589793:WCD589803 VSH589793:VSH589803 VIL589793:VIL589803 UYP589793:UYP589803 UOT589793:UOT589803 UEX589793:UEX589803 TVB589793:TVB589803 TLF589793:TLF589803 TBJ589793:TBJ589803 SRN589793:SRN589803 SHR589793:SHR589803 RXV589793:RXV589803 RNZ589793:RNZ589803 RED589793:RED589803 QUH589793:QUH589803 QKL589793:QKL589803 QAP589793:QAP589803 PQT589793:PQT589803 PGX589793:PGX589803 OXB589793:OXB589803 ONF589793:ONF589803 ODJ589793:ODJ589803 NTN589793:NTN589803 NJR589793:NJR589803 MZV589793:MZV589803 MPZ589793:MPZ589803 MGD589793:MGD589803 LWH589793:LWH589803 LML589793:LML589803 LCP589793:LCP589803 KST589793:KST589803 KIX589793:KIX589803 JZB589793:JZB589803 JPF589793:JPF589803 JFJ589793:JFJ589803 IVN589793:IVN589803 ILR589793:ILR589803 IBV589793:IBV589803 HRZ589793:HRZ589803 HID589793:HID589803 GYH589793:GYH589803 GOL589793:GOL589803 GEP589793:GEP589803 FUT589793:FUT589803 FKX589793:FKX589803 FBB589793:FBB589803 ERF589793:ERF589803 EHJ589793:EHJ589803 DXN589793:DXN589803 DNR589793:DNR589803 DDV589793:DDV589803 CTZ589793:CTZ589803 CKD589793:CKD589803 CAH589793:CAH589803 BQL589793:BQL589803 BGP589793:BGP589803 AWT589793:AWT589803 AMX589793:AMX589803 ADB589793:ADB589803 TF589793:TF589803 JJ589793:JJ589803 M589817:M589827 WVV524257:WVV524267 WLZ524257:WLZ524267 WCD524257:WCD524267 VSH524257:VSH524267 VIL524257:VIL524267 UYP524257:UYP524267 UOT524257:UOT524267 UEX524257:UEX524267 TVB524257:TVB524267 TLF524257:TLF524267 TBJ524257:TBJ524267 SRN524257:SRN524267 SHR524257:SHR524267 RXV524257:RXV524267 RNZ524257:RNZ524267 RED524257:RED524267 QUH524257:QUH524267 QKL524257:QKL524267 QAP524257:QAP524267 PQT524257:PQT524267 PGX524257:PGX524267 OXB524257:OXB524267 ONF524257:ONF524267 ODJ524257:ODJ524267 NTN524257:NTN524267 NJR524257:NJR524267 MZV524257:MZV524267 MPZ524257:MPZ524267 MGD524257:MGD524267 LWH524257:LWH524267 LML524257:LML524267 LCP524257:LCP524267 KST524257:KST524267 KIX524257:KIX524267 JZB524257:JZB524267 JPF524257:JPF524267 JFJ524257:JFJ524267 IVN524257:IVN524267 ILR524257:ILR524267 IBV524257:IBV524267 HRZ524257:HRZ524267 HID524257:HID524267 GYH524257:GYH524267 GOL524257:GOL524267 GEP524257:GEP524267 FUT524257:FUT524267 FKX524257:FKX524267 FBB524257:FBB524267 ERF524257:ERF524267 EHJ524257:EHJ524267 DXN524257:DXN524267 DNR524257:DNR524267 DDV524257:DDV524267 CTZ524257:CTZ524267 CKD524257:CKD524267 CAH524257:CAH524267 BQL524257:BQL524267 BGP524257:BGP524267 AWT524257:AWT524267 AMX524257:AMX524267 ADB524257:ADB524267 TF524257:TF524267 JJ524257:JJ524267 M524281:M524291 WVV458721:WVV458731 WLZ458721:WLZ458731 WCD458721:WCD458731 VSH458721:VSH458731 VIL458721:VIL458731 UYP458721:UYP458731 UOT458721:UOT458731 UEX458721:UEX458731 TVB458721:TVB458731 TLF458721:TLF458731 TBJ458721:TBJ458731 SRN458721:SRN458731 SHR458721:SHR458731 RXV458721:RXV458731 RNZ458721:RNZ458731 RED458721:RED458731 QUH458721:QUH458731 QKL458721:QKL458731 QAP458721:QAP458731 PQT458721:PQT458731 PGX458721:PGX458731 OXB458721:OXB458731 ONF458721:ONF458731 ODJ458721:ODJ458731 NTN458721:NTN458731 NJR458721:NJR458731 MZV458721:MZV458731 MPZ458721:MPZ458731 MGD458721:MGD458731 LWH458721:LWH458731 LML458721:LML458731 LCP458721:LCP458731 KST458721:KST458731 KIX458721:KIX458731 JZB458721:JZB458731 JPF458721:JPF458731 JFJ458721:JFJ458731 IVN458721:IVN458731 ILR458721:ILR458731 IBV458721:IBV458731 HRZ458721:HRZ458731 HID458721:HID458731 GYH458721:GYH458731 GOL458721:GOL458731 GEP458721:GEP458731 FUT458721:FUT458731 FKX458721:FKX458731 FBB458721:FBB458731 ERF458721:ERF458731 EHJ458721:EHJ458731 DXN458721:DXN458731 DNR458721:DNR458731 DDV458721:DDV458731 CTZ458721:CTZ458731 CKD458721:CKD458731 CAH458721:CAH458731 BQL458721:BQL458731 BGP458721:BGP458731 AWT458721:AWT458731 AMX458721:AMX458731 ADB458721:ADB458731 TF458721:TF458731 JJ458721:JJ458731 M458745:M458755 WVV393185:WVV393195 WLZ393185:WLZ393195 WCD393185:WCD393195 VSH393185:VSH393195 VIL393185:VIL393195 UYP393185:UYP393195 UOT393185:UOT393195 UEX393185:UEX393195 TVB393185:TVB393195 TLF393185:TLF393195 TBJ393185:TBJ393195 SRN393185:SRN393195 SHR393185:SHR393195 RXV393185:RXV393195 RNZ393185:RNZ393195 RED393185:RED393195 QUH393185:QUH393195 QKL393185:QKL393195 QAP393185:QAP393195 PQT393185:PQT393195 PGX393185:PGX393195 OXB393185:OXB393195 ONF393185:ONF393195 ODJ393185:ODJ393195 NTN393185:NTN393195 NJR393185:NJR393195 MZV393185:MZV393195 MPZ393185:MPZ393195 MGD393185:MGD393195 LWH393185:LWH393195 LML393185:LML393195 LCP393185:LCP393195 KST393185:KST393195 KIX393185:KIX393195 JZB393185:JZB393195 JPF393185:JPF393195 JFJ393185:JFJ393195 IVN393185:IVN393195 ILR393185:ILR393195 IBV393185:IBV393195 HRZ393185:HRZ393195 HID393185:HID393195 GYH393185:GYH393195 GOL393185:GOL393195 GEP393185:GEP393195 FUT393185:FUT393195 FKX393185:FKX393195 FBB393185:FBB393195 ERF393185:ERF393195 EHJ393185:EHJ393195 DXN393185:DXN393195 DNR393185:DNR393195 DDV393185:DDV393195 CTZ393185:CTZ393195 CKD393185:CKD393195 CAH393185:CAH393195 BQL393185:BQL393195 BGP393185:BGP393195 AWT393185:AWT393195 AMX393185:AMX393195 ADB393185:ADB393195 TF393185:TF393195 JJ393185:JJ393195 M393209:M393219 WVV327649:WVV327659 WLZ327649:WLZ327659 WCD327649:WCD327659 VSH327649:VSH327659 VIL327649:VIL327659 UYP327649:UYP327659 UOT327649:UOT327659 UEX327649:UEX327659 TVB327649:TVB327659 TLF327649:TLF327659 TBJ327649:TBJ327659 SRN327649:SRN327659 SHR327649:SHR327659 RXV327649:RXV327659 RNZ327649:RNZ327659 RED327649:RED327659 QUH327649:QUH327659 QKL327649:QKL327659 QAP327649:QAP327659 PQT327649:PQT327659 PGX327649:PGX327659 OXB327649:OXB327659 ONF327649:ONF327659 ODJ327649:ODJ327659 NTN327649:NTN327659 NJR327649:NJR327659 MZV327649:MZV327659 MPZ327649:MPZ327659 MGD327649:MGD327659 LWH327649:LWH327659 LML327649:LML327659 LCP327649:LCP327659 KST327649:KST327659 KIX327649:KIX327659 JZB327649:JZB327659 JPF327649:JPF327659 JFJ327649:JFJ327659 IVN327649:IVN327659 ILR327649:ILR327659 IBV327649:IBV327659 HRZ327649:HRZ327659 HID327649:HID327659 GYH327649:GYH327659 GOL327649:GOL327659 GEP327649:GEP327659 FUT327649:FUT327659 FKX327649:FKX327659 FBB327649:FBB327659 ERF327649:ERF327659 EHJ327649:EHJ327659 DXN327649:DXN327659 DNR327649:DNR327659 DDV327649:DDV327659 CTZ327649:CTZ327659 CKD327649:CKD327659 CAH327649:CAH327659 BQL327649:BQL327659 BGP327649:BGP327659 AWT327649:AWT327659 AMX327649:AMX327659 ADB327649:ADB327659 TF327649:TF327659 JJ327649:JJ327659 M327673:M327683 WVV262113:WVV262123 WLZ262113:WLZ262123 WCD262113:WCD262123 VSH262113:VSH262123 VIL262113:VIL262123 UYP262113:UYP262123 UOT262113:UOT262123 UEX262113:UEX262123 TVB262113:TVB262123 TLF262113:TLF262123 TBJ262113:TBJ262123 SRN262113:SRN262123 SHR262113:SHR262123 RXV262113:RXV262123 RNZ262113:RNZ262123 RED262113:RED262123 QUH262113:QUH262123 QKL262113:QKL262123 QAP262113:QAP262123 PQT262113:PQT262123 PGX262113:PGX262123 OXB262113:OXB262123 ONF262113:ONF262123 ODJ262113:ODJ262123 NTN262113:NTN262123 NJR262113:NJR262123 MZV262113:MZV262123 MPZ262113:MPZ262123 MGD262113:MGD262123 LWH262113:LWH262123 LML262113:LML262123 LCP262113:LCP262123 KST262113:KST262123 KIX262113:KIX262123 JZB262113:JZB262123 JPF262113:JPF262123 JFJ262113:JFJ262123 IVN262113:IVN262123 ILR262113:ILR262123 IBV262113:IBV262123 HRZ262113:HRZ262123 HID262113:HID262123 GYH262113:GYH262123 GOL262113:GOL262123 GEP262113:GEP262123 FUT262113:FUT262123 FKX262113:FKX262123 FBB262113:FBB262123 ERF262113:ERF262123 EHJ262113:EHJ262123 DXN262113:DXN262123 DNR262113:DNR262123 DDV262113:DDV262123 CTZ262113:CTZ262123 CKD262113:CKD262123 CAH262113:CAH262123 BQL262113:BQL262123 BGP262113:BGP262123 AWT262113:AWT262123 AMX262113:AMX262123 ADB262113:ADB262123 TF262113:TF262123 JJ262113:JJ262123 M262137:M262147 WVV196577:WVV196587 WLZ196577:WLZ196587 WCD196577:WCD196587 VSH196577:VSH196587 VIL196577:VIL196587 UYP196577:UYP196587 UOT196577:UOT196587 UEX196577:UEX196587 TVB196577:TVB196587 TLF196577:TLF196587 TBJ196577:TBJ196587 SRN196577:SRN196587 SHR196577:SHR196587 RXV196577:RXV196587 RNZ196577:RNZ196587 RED196577:RED196587 QUH196577:QUH196587 QKL196577:QKL196587 QAP196577:QAP196587 PQT196577:PQT196587 PGX196577:PGX196587 OXB196577:OXB196587 ONF196577:ONF196587 ODJ196577:ODJ196587 NTN196577:NTN196587 NJR196577:NJR196587 MZV196577:MZV196587 MPZ196577:MPZ196587 MGD196577:MGD196587 LWH196577:LWH196587 LML196577:LML196587 LCP196577:LCP196587 KST196577:KST196587 KIX196577:KIX196587 JZB196577:JZB196587 JPF196577:JPF196587 JFJ196577:JFJ196587 IVN196577:IVN196587 ILR196577:ILR196587 IBV196577:IBV196587 HRZ196577:HRZ196587 HID196577:HID196587 GYH196577:GYH196587 GOL196577:GOL196587 GEP196577:GEP196587 FUT196577:FUT196587 FKX196577:FKX196587 FBB196577:FBB196587 ERF196577:ERF196587 EHJ196577:EHJ196587 DXN196577:DXN196587 DNR196577:DNR196587 DDV196577:DDV196587 CTZ196577:CTZ196587 CKD196577:CKD196587 CAH196577:CAH196587 BQL196577:BQL196587 BGP196577:BGP196587 AWT196577:AWT196587 AMX196577:AMX196587 ADB196577:ADB196587 TF196577:TF196587 JJ196577:JJ196587 M196601:M196611 WVV131041:WVV131051 WLZ131041:WLZ131051 WCD131041:WCD131051 VSH131041:VSH131051 VIL131041:VIL131051 UYP131041:UYP131051 UOT131041:UOT131051 UEX131041:UEX131051 TVB131041:TVB131051 TLF131041:TLF131051 TBJ131041:TBJ131051 SRN131041:SRN131051 SHR131041:SHR131051 RXV131041:RXV131051 RNZ131041:RNZ131051 RED131041:RED131051 QUH131041:QUH131051 QKL131041:QKL131051 QAP131041:QAP131051 PQT131041:PQT131051 PGX131041:PGX131051 OXB131041:OXB131051 ONF131041:ONF131051 ODJ131041:ODJ131051 NTN131041:NTN131051 NJR131041:NJR131051 MZV131041:MZV131051 MPZ131041:MPZ131051 MGD131041:MGD131051 LWH131041:LWH131051 LML131041:LML131051 LCP131041:LCP131051 KST131041:KST131051 KIX131041:KIX131051 JZB131041:JZB131051 JPF131041:JPF131051 JFJ131041:JFJ131051 IVN131041:IVN131051 ILR131041:ILR131051 IBV131041:IBV131051 HRZ131041:HRZ131051 HID131041:HID131051 GYH131041:GYH131051 GOL131041:GOL131051 GEP131041:GEP131051 FUT131041:FUT131051 FKX131041:FKX131051 FBB131041:FBB131051 ERF131041:ERF131051 EHJ131041:EHJ131051 DXN131041:DXN131051 DNR131041:DNR131051 DDV131041:DDV131051 CTZ131041:CTZ131051 CKD131041:CKD131051 CAH131041:CAH131051 BQL131041:BQL131051 BGP131041:BGP131051 AWT131041:AWT131051 AMX131041:AMX131051 ADB131041:ADB131051 TF131041:TF131051 JJ131041:JJ131051 M131065:M131075 WVV65505:WVV65515 WLZ65505:WLZ65515 WCD65505:WCD65515 VSH65505:VSH65515 VIL65505:VIL65515 UYP65505:UYP65515 UOT65505:UOT65515 UEX65505:UEX65515 TVB65505:TVB65515 TLF65505:TLF65515 TBJ65505:TBJ65515 SRN65505:SRN65515 SHR65505:SHR65515 RXV65505:RXV65515 RNZ65505:RNZ65515 RED65505:RED65515 QUH65505:QUH65515 QKL65505:QKL65515 QAP65505:QAP65515 PQT65505:PQT65515 PGX65505:PGX65515 OXB65505:OXB65515 ONF65505:ONF65515 ODJ65505:ODJ65515 NTN65505:NTN65515 NJR65505:NJR65515 MZV65505:MZV65515 MPZ65505:MPZ65515 MGD65505:MGD65515 LWH65505:LWH65515 LML65505:LML65515 LCP65505:LCP65515 KST65505:KST65515 KIX65505:KIX65515 JZB65505:JZB65515 JPF65505:JPF65515 JFJ65505:JFJ65515 IVN65505:IVN65515 ILR65505:ILR65515 IBV65505:IBV65515 HRZ65505:HRZ65515 HID65505:HID65515 GYH65505:GYH65515 GOL65505:GOL65515 GEP65505:GEP65515 FUT65505:FUT65515 FKX65505:FKX65515 FBB65505:FBB65515 ERF65505:ERF65515 EHJ65505:EHJ65515 DXN65505:DXN65515 DNR65505:DNR65515 DDV65505:DDV65515 CTZ65505:CTZ65515 CKD65505:CKD65515 CAH65505:CAH65515 BQL65505:BQL65515 BGP65505:BGP65515 AWT65505:AWT65515 AMX65505:AMX65515 ADB65505:ADB65515 TF65505:TF65515 JJ65505:JJ65515 WVV983009:WVV983019" xr:uid="{35F98988-EBBB-40DE-BCDE-A2EB6FB1BA1B}">
      <formula1>$M$19:$M$73</formula1>
    </dataValidation>
    <dataValidation type="list" showInputMessage="1" showErrorMessage="1" sqref="WVW983009:WVW983019 WMA983009:WMA983019 WCE983009:WCE983019 VSI983009:VSI983019 VIM983009:VIM983019 UYQ983009:UYQ983019 UOU983009:UOU983019 UEY983009:UEY983019 TVC983009:TVC983019 TLG983009:TLG983019 TBK983009:TBK983019 SRO983009:SRO983019 SHS983009:SHS983019 RXW983009:RXW983019 ROA983009:ROA983019 REE983009:REE983019 QUI983009:QUI983019 QKM983009:QKM983019 QAQ983009:QAQ983019 PQU983009:PQU983019 PGY983009:PGY983019 OXC983009:OXC983019 ONG983009:ONG983019 ODK983009:ODK983019 NTO983009:NTO983019 NJS983009:NJS983019 MZW983009:MZW983019 MQA983009:MQA983019 MGE983009:MGE983019 LWI983009:LWI983019 LMM983009:LMM983019 LCQ983009:LCQ983019 KSU983009:KSU983019 KIY983009:KIY983019 JZC983009:JZC983019 JPG983009:JPG983019 JFK983009:JFK983019 IVO983009:IVO983019 ILS983009:ILS983019 IBW983009:IBW983019 HSA983009:HSA983019 HIE983009:HIE983019 GYI983009:GYI983019 GOM983009:GOM983019 GEQ983009:GEQ983019 FUU983009:FUU983019 FKY983009:FKY983019 FBC983009:FBC983019 ERG983009:ERG983019 EHK983009:EHK983019 DXO983009:DXO983019 DNS983009:DNS983019 DDW983009:DDW983019 CUA983009:CUA983019 CKE983009:CKE983019 CAI983009:CAI983019 BQM983009:BQM983019 BGQ983009:BGQ983019 AWU983009:AWU983019 AMY983009:AMY983019 ADC983009:ADC983019 TG983009:TG983019 JK983009:JK983019 N983032:N983042 WVW917473:WVW917483 WMA917473:WMA917483 WCE917473:WCE917483 VSI917473:VSI917483 VIM917473:VIM917483 UYQ917473:UYQ917483 UOU917473:UOU917483 UEY917473:UEY917483 TVC917473:TVC917483 TLG917473:TLG917483 TBK917473:TBK917483 SRO917473:SRO917483 SHS917473:SHS917483 RXW917473:RXW917483 ROA917473:ROA917483 REE917473:REE917483 QUI917473:QUI917483 QKM917473:QKM917483 QAQ917473:QAQ917483 PQU917473:PQU917483 PGY917473:PGY917483 OXC917473:OXC917483 ONG917473:ONG917483 ODK917473:ODK917483 NTO917473:NTO917483 NJS917473:NJS917483 MZW917473:MZW917483 MQA917473:MQA917483 MGE917473:MGE917483 LWI917473:LWI917483 LMM917473:LMM917483 LCQ917473:LCQ917483 KSU917473:KSU917483 KIY917473:KIY917483 JZC917473:JZC917483 JPG917473:JPG917483 JFK917473:JFK917483 IVO917473:IVO917483 ILS917473:ILS917483 IBW917473:IBW917483 HSA917473:HSA917483 HIE917473:HIE917483 GYI917473:GYI917483 GOM917473:GOM917483 GEQ917473:GEQ917483 FUU917473:FUU917483 FKY917473:FKY917483 FBC917473:FBC917483 ERG917473:ERG917483 EHK917473:EHK917483 DXO917473:DXO917483 DNS917473:DNS917483 DDW917473:DDW917483 CUA917473:CUA917483 CKE917473:CKE917483 CAI917473:CAI917483 BQM917473:BQM917483 BGQ917473:BGQ917483 AWU917473:AWU917483 AMY917473:AMY917483 ADC917473:ADC917483 TG917473:TG917483 JK917473:JK917483 N917496:N917506 WVW851937:WVW851947 WMA851937:WMA851947 WCE851937:WCE851947 VSI851937:VSI851947 VIM851937:VIM851947 UYQ851937:UYQ851947 UOU851937:UOU851947 UEY851937:UEY851947 TVC851937:TVC851947 TLG851937:TLG851947 TBK851937:TBK851947 SRO851937:SRO851947 SHS851937:SHS851947 RXW851937:RXW851947 ROA851937:ROA851947 REE851937:REE851947 QUI851937:QUI851947 QKM851937:QKM851947 QAQ851937:QAQ851947 PQU851937:PQU851947 PGY851937:PGY851947 OXC851937:OXC851947 ONG851937:ONG851947 ODK851937:ODK851947 NTO851937:NTO851947 NJS851937:NJS851947 MZW851937:MZW851947 MQA851937:MQA851947 MGE851937:MGE851947 LWI851937:LWI851947 LMM851937:LMM851947 LCQ851937:LCQ851947 KSU851937:KSU851947 KIY851937:KIY851947 JZC851937:JZC851947 JPG851937:JPG851947 JFK851937:JFK851947 IVO851937:IVO851947 ILS851937:ILS851947 IBW851937:IBW851947 HSA851937:HSA851947 HIE851937:HIE851947 GYI851937:GYI851947 GOM851937:GOM851947 GEQ851937:GEQ851947 FUU851937:FUU851947 FKY851937:FKY851947 FBC851937:FBC851947 ERG851937:ERG851947 EHK851937:EHK851947 DXO851937:DXO851947 DNS851937:DNS851947 DDW851937:DDW851947 CUA851937:CUA851947 CKE851937:CKE851947 CAI851937:CAI851947 BQM851937:BQM851947 BGQ851937:BGQ851947 AWU851937:AWU851947 AMY851937:AMY851947 ADC851937:ADC851947 TG851937:TG851947 JK851937:JK851947 N851960:N851970 WVW786401:WVW786411 WMA786401:WMA786411 WCE786401:WCE786411 VSI786401:VSI786411 VIM786401:VIM786411 UYQ786401:UYQ786411 UOU786401:UOU786411 UEY786401:UEY786411 TVC786401:TVC786411 TLG786401:TLG786411 TBK786401:TBK786411 SRO786401:SRO786411 SHS786401:SHS786411 RXW786401:RXW786411 ROA786401:ROA786411 REE786401:REE786411 QUI786401:QUI786411 QKM786401:QKM786411 QAQ786401:QAQ786411 PQU786401:PQU786411 PGY786401:PGY786411 OXC786401:OXC786411 ONG786401:ONG786411 ODK786401:ODK786411 NTO786401:NTO786411 NJS786401:NJS786411 MZW786401:MZW786411 MQA786401:MQA786411 MGE786401:MGE786411 LWI786401:LWI786411 LMM786401:LMM786411 LCQ786401:LCQ786411 KSU786401:KSU786411 KIY786401:KIY786411 JZC786401:JZC786411 JPG786401:JPG786411 JFK786401:JFK786411 IVO786401:IVO786411 ILS786401:ILS786411 IBW786401:IBW786411 HSA786401:HSA786411 HIE786401:HIE786411 GYI786401:GYI786411 GOM786401:GOM786411 GEQ786401:GEQ786411 FUU786401:FUU786411 FKY786401:FKY786411 FBC786401:FBC786411 ERG786401:ERG786411 EHK786401:EHK786411 DXO786401:DXO786411 DNS786401:DNS786411 DDW786401:DDW786411 CUA786401:CUA786411 CKE786401:CKE786411 CAI786401:CAI786411 BQM786401:BQM786411 BGQ786401:BGQ786411 AWU786401:AWU786411 AMY786401:AMY786411 ADC786401:ADC786411 TG786401:TG786411 JK786401:JK786411 N786424:N786434 WVW720865:WVW720875 WMA720865:WMA720875 WCE720865:WCE720875 VSI720865:VSI720875 VIM720865:VIM720875 UYQ720865:UYQ720875 UOU720865:UOU720875 UEY720865:UEY720875 TVC720865:TVC720875 TLG720865:TLG720875 TBK720865:TBK720875 SRO720865:SRO720875 SHS720865:SHS720875 RXW720865:RXW720875 ROA720865:ROA720875 REE720865:REE720875 QUI720865:QUI720875 QKM720865:QKM720875 QAQ720865:QAQ720875 PQU720865:PQU720875 PGY720865:PGY720875 OXC720865:OXC720875 ONG720865:ONG720875 ODK720865:ODK720875 NTO720865:NTO720875 NJS720865:NJS720875 MZW720865:MZW720875 MQA720865:MQA720875 MGE720865:MGE720875 LWI720865:LWI720875 LMM720865:LMM720875 LCQ720865:LCQ720875 KSU720865:KSU720875 KIY720865:KIY720875 JZC720865:JZC720875 JPG720865:JPG720875 JFK720865:JFK720875 IVO720865:IVO720875 ILS720865:ILS720875 IBW720865:IBW720875 HSA720865:HSA720875 HIE720865:HIE720875 GYI720865:GYI720875 GOM720865:GOM720875 GEQ720865:GEQ720875 FUU720865:FUU720875 FKY720865:FKY720875 FBC720865:FBC720875 ERG720865:ERG720875 EHK720865:EHK720875 DXO720865:DXO720875 DNS720865:DNS720875 DDW720865:DDW720875 CUA720865:CUA720875 CKE720865:CKE720875 CAI720865:CAI720875 BQM720865:BQM720875 BGQ720865:BGQ720875 AWU720865:AWU720875 AMY720865:AMY720875 ADC720865:ADC720875 TG720865:TG720875 JK720865:JK720875 N720888:N720898 WVW655329:WVW655339 WMA655329:WMA655339 WCE655329:WCE655339 VSI655329:VSI655339 VIM655329:VIM655339 UYQ655329:UYQ655339 UOU655329:UOU655339 UEY655329:UEY655339 TVC655329:TVC655339 TLG655329:TLG655339 TBK655329:TBK655339 SRO655329:SRO655339 SHS655329:SHS655339 RXW655329:RXW655339 ROA655329:ROA655339 REE655329:REE655339 QUI655329:QUI655339 QKM655329:QKM655339 QAQ655329:QAQ655339 PQU655329:PQU655339 PGY655329:PGY655339 OXC655329:OXC655339 ONG655329:ONG655339 ODK655329:ODK655339 NTO655329:NTO655339 NJS655329:NJS655339 MZW655329:MZW655339 MQA655329:MQA655339 MGE655329:MGE655339 LWI655329:LWI655339 LMM655329:LMM655339 LCQ655329:LCQ655339 KSU655329:KSU655339 KIY655329:KIY655339 JZC655329:JZC655339 JPG655329:JPG655339 JFK655329:JFK655339 IVO655329:IVO655339 ILS655329:ILS655339 IBW655329:IBW655339 HSA655329:HSA655339 HIE655329:HIE655339 GYI655329:GYI655339 GOM655329:GOM655339 GEQ655329:GEQ655339 FUU655329:FUU655339 FKY655329:FKY655339 FBC655329:FBC655339 ERG655329:ERG655339 EHK655329:EHK655339 DXO655329:DXO655339 DNS655329:DNS655339 DDW655329:DDW655339 CUA655329:CUA655339 CKE655329:CKE655339 CAI655329:CAI655339 BQM655329:BQM655339 BGQ655329:BGQ655339 AWU655329:AWU655339 AMY655329:AMY655339 ADC655329:ADC655339 TG655329:TG655339 JK655329:JK655339 N655352:N655362 WVW589793:WVW589803 WMA589793:WMA589803 WCE589793:WCE589803 VSI589793:VSI589803 VIM589793:VIM589803 UYQ589793:UYQ589803 UOU589793:UOU589803 UEY589793:UEY589803 TVC589793:TVC589803 TLG589793:TLG589803 TBK589793:TBK589803 SRO589793:SRO589803 SHS589793:SHS589803 RXW589793:RXW589803 ROA589793:ROA589803 REE589793:REE589803 QUI589793:QUI589803 QKM589793:QKM589803 QAQ589793:QAQ589803 PQU589793:PQU589803 PGY589793:PGY589803 OXC589793:OXC589803 ONG589793:ONG589803 ODK589793:ODK589803 NTO589793:NTO589803 NJS589793:NJS589803 MZW589793:MZW589803 MQA589793:MQA589803 MGE589793:MGE589803 LWI589793:LWI589803 LMM589793:LMM589803 LCQ589793:LCQ589803 KSU589793:KSU589803 KIY589793:KIY589803 JZC589793:JZC589803 JPG589793:JPG589803 JFK589793:JFK589803 IVO589793:IVO589803 ILS589793:ILS589803 IBW589793:IBW589803 HSA589793:HSA589803 HIE589793:HIE589803 GYI589793:GYI589803 GOM589793:GOM589803 GEQ589793:GEQ589803 FUU589793:FUU589803 FKY589793:FKY589803 FBC589793:FBC589803 ERG589793:ERG589803 EHK589793:EHK589803 DXO589793:DXO589803 DNS589793:DNS589803 DDW589793:DDW589803 CUA589793:CUA589803 CKE589793:CKE589803 CAI589793:CAI589803 BQM589793:BQM589803 BGQ589793:BGQ589803 AWU589793:AWU589803 AMY589793:AMY589803 ADC589793:ADC589803 TG589793:TG589803 JK589793:JK589803 N589816:N589826 WVW524257:WVW524267 WMA524257:WMA524267 WCE524257:WCE524267 VSI524257:VSI524267 VIM524257:VIM524267 UYQ524257:UYQ524267 UOU524257:UOU524267 UEY524257:UEY524267 TVC524257:TVC524267 TLG524257:TLG524267 TBK524257:TBK524267 SRO524257:SRO524267 SHS524257:SHS524267 RXW524257:RXW524267 ROA524257:ROA524267 REE524257:REE524267 QUI524257:QUI524267 QKM524257:QKM524267 QAQ524257:QAQ524267 PQU524257:PQU524267 PGY524257:PGY524267 OXC524257:OXC524267 ONG524257:ONG524267 ODK524257:ODK524267 NTO524257:NTO524267 NJS524257:NJS524267 MZW524257:MZW524267 MQA524257:MQA524267 MGE524257:MGE524267 LWI524257:LWI524267 LMM524257:LMM524267 LCQ524257:LCQ524267 KSU524257:KSU524267 KIY524257:KIY524267 JZC524257:JZC524267 JPG524257:JPG524267 JFK524257:JFK524267 IVO524257:IVO524267 ILS524257:ILS524267 IBW524257:IBW524267 HSA524257:HSA524267 HIE524257:HIE524267 GYI524257:GYI524267 GOM524257:GOM524267 GEQ524257:GEQ524267 FUU524257:FUU524267 FKY524257:FKY524267 FBC524257:FBC524267 ERG524257:ERG524267 EHK524257:EHK524267 DXO524257:DXO524267 DNS524257:DNS524267 DDW524257:DDW524267 CUA524257:CUA524267 CKE524257:CKE524267 CAI524257:CAI524267 BQM524257:BQM524267 BGQ524257:BGQ524267 AWU524257:AWU524267 AMY524257:AMY524267 ADC524257:ADC524267 TG524257:TG524267 JK524257:JK524267 N524280:N524290 WVW458721:WVW458731 WMA458721:WMA458731 WCE458721:WCE458731 VSI458721:VSI458731 VIM458721:VIM458731 UYQ458721:UYQ458731 UOU458721:UOU458731 UEY458721:UEY458731 TVC458721:TVC458731 TLG458721:TLG458731 TBK458721:TBK458731 SRO458721:SRO458731 SHS458721:SHS458731 RXW458721:RXW458731 ROA458721:ROA458731 REE458721:REE458731 QUI458721:QUI458731 QKM458721:QKM458731 QAQ458721:QAQ458731 PQU458721:PQU458731 PGY458721:PGY458731 OXC458721:OXC458731 ONG458721:ONG458731 ODK458721:ODK458731 NTO458721:NTO458731 NJS458721:NJS458731 MZW458721:MZW458731 MQA458721:MQA458731 MGE458721:MGE458731 LWI458721:LWI458731 LMM458721:LMM458731 LCQ458721:LCQ458731 KSU458721:KSU458731 KIY458721:KIY458731 JZC458721:JZC458731 JPG458721:JPG458731 JFK458721:JFK458731 IVO458721:IVO458731 ILS458721:ILS458731 IBW458721:IBW458731 HSA458721:HSA458731 HIE458721:HIE458731 GYI458721:GYI458731 GOM458721:GOM458731 GEQ458721:GEQ458731 FUU458721:FUU458731 FKY458721:FKY458731 FBC458721:FBC458731 ERG458721:ERG458731 EHK458721:EHK458731 DXO458721:DXO458731 DNS458721:DNS458731 DDW458721:DDW458731 CUA458721:CUA458731 CKE458721:CKE458731 CAI458721:CAI458731 BQM458721:BQM458731 BGQ458721:BGQ458731 AWU458721:AWU458731 AMY458721:AMY458731 ADC458721:ADC458731 TG458721:TG458731 JK458721:JK458731 N458744:N458754 WVW393185:WVW393195 WMA393185:WMA393195 WCE393185:WCE393195 VSI393185:VSI393195 VIM393185:VIM393195 UYQ393185:UYQ393195 UOU393185:UOU393195 UEY393185:UEY393195 TVC393185:TVC393195 TLG393185:TLG393195 TBK393185:TBK393195 SRO393185:SRO393195 SHS393185:SHS393195 RXW393185:RXW393195 ROA393185:ROA393195 REE393185:REE393195 QUI393185:QUI393195 QKM393185:QKM393195 QAQ393185:QAQ393195 PQU393185:PQU393195 PGY393185:PGY393195 OXC393185:OXC393195 ONG393185:ONG393195 ODK393185:ODK393195 NTO393185:NTO393195 NJS393185:NJS393195 MZW393185:MZW393195 MQA393185:MQA393195 MGE393185:MGE393195 LWI393185:LWI393195 LMM393185:LMM393195 LCQ393185:LCQ393195 KSU393185:KSU393195 KIY393185:KIY393195 JZC393185:JZC393195 JPG393185:JPG393195 JFK393185:JFK393195 IVO393185:IVO393195 ILS393185:ILS393195 IBW393185:IBW393195 HSA393185:HSA393195 HIE393185:HIE393195 GYI393185:GYI393195 GOM393185:GOM393195 GEQ393185:GEQ393195 FUU393185:FUU393195 FKY393185:FKY393195 FBC393185:FBC393195 ERG393185:ERG393195 EHK393185:EHK393195 DXO393185:DXO393195 DNS393185:DNS393195 DDW393185:DDW393195 CUA393185:CUA393195 CKE393185:CKE393195 CAI393185:CAI393195 BQM393185:BQM393195 BGQ393185:BGQ393195 AWU393185:AWU393195 AMY393185:AMY393195 ADC393185:ADC393195 TG393185:TG393195 JK393185:JK393195 N393208:N393218 WVW327649:WVW327659 WMA327649:WMA327659 WCE327649:WCE327659 VSI327649:VSI327659 VIM327649:VIM327659 UYQ327649:UYQ327659 UOU327649:UOU327659 UEY327649:UEY327659 TVC327649:TVC327659 TLG327649:TLG327659 TBK327649:TBK327659 SRO327649:SRO327659 SHS327649:SHS327659 RXW327649:RXW327659 ROA327649:ROA327659 REE327649:REE327659 QUI327649:QUI327659 QKM327649:QKM327659 QAQ327649:QAQ327659 PQU327649:PQU327659 PGY327649:PGY327659 OXC327649:OXC327659 ONG327649:ONG327659 ODK327649:ODK327659 NTO327649:NTO327659 NJS327649:NJS327659 MZW327649:MZW327659 MQA327649:MQA327659 MGE327649:MGE327659 LWI327649:LWI327659 LMM327649:LMM327659 LCQ327649:LCQ327659 KSU327649:KSU327659 KIY327649:KIY327659 JZC327649:JZC327659 JPG327649:JPG327659 JFK327649:JFK327659 IVO327649:IVO327659 ILS327649:ILS327659 IBW327649:IBW327659 HSA327649:HSA327659 HIE327649:HIE327659 GYI327649:GYI327659 GOM327649:GOM327659 GEQ327649:GEQ327659 FUU327649:FUU327659 FKY327649:FKY327659 FBC327649:FBC327659 ERG327649:ERG327659 EHK327649:EHK327659 DXO327649:DXO327659 DNS327649:DNS327659 DDW327649:DDW327659 CUA327649:CUA327659 CKE327649:CKE327659 CAI327649:CAI327659 BQM327649:BQM327659 BGQ327649:BGQ327659 AWU327649:AWU327659 AMY327649:AMY327659 ADC327649:ADC327659 TG327649:TG327659 JK327649:JK327659 N327672:N327682 WVW262113:WVW262123 WMA262113:WMA262123 WCE262113:WCE262123 VSI262113:VSI262123 VIM262113:VIM262123 UYQ262113:UYQ262123 UOU262113:UOU262123 UEY262113:UEY262123 TVC262113:TVC262123 TLG262113:TLG262123 TBK262113:TBK262123 SRO262113:SRO262123 SHS262113:SHS262123 RXW262113:RXW262123 ROA262113:ROA262123 REE262113:REE262123 QUI262113:QUI262123 QKM262113:QKM262123 QAQ262113:QAQ262123 PQU262113:PQU262123 PGY262113:PGY262123 OXC262113:OXC262123 ONG262113:ONG262123 ODK262113:ODK262123 NTO262113:NTO262123 NJS262113:NJS262123 MZW262113:MZW262123 MQA262113:MQA262123 MGE262113:MGE262123 LWI262113:LWI262123 LMM262113:LMM262123 LCQ262113:LCQ262123 KSU262113:KSU262123 KIY262113:KIY262123 JZC262113:JZC262123 JPG262113:JPG262123 JFK262113:JFK262123 IVO262113:IVO262123 ILS262113:ILS262123 IBW262113:IBW262123 HSA262113:HSA262123 HIE262113:HIE262123 GYI262113:GYI262123 GOM262113:GOM262123 GEQ262113:GEQ262123 FUU262113:FUU262123 FKY262113:FKY262123 FBC262113:FBC262123 ERG262113:ERG262123 EHK262113:EHK262123 DXO262113:DXO262123 DNS262113:DNS262123 DDW262113:DDW262123 CUA262113:CUA262123 CKE262113:CKE262123 CAI262113:CAI262123 BQM262113:BQM262123 BGQ262113:BGQ262123 AWU262113:AWU262123 AMY262113:AMY262123 ADC262113:ADC262123 TG262113:TG262123 JK262113:JK262123 N262136:N262146 WVW196577:WVW196587 WMA196577:WMA196587 WCE196577:WCE196587 VSI196577:VSI196587 VIM196577:VIM196587 UYQ196577:UYQ196587 UOU196577:UOU196587 UEY196577:UEY196587 TVC196577:TVC196587 TLG196577:TLG196587 TBK196577:TBK196587 SRO196577:SRO196587 SHS196577:SHS196587 RXW196577:RXW196587 ROA196577:ROA196587 REE196577:REE196587 QUI196577:QUI196587 QKM196577:QKM196587 QAQ196577:QAQ196587 PQU196577:PQU196587 PGY196577:PGY196587 OXC196577:OXC196587 ONG196577:ONG196587 ODK196577:ODK196587 NTO196577:NTO196587 NJS196577:NJS196587 MZW196577:MZW196587 MQA196577:MQA196587 MGE196577:MGE196587 LWI196577:LWI196587 LMM196577:LMM196587 LCQ196577:LCQ196587 KSU196577:KSU196587 KIY196577:KIY196587 JZC196577:JZC196587 JPG196577:JPG196587 JFK196577:JFK196587 IVO196577:IVO196587 ILS196577:ILS196587 IBW196577:IBW196587 HSA196577:HSA196587 HIE196577:HIE196587 GYI196577:GYI196587 GOM196577:GOM196587 GEQ196577:GEQ196587 FUU196577:FUU196587 FKY196577:FKY196587 FBC196577:FBC196587 ERG196577:ERG196587 EHK196577:EHK196587 DXO196577:DXO196587 DNS196577:DNS196587 DDW196577:DDW196587 CUA196577:CUA196587 CKE196577:CKE196587 CAI196577:CAI196587 BQM196577:BQM196587 BGQ196577:BGQ196587 AWU196577:AWU196587 AMY196577:AMY196587 ADC196577:ADC196587 TG196577:TG196587 JK196577:JK196587 N196600:N196610 WVW131041:WVW131051 WMA131041:WMA131051 WCE131041:WCE131051 VSI131041:VSI131051 VIM131041:VIM131051 UYQ131041:UYQ131051 UOU131041:UOU131051 UEY131041:UEY131051 TVC131041:TVC131051 TLG131041:TLG131051 TBK131041:TBK131051 SRO131041:SRO131051 SHS131041:SHS131051 RXW131041:RXW131051 ROA131041:ROA131051 REE131041:REE131051 QUI131041:QUI131051 QKM131041:QKM131051 QAQ131041:QAQ131051 PQU131041:PQU131051 PGY131041:PGY131051 OXC131041:OXC131051 ONG131041:ONG131051 ODK131041:ODK131051 NTO131041:NTO131051 NJS131041:NJS131051 MZW131041:MZW131051 MQA131041:MQA131051 MGE131041:MGE131051 LWI131041:LWI131051 LMM131041:LMM131051 LCQ131041:LCQ131051 KSU131041:KSU131051 KIY131041:KIY131051 JZC131041:JZC131051 JPG131041:JPG131051 JFK131041:JFK131051 IVO131041:IVO131051 ILS131041:ILS131051 IBW131041:IBW131051 HSA131041:HSA131051 HIE131041:HIE131051 GYI131041:GYI131051 GOM131041:GOM131051 GEQ131041:GEQ131051 FUU131041:FUU131051 FKY131041:FKY131051 FBC131041:FBC131051 ERG131041:ERG131051 EHK131041:EHK131051 DXO131041:DXO131051 DNS131041:DNS131051 DDW131041:DDW131051 CUA131041:CUA131051 CKE131041:CKE131051 CAI131041:CAI131051 BQM131041:BQM131051 BGQ131041:BGQ131051 AWU131041:AWU131051 AMY131041:AMY131051 ADC131041:ADC131051 TG131041:TG131051 JK131041:JK131051 N131064:N131074 WVW65505:WVW65515 WMA65505:WMA65515 WCE65505:WCE65515 VSI65505:VSI65515 VIM65505:VIM65515 UYQ65505:UYQ65515 UOU65505:UOU65515 UEY65505:UEY65515 TVC65505:TVC65515 TLG65505:TLG65515 TBK65505:TBK65515 SRO65505:SRO65515 SHS65505:SHS65515 RXW65505:RXW65515 ROA65505:ROA65515 REE65505:REE65515 QUI65505:QUI65515 QKM65505:QKM65515 QAQ65505:QAQ65515 PQU65505:PQU65515 PGY65505:PGY65515 OXC65505:OXC65515 ONG65505:ONG65515 ODK65505:ODK65515 NTO65505:NTO65515 NJS65505:NJS65515 MZW65505:MZW65515 MQA65505:MQA65515 MGE65505:MGE65515 LWI65505:LWI65515 LMM65505:LMM65515 LCQ65505:LCQ65515 KSU65505:KSU65515 KIY65505:KIY65515 JZC65505:JZC65515 JPG65505:JPG65515 JFK65505:JFK65515 IVO65505:IVO65515 ILS65505:ILS65515 IBW65505:IBW65515 HSA65505:HSA65515 HIE65505:HIE65515 GYI65505:GYI65515 GOM65505:GOM65515 GEQ65505:GEQ65515 FUU65505:FUU65515 FKY65505:FKY65515 FBC65505:FBC65515 ERG65505:ERG65515 EHK65505:EHK65515 DXO65505:DXO65515 DNS65505:DNS65515 DDW65505:DDW65515 CUA65505:CUA65515 CKE65505:CKE65515 CAI65505:CAI65515 BQM65505:BQM65515 BGQ65505:BGQ65515 AWU65505:AWU65515 AMY65505:AMY65515 ADC65505:ADC65515 TG65505:TG65515 JK65505:JK65515 N65528:N65538" xr:uid="{ADE4A579-6DC6-4936-B9FF-0C1F1BD01483}">
      <formula1>$L$19:$L$33</formula1>
    </dataValidation>
    <dataValidation type="list" showInputMessage="1" showErrorMessage="1" sqref="WVQ983009:WVQ983019 WLU983009:WLU983019 WBY983009:WBY983019 VSC983009:VSC983019 VIG983009:VIG983019 UYK983009:UYK983019 UOO983009:UOO983019 UES983009:UES983019 TUW983009:TUW983019 TLA983009:TLA983019 TBE983009:TBE983019 SRI983009:SRI983019 SHM983009:SHM983019 RXQ983009:RXQ983019 RNU983009:RNU983019 RDY983009:RDY983019 QUC983009:QUC983019 QKG983009:QKG983019 QAK983009:QAK983019 PQO983009:PQO983019 PGS983009:PGS983019 OWW983009:OWW983019 ONA983009:ONA983019 ODE983009:ODE983019 NTI983009:NTI983019 NJM983009:NJM983019 MZQ983009:MZQ983019 MPU983009:MPU983019 MFY983009:MFY983019 LWC983009:LWC983019 LMG983009:LMG983019 LCK983009:LCK983019 KSO983009:KSO983019 KIS983009:KIS983019 JYW983009:JYW983019 JPA983009:JPA983019 JFE983009:JFE983019 IVI983009:IVI983019 ILM983009:ILM983019 IBQ983009:IBQ983019 HRU983009:HRU983019 HHY983009:HHY983019 GYC983009:GYC983019 GOG983009:GOG983019 GEK983009:GEK983019 FUO983009:FUO983019 FKS983009:FKS983019 FAW983009:FAW983019 ERA983009:ERA983019 EHE983009:EHE983019 DXI983009:DXI983019 DNM983009:DNM983019 DDQ983009:DDQ983019 CTU983009:CTU983019 CJY983009:CJY983019 CAC983009:CAC983019 BQG983009:BQG983019 BGK983009:BGK983019 AWO983009:AWO983019 AMS983009:AMS983019 ACW983009:ACW983019 TA983009:TA983019 JE983009:JE983019 WVQ917473:WVQ917483 WLU917473:WLU917483 WBY917473:WBY917483 VSC917473:VSC917483 VIG917473:VIG917483 UYK917473:UYK917483 UOO917473:UOO917483 UES917473:UES917483 TUW917473:TUW917483 TLA917473:TLA917483 TBE917473:TBE917483 SRI917473:SRI917483 SHM917473:SHM917483 RXQ917473:RXQ917483 RNU917473:RNU917483 RDY917473:RDY917483 QUC917473:QUC917483 QKG917473:QKG917483 QAK917473:QAK917483 PQO917473:PQO917483 PGS917473:PGS917483 OWW917473:OWW917483 ONA917473:ONA917483 ODE917473:ODE917483 NTI917473:NTI917483 NJM917473:NJM917483 MZQ917473:MZQ917483 MPU917473:MPU917483 MFY917473:MFY917483 LWC917473:LWC917483 LMG917473:LMG917483 LCK917473:LCK917483 KSO917473:KSO917483 KIS917473:KIS917483 JYW917473:JYW917483 JPA917473:JPA917483 JFE917473:JFE917483 IVI917473:IVI917483 ILM917473:ILM917483 IBQ917473:IBQ917483 HRU917473:HRU917483 HHY917473:HHY917483 GYC917473:GYC917483 GOG917473:GOG917483 GEK917473:GEK917483 FUO917473:FUO917483 FKS917473:FKS917483 FAW917473:FAW917483 ERA917473:ERA917483 EHE917473:EHE917483 DXI917473:DXI917483 DNM917473:DNM917483 DDQ917473:DDQ917483 CTU917473:CTU917483 CJY917473:CJY917483 CAC917473:CAC917483 BQG917473:BQG917483 BGK917473:BGK917483 AWO917473:AWO917483 AMS917473:AMS917483 ACW917473:ACW917483 TA917473:TA917483 JE917473:JE917483 WVQ851937:WVQ851947 WLU851937:WLU851947 WBY851937:WBY851947 VSC851937:VSC851947 VIG851937:VIG851947 UYK851937:UYK851947 UOO851937:UOO851947 UES851937:UES851947 TUW851937:TUW851947 TLA851937:TLA851947 TBE851937:TBE851947 SRI851937:SRI851947 SHM851937:SHM851947 RXQ851937:RXQ851947 RNU851937:RNU851947 RDY851937:RDY851947 QUC851937:QUC851947 QKG851937:QKG851947 QAK851937:QAK851947 PQO851937:PQO851947 PGS851937:PGS851947 OWW851937:OWW851947 ONA851937:ONA851947 ODE851937:ODE851947 NTI851937:NTI851947 NJM851937:NJM851947 MZQ851937:MZQ851947 MPU851937:MPU851947 MFY851937:MFY851947 LWC851937:LWC851947 LMG851937:LMG851947 LCK851937:LCK851947 KSO851937:KSO851947 KIS851937:KIS851947 JYW851937:JYW851947 JPA851937:JPA851947 JFE851937:JFE851947 IVI851937:IVI851947 ILM851937:ILM851947 IBQ851937:IBQ851947 HRU851937:HRU851947 HHY851937:HHY851947 GYC851937:GYC851947 GOG851937:GOG851947 GEK851937:GEK851947 FUO851937:FUO851947 FKS851937:FKS851947 FAW851937:FAW851947 ERA851937:ERA851947 EHE851937:EHE851947 DXI851937:DXI851947 DNM851937:DNM851947 DDQ851937:DDQ851947 CTU851937:CTU851947 CJY851937:CJY851947 CAC851937:CAC851947 BQG851937:BQG851947 BGK851937:BGK851947 AWO851937:AWO851947 AMS851937:AMS851947 ACW851937:ACW851947 TA851937:TA851947 JE851937:JE851947 WVQ786401:WVQ786411 WLU786401:WLU786411 WBY786401:WBY786411 VSC786401:VSC786411 VIG786401:VIG786411 UYK786401:UYK786411 UOO786401:UOO786411 UES786401:UES786411 TUW786401:TUW786411 TLA786401:TLA786411 TBE786401:TBE786411 SRI786401:SRI786411 SHM786401:SHM786411 RXQ786401:RXQ786411 RNU786401:RNU786411 RDY786401:RDY786411 QUC786401:QUC786411 QKG786401:QKG786411 QAK786401:QAK786411 PQO786401:PQO786411 PGS786401:PGS786411 OWW786401:OWW786411 ONA786401:ONA786411 ODE786401:ODE786411 NTI786401:NTI786411 NJM786401:NJM786411 MZQ786401:MZQ786411 MPU786401:MPU786411 MFY786401:MFY786411 LWC786401:LWC786411 LMG786401:LMG786411 LCK786401:LCK786411 KSO786401:KSO786411 KIS786401:KIS786411 JYW786401:JYW786411 JPA786401:JPA786411 JFE786401:JFE786411 IVI786401:IVI786411 ILM786401:ILM786411 IBQ786401:IBQ786411 HRU786401:HRU786411 HHY786401:HHY786411 GYC786401:GYC786411 GOG786401:GOG786411 GEK786401:GEK786411 FUO786401:FUO786411 FKS786401:FKS786411 FAW786401:FAW786411 ERA786401:ERA786411 EHE786401:EHE786411 DXI786401:DXI786411 DNM786401:DNM786411 DDQ786401:DDQ786411 CTU786401:CTU786411 CJY786401:CJY786411 CAC786401:CAC786411 BQG786401:BQG786411 BGK786401:BGK786411 AWO786401:AWO786411 AMS786401:AMS786411 ACW786401:ACW786411 TA786401:TA786411 JE786401:JE786411 WVQ720865:WVQ720875 WLU720865:WLU720875 WBY720865:WBY720875 VSC720865:VSC720875 VIG720865:VIG720875 UYK720865:UYK720875 UOO720865:UOO720875 UES720865:UES720875 TUW720865:TUW720875 TLA720865:TLA720875 TBE720865:TBE720875 SRI720865:SRI720875 SHM720865:SHM720875 RXQ720865:RXQ720875 RNU720865:RNU720875 RDY720865:RDY720875 QUC720865:QUC720875 QKG720865:QKG720875 QAK720865:QAK720875 PQO720865:PQO720875 PGS720865:PGS720875 OWW720865:OWW720875 ONA720865:ONA720875 ODE720865:ODE720875 NTI720865:NTI720875 NJM720865:NJM720875 MZQ720865:MZQ720875 MPU720865:MPU720875 MFY720865:MFY720875 LWC720865:LWC720875 LMG720865:LMG720875 LCK720865:LCK720875 KSO720865:KSO720875 KIS720865:KIS720875 JYW720865:JYW720875 JPA720865:JPA720875 JFE720865:JFE720875 IVI720865:IVI720875 ILM720865:ILM720875 IBQ720865:IBQ720875 HRU720865:HRU720875 HHY720865:HHY720875 GYC720865:GYC720875 GOG720865:GOG720875 GEK720865:GEK720875 FUO720865:FUO720875 FKS720865:FKS720875 FAW720865:FAW720875 ERA720865:ERA720875 EHE720865:EHE720875 DXI720865:DXI720875 DNM720865:DNM720875 DDQ720865:DDQ720875 CTU720865:CTU720875 CJY720865:CJY720875 CAC720865:CAC720875 BQG720865:BQG720875 BGK720865:BGK720875 AWO720865:AWO720875 AMS720865:AMS720875 ACW720865:ACW720875 TA720865:TA720875 JE720865:JE720875 WVQ655329:WVQ655339 WLU655329:WLU655339 WBY655329:WBY655339 VSC655329:VSC655339 VIG655329:VIG655339 UYK655329:UYK655339 UOO655329:UOO655339 UES655329:UES655339 TUW655329:TUW655339 TLA655329:TLA655339 TBE655329:TBE655339 SRI655329:SRI655339 SHM655329:SHM655339 RXQ655329:RXQ655339 RNU655329:RNU655339 RDY655329:RDY655339 QUC655329:QUC655339 QKG655329:QKG655339 QAK655329:QAK655339 PQO655329:PQO655339 PGS655329:PGS655339 OWW655329:OWW655339 ONA655329:ONA655339 ODE655329:ODE655339 NTI655329:NTI655339 NJM655329:NJM655339 MZQ655329:MZQ655339 MPU655329:MPU655339 MFY655329:MFY655339 LWC655329:LWC655339 LMG655329:LMG655339 LCK655329:LCK655339 KSO655329:KSO655339 KIS655329:KIS655339 JYW655329:JYW655339 JPA655329:JPA655339 JFE655329:JFE655339 IVI655329:IVI655339 ILM655329:ILM655339 IBQ655329:IBQ655339 HRU655329:HRU655339 HHY655329:HHY655339 GYC655329:GYC655339 GOG655329:GOG655339 GEK655329:GEK655339 FUO655329:FUO655339 FKS655329:FKS655339 FAW655329:FAW655339 ERA655329:ERA655339 EHE655329:EHE655339 DXI655329:DXI655339 DNM655329:DNM655339 DDQ655329:DDQ655339 CTU655329:CTU655339 CJY655329:CJY655339 CAC655329:CAC655339 BQG655329:BQG655339 BGK655329:BGK655339 AWO655329:AWO655339 AMS655329:AMS655339 ACW655329:ACW655339 TA655329:TA655339 JE655329:JE655339 WVQ589793:WVQ589803 WLU589793:WLU589803 WBY589793:WBY589803 VSC589793:VSC589803 VIG589793:VIG589803 UYK589793:UYK589803 UOO589793:UOO589803 UES589793:UES589803 TUW589793:TUW589803 TLA589793:TLA589803 TBE589793:TBE589803 SRI589793:SRI589803 SHM589793:SHM589803 RXQ589793:RXQ589803 RNU589793:RNU589803 RDY589793:RDY589803 QUC589793:QUC589803 QKG589793:QKG589803 QAK589793:QAK589803 PQO589793:PQO589803 PGS589793:PGS589803 OWW589793:OWW589803 ONA589793:ONA589803 ODE589793:ODE589803 NTI589793:NTI589803 NJM589793:NJM589803 MZQ589793:MZQ589803 MPU589793:MPU589803 MFY589793:MFY589803 LWC589793:LWC589803 LMG589793:LMG589803 LCK589793:LCK589803 KSO589793:KSO589803 KIS589793:KIS589803 JYW589793:JYW589803 JPA589793:JPA589803 JFE589793:JFE589803 IVI589793:IVI589803 ILM589793:ILM589803 IBQ589793:IBQ589803 HRU589793:HRU589803 HHY589793:HHY589803 GYC589793:GYC589803 GOG589793:GOG589803 GEK589793:GEK589803 FUO589793:FUO589803 FKS589793:FKS589803 FAW589793:FAW589803 ERA589793:ERA589803 EHE589793:EHE589803 DXI589793:DXI589803 DNM589793:DNM589803 DDQ589793:DDQ589803 CTU589793:CTU589803 CJY589793:CJY589803 CAC589793:CAC589803 BQG589793:BQG589803 BGK589793:BGK589803 AWO589793:AWO589803 AMS589793:AMS589803 ACW589793:ACW589803 TA589793:TA589803 JE589793:JE589803 WVQ524257:WVQ524267 WLU524257:WLU524267 WBY524257:WBY524267 VSC524257:VSC524267 VIG524257:VIG524267 UYK524257:UYK524267 UOO524257:UOO524267 UES524257:UES524267 TUW524257:TUW524267 TLA524257:TLA524267 TBE524257:TBE524267 SRI524257:SRI524267 SHM524257:SHM524267 RXQ524257:RXQ524267 RNU524257:RNU524267 RDY524257:RDY524267 QUC524257:QUC524267 QKG524257:QKG524267 QAK524257:QAK524267 PQO524257:PQO524267 PGS524257:PGS524267 OWW524257:OWW524267 ONA524257:ONA524267 ODE524257:ODE524267 NTI524257:NTI524267 NJM524257:NJM524267 MZQ524257:MZQ524267 MPU524257:MPU524267 MFY524257:MFY524267 LWC524257:LWC524267 LMG524257:LMG524267 LCK524257:LCK524267 KSO524257:KSO524267 KIS524257:KIS524267 JYW524257:JYW524267 JPA524257:JPA524267 JFE524257:JFE524267 IVI524257:IVI524267 ILM524257:ILM524267 IBQ524257:IBQ524267 HRU524257:HRU524267 HHY524257:HHY524267 GYC524257:GYC524267 GOG524257:GOG524267 GEK524257:GEK524267 FUO524257:FUO524267 FKS524257:FKS524267 FAW524257:FAW524267 ERA524257:ERA524267 EHE524257:EHE524267 DXI524257:DXI524267 DNM524257:DNM524267 DDQ524257:DDQ524267 CTU524257:CTU524267 CJY524257:CJY524267 CAC524257:CAC524267 BQG524257:BQG524267 BGK524257:BGK524267 AWO524257:AWO524267 AMS524257:AMS524267 ACW524257:ACW524267 TA524257:TA524267 JE524257:JE524267 WVQ458721:WVQ458731 WLU458721:WLU458731 WBY458721:WBY458731 VSC458721:VSC458731 VIG458721:VIG458731 UYK458721:UYK458731 UOO458721:UOO458731 UES458721:UES458731 TUW458721:TUW458731 TLA458721:TLA458731 TBE458721:TBE458731 SRI458721:SRI458731 SHM458721:SHM458731 RXQ458721:RXQ458731 RNU458721:RNU458731 RDY458721:RDY458731 QUC458721:QUC458731 QKG458721:QKG458731 QAK458721:QAK458731 PQO458721:PQO458731 PGS458721:PGS458731 OWW458721:OWW458731 ONA458721:ONA458731 ODE458721:ODE458731 NTI458721:NTI458731 NJM458721:NJM458731 MZQ458721:MZQ458731 MPU458721:MPU458731 MFY458721:MFY458731 LWC458721:LWC458731 LMG458721:LMG458731 LCK458721:LCK458731 KSO458721:KSO458731 KIS458721:KIS458731 JYW458721:JYW458731 JPA458721:JPA458731 JFE458721:JFE458731 IVI458721:IVI458731 ILM458721:ILM458731 IBQ458721:IBQ458731 HRU458721:HRU458731 HHY458721:HHY458731 GYC458721:GYC458731 GOG458721:GOG458731 GEK458721:GEK458731 FUO458721:FUO458731 FKS458721:FKS458731 FAW458721:FAW458731 ERA458721:ERA458731 EHE458721:EHE458731 DXI458721:DXI458731 DNM458721:DNM458731 DDQ458721:DDQ458731 CTU458721:CTU458731 CJY458721:CJY458731 CAC458721:CAC458731 BQG458721:BQG458731 BGK458721:BGK458731 AWO458721:AWO458731 AMS458721:AMS458731 ACW458721:ACW458731 TA458721:TA458731 JE458721:JE458731 WVQ393185:WVQ393195 WLU393185:WLU393195 WBY393185:WBY393195 VSC393185:VSC393195 VIG393185:VIG393195 UYK393185:UYK393195 UOO393185:UOO393195 UES393185:UES393195 TUW393185:TUW393195 TLA393185:TLA393195 TBE393185:TBE393195 SRI393185:SRI393195 SHM393185:SHM393195 RXQ393185:RXQ393195 RNU393185:RNU393195 RDY393185:RDY393195 QUC393185:QUC393195 QKG393185:QKG393195 QAK393185:QAK393195 PQO393185:PQO393195 PGS393185:PGS393195 OWW393185:OWW393195 ONA393185:ONA393195 ODE393185:ODE393195 NTI393185:NTI393195 NJM393185:NJM393195 MZQ393185:MZQ393195 MPU393185:MPU393195 MFY393185:MFY393195 LWC393185:LWC393195 LMG393185:LMG393195 LCK393185:LCK393195 KSO393185:KSO393195 KIS393185:KIS393195 JYW393185:JYW393195 JPA393185:JPA393195 JFE393185:JFE393195 IVI393185:IVI393195 ILM393185:ILM393195 IBQ393185:IBQ393195 HRU393185:HRU393195 HHY393185:HHY393195 GYC393185:GYC393195 GOG393185:GOG393195 GEK393185:GEK393195 FUO393185:FUO393195 FKS393185:FKS393195 FAW393185:FAW393195 ERA393185:ERA393195 EHE393185:EHE393195 DXI393185:DXI393195 DNM393185:DNM393195 DDQ393185:DDQ393195 CTU393185:CTU393195 CJY393185:CJY393195 CAC393185:CAC393195 BQG393185:BQG393195 BGK393185:BGK393195 AWO393185:AWO393195 AMS393185:AMS393195 ACW393185:ACW393195 TA393185:TA393195 JE393185:JE393195 WVQ327649:WVQ327659 WLU327649:WLU327659 WBY327649:WBY327659 VSC327649:VSC327659 VIG327649:VIG327659 UYK327649:UYK327659 UOO327649:UOO327659 UES327649:UES327659 TUW327649:TUW327659 TLA327649:TLA327659 TBE327649:TBE327659 SRI327649:SRI327659 SHM327649:SHM327659 RXQ327649:RXQ327659 RNU327649:RNU327659 RDY327649:RDY327659 QUC327649:QUC327659 QKG327649:QKG327659 QAK327649:QAK327659 PQO327649:PQO327659 PGS327649:PGS327659 OWW327649:OWW327659 ONA327649:ONA327659 ODE327649:ODE327659 NTI327649:NTI327659 NJM327649:NJM327659 MZQ327649:MZQ327659 MPU327649:MPU327659 MFY327649:MFY327659 LWC327649:LWC327659 LMG327649:LMG327659 LCK327649:LCK327659 KSO327649:KSO327659 KIS327649:KIS327659 JYW327649:JYW327659 JPA327649:JPA327659 JFE327649:JFE327659 IVI327649:IVI327659 ILM327649:ILM327659 IBQ327649:IBQ327659 HRU327649:HRU327659 HHY327649:HHY327659 GYC327649:GYC327659 GOG327649:GOG327659 GEK327649:GEK327659 FUO327649:FUO327659 FKS327649:FKS327659 FAW327649:FAW327659 ERA327649:ERA327659 EHE327649:EHE327659 DXI327649:DXI327659 DNM327649:DNM327659 DDQ327649:DDQ327659 CTU327649:CTU327659 CJY327649:CJY327659 CAC327649:CAC327659 BQG327649:BQG327659 BGK327649:BGK327659 AWO327649:AWO327659 AMS327649:AMS327659 ACW327649:ACW327659 TA327649:TA327659 JE327649:JE327659 WVQ262113:WVQ262123 WLU262113:WLU262123 WBY262113:WBY262123 VSC262113:VSC262123 VIG262113:VIG262123 UYK262113:UYK262123 UOO262113:UOO262123 UES262113:UES262123 TUW262113:TUW262123 TLA262113:TLA262123 TBE262113:TBE262123 SRI262113:SRI262123 SHM262113:SHM262123 RXQ262113:RXQ262123 RNU262113:RNU262123 RDY262113:RDY262123 QUC262113:QUC262123 QKG262113:QKG262123 QAK262113:QAK262123 PQO262113:PQO262123 PGS262113:PGS262123 OWW262113:OWW262123 ONA262113:ONA262123 ODE262113:ODE262123 NTI262113:NTI262123 NJM262113:NJM262123 MZQ262113:MZQ262123 MPU262113:MPU262123 MFY262113:MFY262123 LWC262113:LWC262123 LMG262113:LMG262123 LCK262113:LCK262123 KSO262113:KSO262123 KIS262113:KIS262123 JYW262113:JYW262123 JPA262113:JPA262123 JFE262113:JFE262123 IVI262113:IVI262123 ILM262113:ILM262123 IBQ262113:IBQ262123 HRU262113:HRU262123 HHY262113:HHY262123 GYC262113:GYC262123 GOG262113:GOG262123 GEK262113:GEK262123 FUO262113:FUO262123 FKS262113:FKS262123 FAW262113:FAW262123 ERA262113:ERA262123 EHE262113:EHE262123 DXI262113:DXI262123 DNM262113:DNM262123 DDQ262113:DDQ262123 CTU262113:CTU262123 CJY262113:CJY262123 CAC262113:CAC262123 BQG262113:BQG262123 BGK262113:BGK262123 AWO262113:AWO262123 AMS262113:AMS262123 ACW262113:ACW262123 TA262113:TA262123 JE262113:JE262123 WVQ196577:WVQ196587 WLU196577:WLU196587 WBY196577:WBY196587 VSC196577:VSC196587 VIG196577:VIG196587 UYK196577:UYK196587 UOO196577:UOO196587 UES196577:UES196587 TUW196577:TUW196587 TLA196577:TLA196587 TBE196577:TBE196587 SRI196577:SRI196587 SHM196577:SHM196587 RXQ196577:RXQ196587 RNU196577:RNU196587 RDY196577:RDY196587 QUC196577:QUC196587 QKG196577:QKG196587 QAK196577:QAK196587 PQO196577:PQO196587 PGS196577:PGS196587 OWW196577:OWW196587 ONA196577:ONA196587 ODE196577:ODE196587 NTI196577:NTI196587 NJM196577:NJM196587 MZQ196577:MZQ196587 MPU196577:MPU196587 MFY196577:MFY196587 LWC196577:LWC196587 LMG196577:LMG196587 LCK196577:LCK196587 KSO196577:KSO196587 KIS196577:KIS196587 JYW196577:JYW196587 JPA196577:JPA196587 JFE196577:JFE196587 IVI196577:IVI196587 ILM196577:ILM196587 IBQ196577:IBQ196587 HRU196577:HRU196587 HHY196577:HHY196587 GYC196577:GYC196587 GOG196577:GOG196587 GEK196577:GEK196587 FUO196577:FUO196587 FKS196577:FKS196587 FAW196577:FAW196587 ERA196577:ERA196587 EHE196577:EHE196587 DXI196577:DXI196587 DNM196577:DNM196587 DDQ196577:DDQ196587 CTU196577:CTU196587 CJY196577:CJY196587 CAC196577:CAC196587 BQG196577:BQG196587 BGK196577:BGK196587 AWO196577:AWO196587 AMS196577:AMS196587 ACW196577:ACW196587 TA196577:TA196587 JE196577:JE196587 WVQ131041:WVQ131051 WLU131041:WLU131051 WBY131041:WBY131051 VSC131041:VSC131051 VIG131041:VIG131051 UYK131041:UYK131051 UOO131041:UOO131051 UES131041:UES131051 TUW131041:TUW131051 TLA131041:TLA131051 TBE131041:TBE131051 SRI131041:SRI131051 SHM131041:SHM131051 RXQ131041:RXQ131051 RNU131041:RNU131051 RDY131041:RDY131051 QUC131041:QUC131051 QKG131041:QKG131051 QAK131041:QAK131051 PQO131041:PQO131051 PGS131041:PGS131051 OWW131041:OWW131051 ONA131041:ONA131051 ODE131041:ODE131051 NTI131041:NTI131051 NJM131041:NJM131051 MZQ131041:MZQ131051 MPU131041:MPU131051 MFY131041:MFY131051 LWC131041:LWC131051 LMG131041:LMG131051 LCK131041:LCK131051 KSO131041:KSO131051 KIS131041:KIS131051 JYW131041:JYW131051 JPA131041:JPA131051 JFE131041:JFE131051 IVI131041:IVI131051 ILM131041:ILM131051 IBQ131041:IBQ131051 HRU131041:HRU131051 HHY131041:HHY131051 GYC131041:GYC131051 GOG131041:GOG131051 GEK131041:GEK131051 FUO131041:FUO131051 FKS131041:FKS131051 FAW131041:FAW131051 ERA131041:ERA131051 EHE131041:EHE131051 DXI131041:DXI131051 DNM131041:DNM131051 DDQ131041:DDQ131051 CTU131041:CTU131051 CJY131041:CJY131051 CAC131041:CAC131051 BQG131041:BQG131051 BGK131041:BGK131051 AWO131041:AWO131051 AMS131041:AMS131051 ACW131041:ACW131051 TA131041:TA131051 JE131041:JE131051 WVQ65505:WVQ65515 WLU65505:WLU65515 WBY65505:WBY65515 VSC65505:VSC65515 VIG65505:VIG65515 UYK65505:UYK65515 UOO65505:UOO65515 UES65505:UES65515 TUW65505:TUW65515 TLA65505:TLA65515 TBE65505:TBE65515 SRI65505:SRI65515 SHM65505:SHM65515 RXQ65505:RXQ65515 RNU65505:RNU65515 RDY65505:RDY65515 QUC65505:QUC65515 QKG65505:QKG65515 QAK65505:QAK65515 PQO65505:PQO65515 PGS65505:PGS65515 OWW65505:OWW65515 ONA65505:ONA65515 ODE65505:ODE65515 NTI65505:NTI65515 NJM65505:NJM65515 MZQ65505:MZQ65515 MPU65505:MPU65515 MFY65505:MFY65515 LWC65505:LWC65515 LMG65505:LMG65515 LCK65505:LCK65515 KSO65505:KSO65515 KIS65505:KIS65515 JYW65505:JYW65515 JPA65505:JPA65515 JFE65505:JFE65515 IVI65505:IVI65515 ILM65505:ILM65515 IBQ65505:IBQ65515 HRU65505:HRU65515 HHY65505:HHY65515 GYC65505:GYC65515 GOG65505:GOG65515 GEK65505:GEK65515 FUO65505:FUO65515 FKS65505:FKS65515 FAW65505:FAW65515 ERA65505:ERA65515 EHE65505:EHE65515 DXI65505:DXI65515 DNM65505:DNM65515 DDQ65505:DDQ65515 CTU65505:CTU65515 CJY65505:CJY65515 CAC65505:CAC65515 BQG65505:BQG65515 BGK65505:BGK65515 AWO65505:AWO65515 AMS65505:AMS65515 ACW65505:ACW65515 TA65505:TA65515 JE65505:JE65515 F65528:G65538 F131064:G131074 F196600:G196610 F262136:G262146 F327672:G327682 F393208:G393218 F458744:G458754 F524280:G524290 F589816:G589826 F655352:G655362 F720888:G720898 F786424:G786434 F851960:G851970 F917496:G917506 F983032:G983042 WVE7:WVE8 WLI7:WLI8 WBM7:WBM8 VRQ7:VRQ8 VHU7:VHU8 UXY7:UXY8 UOC7:UOC8 UEG7:UEG8 TUK7:TUK8 TKO7:TKO8 TAS7:TAS8 SQW7:SQW8 SHA7:SHA8 RXE7:RXE8 RNI7:RNI8 RDM7:RDM8 QTQ7:QTQ8 QJU7:QJU8 PZY7:PZY8 PQC7:PQC8 PGG7:PGG8 OWK7:OWK8 OMO7:OMO8 OCS7:OCS8 NSW7:NSW8 NJA7:NJA8 MZE7:MZE8 MPI7:MPI8 MFM7:MFM8 LVQ7:LVQ8 LLU7:LLU8 LBY7:LBY8 KSC7:KSC8 KIG7:KIG8 JYK7:JYK8 JOO7:JOO8 JES7:JES8 IUW7:IUW8 ILA7:ILA8 IBE7:IBE8 HRI7:HRI8 HHM7:HHM8 GXQ7:GXQ8 GNU7:GNU8 GDY7:GDY8 FUC7:FUC8 FKG7:FKG8 FAK7:FAK8 EQO7:EQO8 EGS7:EGS8 DWW7:DWW8 DNA7:DNA8 DDE7:DDE8 CTI7:CTI8 CJM7:CJM8 BZQ7:BZQ8 BPU7:BPU8 BFY7:BFY8 AWC7:AWC8 AMG7:AMG8 ACK7:ACK8 SO7:SO8 IS7:IS8" xr:uid="{6B1F30FB-B761-462C-8DAA-5C3DFB8017F9}">
      <formula1>#REF!</formula1>
    </dataValidation>
    <dataValidation type="list" showInputMessage="1" showErrorMessage="1" sqref="IY7:IY8 SU7:SU8 ACQ7:ACQ8 AMM7:AMM8 AWI7:AWI8 BGE7:BGE8 BQA7:BQA8 BZW7:BZW8 CJS7:CJS8 CTO7:CTO8 DDK7:DDK8 DNG7:DNG8 DXC7:DXC8 EGY7:EGY8 EQU7:EQU8 FAQ7:FAQ8 FKM7:FKM8 FUI7:FUI8 GEE7:GEE8 GOA7:GOA8 GXW7:GXW8 HHS7:HHS8 HRO7:HRO8 IBK7:IBK8 ILG7:ILG8 IVC7:IVC8 JEY7:JEY8 JOU7:JOU8 JYQ7:JYQ8 KIM7:KIM8 KSI7:KSI8 LCE7:LCE8 LMA7:LMA8 LVW7:LVW8 MFS7:MFS8 MPO7:MPO8 MZK7:MZK8 NJG7:NJG8 NTC7:NTC8 OCY7:OCY8 OMU7:OMU8 OWQ7:OWQ8 PGM7:PGM8 PQI7:PQI8 QAE7:QAE8 QKA7:QKA8 QTW7:QTW8 RDS7:RDS8 RNO7:RNO8 RXK7:RXK8 SHG7:SHG8 SRC7:SRC8 TAY7:TAY8 TKU7:TKU8 TUQ7:TUQ8 UEM7:UEM8 UOI7:UOI8 UYE7:UYE8 VIA7:VIA8 VRW7:VRW8 WBS7:WBS8 WLO7:WLO8 WVK7:WVK8" xr:uid="{590F5CB5-A4A2-4F1B-83AF-98CDBB73FC85}">
      <formula1>$L$302:$L$316</formula1>
    </dataValidation>
    <dataValidation type="list" showInputMessage="1" showErrorMessage="1" sqref="WLN7:WLN8 WVJ7:WVJ8 IX7:IX8 ST7:ST8 ACP7:ACP8 AML7:AML8 AWH7:AWH8 BGD7:BGD8 BPZ7:BPZ8 BZV7:BZV8 CJR7:CJR8 CTN7:CTN8 DDJ7:DDJ8 DNF7:DNF8 DXB7:DXB8 EGX7:EGX8 EQT7:EQT8 FAP7:FAP8 FKL7:FKL8 FUH7:FUH8 GED7:GED8 GNZ7:GNZ8 GXV7:GXV8 HHR7:HHR8 HRN7:HRN8 IBJ7:IBJ8 ILF7:ILF8 IVB7:IVB8 JEX7:JEX8 JOT7:JOT8 JYP7:JYP8 KIL7:KIL8 KSH7:KSH8 LCD7:LCD8 LLZ7:LLZ8 LVV7:LVV8 MFR7:MFR8 MPN7:MPN8 MZJ7:MZJ8 NJF7:NJF8 NTB7:NTB8 OCX7:OCX8 OMT7:OMT8 OWP7:OWP8 PGL7:PGL8 PQH7:PQH8 QAD7:QAD8 QJZ7:QJZ8 QTV7:QTV8 RDR7:RDR8 RNN7:RNN8 RXJ7:RXJ8 SHF7:SHF8 SRB7:SRB8 TAX7:TAX8 TKT7:TKT8 TUP7:TUP8 UEL7:UEL8 UOH7:UOH8 UYD7:UYD8 VHZ7:VHZ8 VRV7:VRV8 WBR7:WBR8" xr:uid="{E6B69567-ECCC-4C0A-A75F-513D37932A53}">
      <formula1>$M$302:$M$356</formula1>
    </dataValidation>
    <dataValidation type="list" showInputMessage="1" showErrorMessage="1" sqref="SS7:SS8 IW7:IW8 WVI7:WVI8 WLM7:WLM8 WBQ7:WBQ8 VRU7:VRU8 VHY7:VHY8 UYC7:UYC8 UOG7:UOG8 UEK7:UEK8 TUO7:TUO8 TKS7:TKS8 TAW7:TAW8 SRA7:SRA8 SHE7:SHE8 RXI7:RXI8 RNM7:RNM8 RDQ7:RDQ8 QTU7:QTU8 QJY7:QJY8 QAC7:QAC8 PQG7:PQG8 PGK7:PGK8 OWO7:OWO8 OMS7:OMS8 OCW7:OCW8 NTA7:NTA8 NJE7:NJE8 MZI7:MZI8 MPM7:MPM8 MFQ7:MFQ8 LVU7:LVU8 LLY7:LLY8 LCC7:LCC8 KSG7:KSG8 KIK7:KIK8 JYO7:JYO8 JOS7:JOS8 JEW7:JEW8 IVA7:IVA8 ILE7:ILE8 IBI7:IBI8 HRM7:HRM8 HHQ7:HHQ8 GXU7:GXU8 GNY7:GNY8 GEC7:GEC8 FUG7:FUG8 FKK7:FKK8 FAO7:FAO8 EQS7:EQS8 EGW7:EGW8 DXA7:DXA8 DNE7:DNE8 DDI7:DDI8 CTM7:CTM8 CJQ7:CJQ8 BZU7:BZU8 BPY7:BPY8 BGC7:BGC8 AWG7:AWG8 AMK7:AMK8 ACO7:ACO8" xr:uid="{5C8B36C4-0E8E-4BE3-BA07-D5509C8E0B86}">
      <formula1>$N$302:$N$647</formula1>
    </dataValidation>
    <dataValidation type="list" showInputMessage="1" showErrorMessage="1" sqref="SP7:SP8 IT7:IT8 WVF7:WVF8 WLJ7:WLJ8 WBN7:WBN8 VRR7:VRR8 VHV7:VHV8 UXZ7:UXZ8 UOD7:UOD8 UEH7:UEH8 TUL7:TUL8 TKP7:TKP8 TAT7:TAT8 SQX7:SQX8 SHB7:SHB8 RXF7:RXF8 RNJ7:RNJ8 RDN7:RDN8 QTR7:QTR8 QJV7:QJV8 PZZ7:PZZ8 PQD7:PQD8 PGH7:PGH8 OWL7:OWL8 OMP7:OMP8 OCT7:OCT8 NSX7:NSX8 NJB7:NJB8 MZF7:MZF8 MPJ7:MPJ8 MFN7:MFN8 LVR7:LVR8 LLV7:LLV8 LBZ7:LBZ8 KSD7:KSD8 KIH7:KIH8 JYL7:JYL8 JOP7:JOP8 JET7:JET8 IUX7:IUX8 ILB7:ILB8 IBF7:IBF8 HRJ7:HRJ8 HHN7:HHN8 GXR7:GXR8 GNV7:GNV8 GDZ7:GDZ8 FUD7:FUD8 FKH7:FKH8 FAL7:FAL8 EQP7:EQP8 EGT7:EGT8 DWX7:DWX8 DNB7:DNB8 DDF7:DDF8 CTJ7:CTJ8 CJN7:CJN8 BZR7:BZR8 BPV7:BPV8 BFZ7:BFZ8 AWD7:AWD8 AMH7:AMH8 ACL7:ACL8" xr:uid="{18CB7DF8-B1ED-4455-87C1-A85BC91E9499}">
      <formula1>$G$302:$G$317</formula1>
    </dataValidation>
  </dataValidations>
  <pageMargins left="0.7" right="0.7" top="0.75" bottom="0.75" header="0.3" footer="0.3"/>
  <pageSetup scale="9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N374"/>
  <sheetViews>
    <sheetView showGridLines="0" topLeftCell="A7" zoomScale="70" zoomScaleNormal="70" workbookViewId="0">
      <selection activeCell="E16" sqref="E16"/>
    </sheetView>
  </sheetViews>
  <sheetFormatPr baseColWidth="10" defaultColWidth="17.28515625" defaultRowHeight="11.25" x14ac:dyDescent="0.25"/>
  <cols>
    <col min="1" max="1" width="2.28515625" style="84" customWidth="1"/>
    <col min="2" max="2" width="23.5703125" style="240" customWidth="1"/>
    <col min="3" max="3" width="31.140625" style="263" customWidth="1"/>
    <col min="4" max="4" width="29.28515625" style="240" customWidth="1"/>
    <col min="5" max="5" width="30.42578125" style="240" customWidth="1"/>
    <col min="6" max="6" width="25.42578125" style="240" bestFit="1" customWidth="1"/>
    <col min="7" max="7" width="15.7109375" style="240" customWidth="1"/>
    <col min="8" max="8" width="15.28515625" style="240" customWidth="1"/>
    <col min="9" max="9" width="17.42578125" style="240" customWidth="1"/>
    <col min="10" max="10" width="18.7109375" style="240" customWidth="1"/>
    <col min="11" max="11" width="18.28515625" style="240" customWidth="1"/>
    <col min="12" max="13" width="12.28515625" style="240" customWidth="1"/>
    <col min="14" max="14" width="13.28515625" style="240" customWidth="1"/>
    <col min="15" max="15" width="17.28515625" style="84" customWidth="1"/>
    <col min="16" max="16384" width="17.28515625" style="84"/>
  </cols>
  <sheetData>
    <row r="1" spans="2:14" ht="23.65" customHeight="1" x14ac:dyDescent="0.25">
      <c r="B1" s="502" t="s">
        <v>867</v>
      </c>
      <c r="C1" s="503"/>
      <c r="D1" s="503"/>
      <c r="E1" s="503"/>
      <c r="F1" s="503"/>
      <c r="G1" s="503"/>
      <c r="H1" s="503"/>
      <c r="I1" s="503"/>
      <c r="J1" s="503"/>
      <c r="K1" s="503"/>
      <c r="L1" s="503"/>
      <c r="M1" s="503"/>
      <c r="N1" s="503"/>
    </row>
    <row r="2" spans="2:14" ht="34.15" customHeight="1" thickBot="1" x14ac:dyDescent="0.3">
      <c r="B2" s="499" t="s">
        <v>868</v>
      </c>
      <c r="C2" s="499"/>
      <c r="D2" s="499"/>
      <c r="E2" s="499"/>
      <c r="F2" s="499"/>
      <c r="G2" s="499"/>
      <c r="H2" s="499"/>
      <c r="I2" s="499"/>
      <c r="J2" s="499"/>
      <c r="K2" s="499"/>
      <c r="L2" s="499"/>
      <c r="M2" s="499"/>
      <c r="N2" s="499"/>
    </row>
    <row r="3" spans="2:14" ht="18" customHeight="1" thickBot="1" x14ac:dyDescent="0.3">
      <c r="B3" s="504" t="s">
        <v>869</v>
      </c>
      <c r="C3" s="506" t="s">
        <v>870</v>
      </c>
      <c r="D3" s="512" t="s">
        <v>871</v>
      </c>
      <c r="E3" s="506" t="s">
        <v>872</v>
      </c>
      <c r="F3" s="508" t="s">
        <v>873</v>
      </c>
      <c r="G3" s="508" t="s">
        <v>874</v>
      </c>
      <c r="H3" s="508" t="s">
        <v>875</v>
      </c>
      <c r="I3" s="506" t="s">
        <v>876</v>
      </c>
      <c r="J3" s="506" t="s">
        <v>877</v>
      </c>
      <c r="K3" s="510" t="s">
        <v>878</v>
      </c>
      <c r="L3" s="500" t="s">
        <v>879</v>
      </c>
      <c r="M3" s="500"/>
      <c r="N3" s="501"/>
    </row>
    <row r="4" spans="2:14" ht="47.25" customHeight="1" thickBot="1" x14ac:dyDescent="0.3">
      <c r="B4" s="505"/>
      <c r="C4" s="507"/>
      <c r="D4" s="513"/>
      <c r="E4" s="507"/>
      <c r="F4" s="509"/>
      <c r="G4" s="509"/>
      <c r="H4" s="509"/>
      <c r="I4" s="507"/>
      <c r="J4" s="507"/>
      <c r="K4" s="511"/>
      <c r="L4" s="300" t="s">
        <v>439</v>
      </c>
      <c r="M4" s="301" t="s">
        <v>440</v>
      </c>
      <c r="N4" s="302" t="s">
        <v>880</v>
      </c>
    </row>
    <row r="5" spans="2:14" s="237" customFormat="1" ht="45.75" customHeight="1" x14ac:dyDescent="0.25">
      <c r="B5" s="340" t="s">
        <v>881</v>
      </c>
      <c r="C5" s="266" t="s">
        <v>882</v>
      </c>
      <c r="D5" s="236" t="s">
        <v>883</v>
      </c>
      <c r="E5" s="267" t="s">
        <v>884</v>
      </c>
      <c r="F5" s="267" t="s">
        <v>455</v>
      </c>
      <c r="G5" s="267" t="s">
        <v>456</v>
      </c>
      <c r="H5" s="267" t="s">
        <v>457</v>
      </c>
      <c r="I5" s="236" t="s">
        <v>885</v>
      </c>
      <c r="J5" s="236" t="s">
        <v>886</v>
      </c>
      <c r="K5" s="332" t="s">
        <v>887</v>
      </c>
      <c r="L5" s="341">
        <v>0</v>
      </c>
      <c r="M5" s="236">
        <v>35</v>
      </c>
      <c r="N5" s="332">
        <f>+L5+M5</f>
        <v>35</v>
      </c>
    </row>
    <row r="6" spans="2:14" s="237" customFormat="1" ht="45.75" customHeight="1" x14ac:dyDescent="0.25">
      <c r="B6" s="333" t="s">
        <v>881</v>
      </c>
      <c r="C6" s="262" t="s">
        <v>882</v>
      </c>
      <c r="D6" s="239" t="s">
        <v>883</v>
      </c>
      <c r="E6" s="238" t="s">
        <v>888</v>
      </c>
      <c r="F6" s="243" t="s">
        <v>455</v>
      </c>
      <c r="G6" s="243" t="s">
        <v>456</v>
      </c>
      <c r="H6" s="243" t="s">
        <v>457</v>
      </c>
      <c r="I6" s="239" t="s">
        <v>885</v>
      </c>
      <c r="J6" s="239" t="s">
        <v>886</v>
      </c>
      <c r="K6" s="334" t="s">
        <v>889</v>
      </c>
      <c r="L6" s="350">
        <v>0</v>
      </c>
      <c r="M6" s="239">
        <v>37</v>
      </c>
      <c r="N6" s="342">
        <f>+L6+M6</f>
        <v>37</v>
      </c>
    </row>
    <row r="7" spans="2:14" s="237" customFormat="1" ht="45.75" customHeight="1" x14ac:dyDescent="0.25">
      <c r="B7" s="333" t="s">
        <v>890</v>
      </c>
      <c r="C7" s="262" t="s">
        <v>882</v>
      </c>
      <c r="D7" s="239" t="s">
        <v>883</v>
      </c>
      <c r="E7" s="243" t="s">
        <v>891</v>
      </c>
      <c r="F7" s="243" t="s">
        <v>455</v>
      </c>
      <c r="G7" s="243" t="s">
        <v>456</v>
      </c>
      <c r="H7" s="243" t="s">
        <v>694</v>
      </c>
      <c r="I7" s="239" t="s">
        <v>892</v>
      </c>
      <c r="J7" s="239" t="s">
        <v>886</v>
      </c>
      <c r="K7" s="342" t="s">
        <v>893</v>
      </c>
      <c r="L7" s="350">
        <v>0</v>
      </c>
      <c r="M7" s="239">
        <v>12</v>
      </c>
      <c r="N7" s="342">
        <f t="shared" ref="N7:N20" si="0">+L7+M7</f>
        <v>12</v>
      </c>
    </row>
    <row r="8" spans="2:14" s="237" customFormat="1" ht="45.75" customHeight="1" x14ac:dyDescent="0.25">
      <c r="B8" s="333" t="s">
        <v>894</v>
      </c>
      <c r="C8" s="262" t="s">
        <v>882</v>
      </c>
      <c r="D8" s="239" t="s">
        <v>883</v>
      </c>
      <c r="E8" s="243" t="s">
        <v>895</v>
      </c>
      <c r="F8" s="243" t="s">
        <v>455</v>
      </c>
      <c r="G8" s="243" t="s">
        <v>456</v>
      </c>
      <c r="H8" s="243" t="s">
        <v>818</v>
      </c>
      <c r="I8" s="239" t="s">
        <v>892</v>
      </c>
      <c r="J8" s="239" t="s">
        <v>886</v>
      </c>
      <c r="K8" s="342" t="s">
        <v>893</v>
      </c>
      <c r="L8" s="350">
        <v>0</v>
      </c>
      <c r="M8" s="239">
        <v>32</v>
      </c>
      <c r="N8" s="342">
        <f t="shared" si="0"/>
        <v>32</v>
      </c>
    </row>
    <row r="9" spans="2:14" s="237" customFormat="1" ht="45.75" customHeight="1" x14ac:dyDescent="0.25">
      <c r="B9" s="333" t="s">
        <v>896</v>
      </c>
      <c r="C9" s="262" t="s">
        <v>882</v>
      </c>
      <c r="D9" s="239" t="s">
        <v>883</v>
      </c>
      <c r="E9" s="243" t="s">
        <v>897</v>
      </c>
      <c r="F9" s="243" t="s">
        <v>455</v>
      </c>
      <c r="G9" s="243" t="s">
        <v>456</v>
      </c>
      <c r="H9" s="243" t="s">
        <v>694</v>
      </c>
      <c r="I9" s="239" t="s">
        <v>892</v>
      </c>
      <c r="J9" s="239" t="s">
        <v>886</v>
      </c>
      <c r="K9" s="342" t="s">
        <v>898</v>
      </c>
      <c r="L9" s="350">
        <v>0</v>
      </c>
      <c r="M9" s="239">
        <v>40</v>
      </c>
      <c r="N9" s="342">
        <f t="shared" si="0"/>
        <v>40</v>
      </c>
    </row>
    <row r="10" spans="2:14" s="237" customFormat="1" ht="45.75" customHeight="1" x14ac:dyDescent="0.25">
      <c r="B10" s="333" t="s">
        <v>899</v>
      </c>
      <c r="C10" s="262" t="s">
        <v>882</v>
      </c>
      <c r="D10" s="239" t="s">
        <v>883</v>
      </c>
      <c r="E10" s="243" t="s">
        <v>900</v>
      </c>
      <c r="F10" s="243" t="s">
        <v>455</v>
      </c>
      <c r="G10" s="243" t="s">
        <v>456</v>
      </c>
      <c r="H10" s="243" t="s">
        <v>462</v>
      </c>
      <c r="I10" s="239" t="s">
        <v>892</v>
      </c>
      <c r="J10" s="239" t="s">
        <v>886</v>
      </c>
      <c r="K10" s="342" t="s">
        <v>901</v>
      </c>
      <c r="L10" s="350">
        <v>0</v>
      </c>
      <c r="M10" s="239">
        <v>69</v>
      </c>
      <c r="N10" s="342">
        <f t="shared" si="0"/>
        <v>69</v>
      </c>
    </row>
    <row r="11" spans="2:14" s="237" customFormat="1" ht="47.25" customHeight="1" x14ac:dyDescent="0.25">
      <c r="B11" s="333" t="s">
        <v>899</v>
      </c>
      <c r="C11" s="262" t="s">
        <v>882</v>
      </c>
      <c r="D11" s="239" t="s">
        <v>883</v>
      </c>
      <c r="E11" s="243" t="s">
        <v>900</v>
      </c>
      <c r="F11" s="243" t="s">
        <v>455</v>
      </c>
      <c r="G11" s="243" t="s">
        <v>456</v>
      </c>
      <c r="H11" s="243" t="s">
        <v>462</v>
      </c>
      <c r="I11" s="239" t="s">
        <v>892</v>
      </c>
      <c r="J11" s="239" t="s">
        <v>886</v>
      </c>
      <c r="K11" s="342" t="s">
        <v>902</v>
      </c>
      <c r="L11" s="350">
        <v>0</v>
      </c>
      <c r="M11" s="239">
        <v>71</v>
      </c>
      <c r="N11" s="342">
        <f t="shared" si="0"/>
        <v>71</v>
      </c>
    </row>
    <row r="12" spans="2:14" s="237" customFormat="1" ht="47.25" customHeight="1" x14ac:dyDescent="0.25">
      <c r="B12" s="333" t="s">
        <v>903</v>
      </c>
      <c r="C12" s="262" t="s">
        <v>882</v>
      </c>
      <c r="D12" s="239" t="s">
        <v>883</v>
      </c>
      <c r="E12" s="243" t="s">
        <v>904</v>
      </c>
      <c r="F12" s="243" t="s">
        <v>455</v>
      </c>
      <c r="G12" s="243" t="s">
        <v>456</v>
      </c>
      <c r="H12" s="243" t="s">
        <v>462</v>
      </c>
      <c r="I12" s="239" t="s">
        <v>892</v>
      </c>
      <c r="J12" s="239" t="s">
        <v>905</v>
      </c>
      <c r="K12" s="342" t="s">
        <v>906</v>
      </c>
      <c r="L12" s="350">
        <v>0</v>
      </c>
      <c r="M12" s="239">
        <v>45</v>
      </c>
      <c r="N12" s="342">
        <f t="shared" si="0"/>
        <v>45</v>
      </c>
    </row>
    <row r="13" spans="2:14" s="237" customFormat="1" ht="47.25" customHeight="1" x14ac:dyDescent="0.25">
      <c r="B13" s="333" t="s">
        <v>907</v>
      </c>
      <c r="C13" s="262" t="s">
        <v>882</v>
      </c>
      <c r="D13" s="239" t="s">
        <v>883</v>
      </c>
      <c r="E13" s="243" t="s">
        <v>904</v>
      </c>
      <c r="F13" s="243" t="s">
        <v>455</v>
      </c>
      <c r="G13" s="243" t="s">
        <v>456</v>
      </c>
      <c r="H13" s="243" t="s">
        <v>462</v>
      </c>
      <c r="I13" s="239" t="s">
        <v>892</v>
      </c>
      <c r="J13" s="239" t="s">
        <v>905</v>
      </c>
      <c r="K13" s="342" t="s">
        <v>908</v>
      </c>
      <c r="L13" s="350">
        <v>0</v>
      </c>
      <c r="M13" s="239">
        <v>37</v>
      </c>
      <c r="N13" s="342">
        <f t="shared" si="0"/>
        <v>37</v>
      </c>
    </row>
    <row r="14" spans="2:14" s="237" customFormat="1" ht="50.25" customHeight="1" x14ac:dyDescent="0.25">
      <c r="B14" s="333" t="s">
        <v>448</v>
      </c>
      <c r="C14" s="262" t="s">
        <v>909</v>
      </c>
      <c r="D14" s="239" t="s">
        <v>883</v>
      </c>
      <c r="E14" s="243" t="s">
        <v>910</v>
      </c>
      <c r="F14" s="243" t="s">
        <v>455</v>
      </c>
      <c r="G14" s="243" t="s">
        <v>456</v>
      </c>
      <c r="H14" s="243" t="s">
        <v>457</v>
      </c>
      <c r="I14" s="239" t="s">
        <v>885</v>
      </c>
      <c r="J14" s="239" t="s">
        <v>886</v>
      </c>
      <c r="K14" s="342" t="s">
        <v>911</v>
      </c>
      <c r="L14" s="350">
        <v>0</v>
      </c>
      <c r="M14" s="239">
        <v>72</v>
      </c>
      <c r="N14" s="342">
        <f t="shared" si="0"/>
        <v>72</v>
      </c>
    </row>
    <row r="15" spans="2:14" s="237" customFormat="1" ht="50.25" customHeight="1" x14ac:dyDescent="0.25">
      <c r="B15" s="333" t="s">
        <v>459</v>
      </c>
      <c r="C15" s="262" t="s">
        <v>909</v>
      </c>
      <c r="D15" s="239" t="s">
        <v>883</v>
      </c>
      <c r="E15" s="243" t="s">
        <v>912</v>
      </c>
      <c r="F15" s="243" t="s">
        <v>455</v>
      </c>
      <c r="G15" s="243" t="s">
        <v>456</v>
      </c>
      <c r="H15" s="243" t="s">
        <v>462</v>
      </c>
      <c r="I15" s="239" t="s">
        <v>892</v>
      </c>
      <c r="J15" s="239" t="s">
        <v>886</v>
      </c>
      <c r="K15" s="342" t="s">
        <v>911</v>
      </c>
      <c r="L15" s="350">
        <v>0</v>
      </c>
      <c r="M15" s="239">
        <v>97</v>
      </c>
      <c r="N15" s="342">
        <f t="shared" si="0"/>
        <v>97</v>
      </c>
    </row>
    <row r="16" spans="2:14" s="237" customFormat="1" ht="50.25" customHeight="1" x14ac:dyDescent="0.25">
      <c r="B16" s="333" t="s">
        <v>913</v>
      </c>
      <c r="C16" s="262" t="s">
        <v>909</v>
      </c>
      <c r="D16" s="239" t="s">
        <v>883</v>
      </c>
      <c r="E16" s="243" t="s">
        <v>914</v>
      </c>
      <c r="F16" s="243" t="s">
        <v>469</v>
      </c>
      <c r="G16" s="243" t="s">
        <v>469</v>
      </c>
      <c r="H16" s="243" t="s">
        <v>469</v>
      </c>
      <c r="I16" s="239" t="s">
        <v>885</v>
      </c>
      <c r="J16" s="239" t="s">
        <v>886</v>
      </c>
      <c r="K16" s="342" t="s">
        <v>911</v>
      </c>
      <c r="L16" s="350">
        <v>0</v>
      </c>
      <c r="M16" s="239">
        <v>37</v>
      </c>
      <c r="N16" s="342">
        <f t="shared" si="0"/>
        <v>37</v>
      </c>
    </row>
    <row r="17" spans="2:14" s="237" customFormat="1" ht="50.25" customHeight="1" x14ac:dyDescent="0.25">
      <c r="B17" s="333" t="s">
        <v>915</v>
      </c>
      <c r="C17" s="262" t="s">
        <v>909</v>
      </c>
      <c r="D17" s="239" t="s">
        <v>883</v>
      </c>
      <c r="E17" s="243" t="s">
        <v>916</v>
      </c>
      <c r="F17" s="243" t="s">
        <v>455</v>
      </c>
      <c r="G17" s="243" t="s">
        <v>456</v>
      </c>
      <c r="H17" s="243" t="s">
        <v>462</v>
      </c>
      <c r="I17" s="239" t="s">
        <v>892</v>
      </c>
      <c r="J17" s="239" t="s">
        <v>886</v>
      </c>
      <c r="K17" s="342" t="s">
        <v>911</v>
      </c>
      <c r="L17" s="350">
        <v>0</v>
      </c>
      <c r="M17" s="239">
        <v>29</v>
      </c>
      <c r="N17" s="342">
        <f t="shared" si="0"/>
        <v>29</v>
      </c>
    </row>
    <row r="18" spans="2:14" s="237" customFormat="1" ht="50.25" customHeight="1" x14ac:dyDescent="0.25">
      <c r="B18" s="333" t="s">
        <v>917</v>
      </c>
      <c r="C18" s="262" t="s">
        <v>909</v>
      </c>
      <c r="D18" s="239" t="s">
        <v>883</v>
      </c>
      <c r="E18" s="243" t="s">
        <v>918</v>
      </c>
      <c r="F18" s="243" t="s">
        <v>455</v>
      </c>
      <c r="G18" s="243" t="s">
        <v>456</v>
      </c>
      <c r="H18" s="243" t="s">
        <v>694</v>
      </c>
      <c r="I18" s="239" t="s">
        <v>892</v>
      </c>
      <c r="J18" s="239" t="s">
        <v>886</v>
      </c>
      <c r="K18" s="342" t="s">
        <v>911</v>
      </c>
      <c r="L18" s="350">
        <v>0</v>
      </c>
      <c r="M18" s="239">
        <v>17</v>
      </c>
      <c r="N18" s="342">
        <f t="shared" si="0"/>
        <v>17</v>
      </c>
    </row>
    <row r="19" spans="2:14" s="237" customFormat="1" ht="50.25" customHeight="1" x14ac:dyDescent="0.25">
      <c r="B19" s="333" t="s">
        <v>919</v>
      </c>
      <c r="C19" s="262" t="s">
        <v>909</v>
      </c>
      <c r="D19" s="239" t="s">
        <v>883</v>
      </c>
      <c r="E19" s="243" t="s">
        <v>920</v>
      </c>
      <c r="F19" s="243" t="s">
        <v>455</v>
      </c>
      <c r="G19" s="243" t="s">
        <v>456</v>
      </c>
      <c r="H19" s="243" t="s">
        <v>818</v>
      </c>
      <c r="I19" s="239" t="s">
        <v>892</v>
      </c>
      <c r="J19" s="239" t="s">
        <v>886</v>
      </c>
      <c r="K19" s="342" t="s">
        <v>911</v>
      </c>
      <c r="L19" s="350">
        <v>0</v>
      </c>
      <c r="M19" s="239">
        <v>12</v>
      </c>
      <c r="N19" s="342">
        <f t="shared" si="0"/>
        <v>12</v>
      </c>
    </row>
    <row r="20" spans="2:14" s="237" customFormat="1" ht="50.25" customHeight="1" thickBot="1" x14ac:dyDescent="0.3">
      <c r="B20" s="335" t="s">
        <v>921</v>
      </c>
      <c r="C20" s="336" t="s">
        <v>909</v>
      </c>
      <c r="D20" s="337" t="s">
        <v>883</v>
      </c>
      <c r="E20" s="337" t="s">
        <v>922</v>
      </c>
      <c r="F20" s="338" t="s">
        <v>493</v>
      </c>
      <c r="G20" s="338" t="s">
        <v>493</v>
      </c>
      <c r="H20" s="338" t="s">
        <v>520</v>
      </c>
      <c r="I20" s="338" t="s">
        <v>892</v>
      </c>
      <c r="J20" s="338" t="s">
        <v>886</v>
      </c>
      <c r="K20" s="339" t="s">
        <v>911</v>
      </c>
      <c r="L20" s="343">
        <v>0</v>
      </c>
      <c r="M20" s="344">
        <v>37</v>
      </c>
      <c r="N20" s="342">
        <f t="shared" si="0"/>
        <v>37</v>
      </c>
    </row>
    <row r="21" spans="2:14" ht="19.899999999999999" customHeight="1" x14ac:dyDescent="0.25">
      <c r="N21" s="230">
        <f>+SUM(N5:N20)</f>
        <v>679</v>
      </c>
    </row>
    <row r="22" spans="2:14" ht="19.899999999999999" customHeight="1" thickBot="1" x14ac:dyDescent="0.3">
      <c r="N22" s="245" t="s">
        <v>50</v>
      </c>
    </row>
    <row r="23" spans="2:14" ht="19.899999999999999" customHeight="1" x14ac:dyDescent="0.25"/>
    <row r="24" spans="2:14" ht="19.899999999999999" customHeight="1" x14ac:dyDescent="0.25"/>
    <row r="25" spans="2:14" ht="19.899999999999999" customHeight="1" x14ac:dyDescent="0.25"/>
    <row r="27" spans="2:14" x14ac:dyDescent="0.25">
      <c r="B27" s="241" t="s">
        <v>923</v>
      </c>
      <c r="C27" s="264" t="s">
        <v>924</v>
      </c>
      <c r="D27" s="241"/>
      <c r="E27" s="241"/>
      <c r="F27" s="81" t="s">
        <v>436</v>
      </c>
      <c r="G27" s="81" t="s">
        <v>437</v>
      </c>
      <c r="H27" s="82" t="s">
        <v>438</v>
      </c>
      <c r="I27" s="97"/>
    </row>
    <row r="28" spans="2:14" x14ac:dyDescent="0.25">
      <c r="B28" s="241"/>
      <c r="E28" s="244"/>
      <c r="F28" s="97" t="s">
        <v>465</v>
      </c>
      <c r="G28" s="97" t="s">
        <v>466</v>
      </c>
      <c r="H28" s="203" t="s">
        <v>467</v>
      </c>
      <c r="I28" s="97"/>
    </row>
    <row r="29" spans="2:14" x14ac:dyDescent="0.25">
      <c r="B29" s="240" t="s">
        <v>885</v>
      </c>
      <c r="C29" s="265" t="s">
        <v>925</v>
      </c>
      <c r="D29" s="97"/>
      <c r="E29" s="242"/>
      <c r="F29" s="97" t="s">
        <v>469</v>
      </c>
      <c r="G29" s="97" t="s">
        <v>469</v>
      </c>
      <c r="H29" s="203" t="s">
        <v>470</v>
      </c>
      <c r="I29" s="97"/>
    </row>
    <row r="30" spans="2:14" x14ac:dyDescent="0.25">
      <c r="B30" s="240" t="s">
        <v>926</v>
      </c>
      <c r="C30" s="265" t="s">
        <v>905</v>
      </c>
      <c r="D30" s="97"/>
      <c r="E30" s="242"/>
      <c r="F30" s="97" t="s">
        <v>473</v>
      </c>
      <c r="G30" s="97" t="s">
        <v>474</v>
      </c>
      <c r="H30" s="203" t="s">
        <v>475</v>
      </c>
      <c r="I30" s="97"/>
    </row>
    <row r="31" spans="2:14" x14ac:dyDescent="0.25">
      <c r="B31" s="240" t="s">
        <v>927</v>
      </c>
      <c r="C31" s="265" t="s">
        <v>886</v>
      </c>
      <c r="D31" s="97"/>
      <c r="E31" s="242"/>
      <c r="F31" s="97" t="s">
        <v>477</v>
      </c>
      <c r="G31" s="97" t="s">
        <v>478</v>
      </c>
      <c r="H31" s="203" t="s">
        <v>479</v>
      </c>
      <c r="I31" s="97"/>
    </row>
    <row r="32" spans="2:14" x14ac:dyDescent="0.25">
      <c r="B32" s="97" t="s">
        <v>928</v>
      </c>
      <c r="C32" s="265" t="s">
        <v>929</v>
      </c>
      <c r="D32" s="97"/>
      <c r="E32" s="242"/>
      <c r="F32" s="97" t="s">
        <v>481</v>
      </c>
      <c r="G32" s="97" t="s">
        <v>482</v>
      </c>
      <c r="H32" s="203" t="s">
        <v>483</v>
      </c>
      <c r="I32" s="97"/>
    </row>
    <row r="33" spans="2:9" x14ac:dyDescent="0.25">
      <c r="B33" s="97" t="s">
        <v>930</v>
      </c>
      <c r="C33" s="265" t="s">
        <v>931</v>
      </c>
      <c r="D33" s="97"/>
      <c r="E33" s="242"/>
      <c r="F33" s="97" t="s">
        <v>484</v>
      </c>
      <c r="G33" s="97" t="s">
        <v>485</v>
      </c>
      <c r="H33" s="203" t="s">
        <v>486</v>
      </c>
      <c r="I33" s="97"/>
    </row>
    <row r="34" spans="2:9" x14ac:dyDescent="0.25">
      <c r="B34" s="97" t="s">
        <v>892</v>
      </c>
      <c r="C34" s="265" t="s">
        <v>932</v>
      </c>
      <c r="D34" s="97"/>
      <c r="E34" s="242"/>
      <c r="F34" s="97" t="s">
        <v>489</v>
      </c>
      <c r="G34" s="97" t="s">
        <v>490</v>
      </c>
      <c r="H34" s="203" t="s">
        <v>491</v>
      </c>
      <c r="I34" s="97"/>
    </row>
    <row r="35" spans="2:9" x14ac:dyDescent="0.25">
      <c r="B35" s="97"/>
      <c r="E35" s="242"/>
      <c r="F35" s="97" t="s">
        <v>493</v>
      </c>
      <c r="G35" s="97" t="s">
        <v>494</v>
      </c>
      <c r="H35" s="203" t="s">
        <v>495</v>
      </c>
      <c r="I35" s="97"/>
    </row>
    <row r="36" spans="2:9" x14ac:dyDescent="0.25">
      <c r="B36" s="97"/>
      <c r="E36" s="242"/>
      <c r="F36" s="97" t="s">
        <v>498</v>
      </c>
      <c r="G36" s="97" t="s">
        <v>499</v>
      </c>
      <c r="H36" s="203" t="s">
        <v>500</v>
      </c>
      <c r="I36" s="97"/>
    </row>
    <row r="37" spans="2:9" x14ac:dyDescent="0.25">
      <c r="E37" s="242"/>
      <c r="F37" s="97" t="s">
        <v>502</v>
      </c>
      <c r="G37" s="97" t="s">
        <v>503</v>
      </c>
      <c r="H37" s="203" t="s">
        <v>504</v>
      </c>
      <c r="I37" s="97"/>
    </row>
    <row r="38" spans="2:9" x14ac:dyDescent="0.25">
      <c r="E38" s="242"/>
      <c r="F38" s="97" t="s">
        <v>505</v>
      </c>
      <c r="G38" s="97" t="s">
        <v>508</v>
      </c>
      <c r="H38" s="203" t="s">
        <v>469</v>
      </c>
      <c r="I38" s="97"/>
    </row>
    <row r="39" spans="2:9" x14ac:dyDescent="0.25">
      <c r="E39" s="242"/>
      <c r="F39" s="97" t="s">
        <v>507</v>
      </c>
      <c r="G39" s="97" t="s">
        <v>511</v>
      </c>
      <c r="H39" s="203" t="s">
        <v>509</v>
      </c>
      <c r="I39" s="97"/>
    </row>
    <row r="40" spans="2:9" x14ac:dyDescent="0.25">
      <c r="E40" s="242"/>
      <c r="F40" s="97" t="s">
        <v>510</v>
      </c>
      <c r="G40" s="97" t="s">
        <v>513</v>
      </c>
      <c r="H40" s="203" t="s">
        <v>474</v>
      </c>
      <c r="I40" s="97"/>
    </row>
    <row r="41" spans="2:9" x14ac:dyDescent="0.25">
      <c r="E41" s="242"/>
      <c r="F41" s="97" t="s">
        <v>512</v>
      </c>
      <c r="G41" s="97" t="s">
        <v>514</v>
      </c>
      <c r="H41" s="203" t="s">
        <v>478</v>
      </c>
      <c r="I41" s="97"/>
    </row>
    <row r="42" spans="2:9" x14ac:dyDescent="0.25">
      <c r="E42" s="242"/>
      <c r="F42" s="97" t="s">
        <v>455</v>
      </c>
      <c r="G42" s="97" t="s">
        <v>517</v>
      </c>
      <c r="H42" s="203" t="s">
        <v>515</v>
      </c>
      <c r="I42" s="97"/>
    </row>
    <row r="43" spans="2:9" x14ac:dyDescent="0.25">
      <c r="E43" s="242"/>
      <c r="F43" s="97" t="s">
        <v>516</v>
      </c>
      <c r="G43" s="97" t="s">
        <v>520</v>
      </c>
      <c r="H43" s="203" t="s">
        <v>518</v>
      </c>
      <c r="I43" s="97"/>
    </row>
    <row r="44" spans="2:9" x14ac:dyDescent="0.25">
      <c r="E44" s="242"/>
      <c r="F44" s="97"/>
      <c r="G44" s="97" t="s">
        <v>523</v>
      </c>
      <c r="H44" s="203" t="s">
        <v>521</v>
      </c>
      <c r="I44" s="97"/>
    </row>
    <row r="45" spans="2:9" x14ac:dyDescent="0.25">
      <c r="E45" s="242"/>
      <c r="F45" s="97"/>
      <c r="G45" s="97" t="s">
        <v>525</v>
      </c>
      <c r="H45" s="203" t="s">
        <v>524</v>
      </c>
      <c r="I45" s="97"/>
    </row>
    <row r="46" spans="2:9" x14ac:dyDescent="0.25">
      <c r="E46" s="242"/>
      <c r="F46" s="97"/>
      <c r="G46" s="97" t="s">
        <v>528</v>
      </c>
      <c r="H46" s="203" t="s">
        <v>526</v>
      </c>
      <c r="I46" s="97"/>
    </row>
    <row r="47" spans="2:9" x14ac:dyDescent="0.25">
      <c r="E47" s="242"/>
      <c r="F47" s="97"/>
      <c r="G47" s="97" t="s">
        <v>530</v>
      </c>
      <c r="H47" s="203" t="s">
        <v>529</v>
      </c>
      <c r="I47" s="97"/>
    </row>
    <row r="48" spans="2:9" x14ac:dyDescent="0.25">
      <c r="E48" s="242"/>
      <c r="F48" s="97"/>
      <c r="G48" s="97" t="s">
        <v>533</v>
      </c>
      <c r="H48" s="203" t="s">
        <v>531</v>
      </c>
      <c r="I48" s="97"/>
    </row>
    <row r="49" spans="2:9" x14ac:dyDescent="0.25">
      <c r="E49" s="242"/>
      <c r="F49" s="97"/>
      <c r="G49" s="97" t="s">
        <v>535</v>
      </c>
      <c r="H49" s="203" t="s">
        <v>534</v>
      </c>
      <c r="I49" s="97"/>
    </row>
    <row r="50" spans="2:9" x14ac:dyDescent="0.25">
      <c r="E50" s="242"/>
      <c r="F50" s="97"/>
      <c r="G50" s="97" t="s">
        <v>538</v>
      </c>
      <c r="H50" s="203" t="s">
        <v>536</v>
      </c>
      <c r="I50" s="97"/>
    </row>
    <row r="51" spans="2:9" x14ac:dyDescent="0.25">
      <c r="E51" s="242"/>
      <c r="F51" s="97"/>
      <c r="G51" s="97" t="s">
        <v>540</v>
      </c>
      <c r="H51" s="203" t="s">
        <v>539</v>
      </c>
      <c r="I51" s="97"/>
    </row>
    <row r="52" spans="2:9" x14ac:dyDescent="0.25">
      <c r="E52" s="242"/>
      <c r="F52" s="97"/>
      <c r="G52" s="97" t="s">
        <v>542</v>
      </c>
      <c r="H52" s="203" t="s">
        <v>541</v>
      </c>
      <c r="I52" s="97"/>
    </row>
    <row r="53" spans="2:9" x14ac:dyDescent="0.25">
      <c r="E53" s="242"/>
      <c r="F53" s="97"/>
      <c r="G53" s="97" t="s">
        <v>545</v>
      </c>
      <c r="H53" s="203" t="s">
        <v>543</v>
      </c>
      <c r="I53" s="97"/>
    </row>
    <row r="54" spans="2:9" x14ac:dyDescent="0.25">
      <c r="E54" s="242"/>
      <c r="F54" s="97"/>
      <c r="G54" s="97" t="s">
        <v>547</v>
      </c>
      <c r="H54" s="203" t="s">
        <v>546</v>
      </c>
      <c r="I54" s="97"/>
    </row>
    <row r="55" spans="2:9" x14ac:dyDescent="0.25">
      <c r="E55" s="242"/>
      <c r="F55" s="97"/>
      <c r="G55" s="97" t="s">
        <v>549</v>
      </c>
      <c r="H55" s="203" t="s">
        <v>548</v>
      </c>
      <c r="I55" s="97"/>
    </row>
    <row r="56" spans="2:9" x14ac:dyDescent="0.25">
      <c r="E56" s="242"/>
      <c r="F56" s="97"/>
      <c r="G56" s="97" t="s">
        <v>551</v>
      </c>
      <c r="H56" s="203" t="s">
        <v>550</v>
      </c>
      <c r="I56" s="97"/>
    </row>
    <row r="57" spans="2:9" x14ac:dyDescent="0.25">
      <c r="E57" s="242"/>
      <c r="F57" s="97"/>
      <c r="G57" s="97" t="s">
        <v>553</v>
      </c>
      <c r="H57" s="203" t="s">
        <v>552</v>
      </c>
      <c r="I57" s="97"/>
    </row>
    <row r="58" spans="2:9" x14ac:dyDescent="0.25">
      <c r="E58" s="242"/>
      <c r="F58" s="97"/>
      <c r="G58" s="97" t="s">
        <v>555</v>
      </c>
      <c r="H58" s="203" t="s">
        <v>554</v>
      </c>
      <c r="I58" s="97"/>
    </row>
    <row r="59" spans="2:9" x14ac:dyDescent="0.25">
      <c r="E59" s="242"/>
      <c r="F59" s="97"/>
      <c r="G59" s="97" t="s">
        <v>507</v>
      </c>
      <c r="H59" s="203" t="s">
        <v>556</v>
      </c>
      <c r="I59" s="97"/>
    </row>
    <row r="60" spans="2:9" x14ac:dyDescent="0.25">
      <c r="B60" s="263"/>
      <c r="E60" s="242"/>
      <c r="F60" s="97"/>
      <c r="G60" s="97" t="s">
        <v>558</v>
      </c>
      <c r="H60" s="203" t="s">
        <v>557</v>
      </c>
      <c r="I60" s="97"/>
    </row>
    <row r="61" spans="2:9" x14ac:dyDescent="0.25">
      <c r="E61" s="242"/>
      <c r="F61" s="97"/>
      <c r="G61" s="97" t="s">
        <v>559</v>
      </c>
      <c r="H61" s="203" t="s">
        <v>503</v>
      </c>
      <c r="I61" s="97"/>
    </row>
    <row r="62" spans="2:9" x14ac:dyDescent="0.25">
      <c r="E62" s="242"/>
      <c r="F62" s="97"/>
      <c r="G62" s="97" t="s">
        <v>561</v>
      </c>
      <c r="H62" s="203" t="s">
        <v>560</v>
      </c>
      <c r="I62" s="97"/>
    </row>
    <row r="63" spans="2:9" x14ac:dyDescent="0.25">
      <c r="E63" s="242"/>
      <c r="F63" s="97"/>
      <c r="G63" s="97" t="s">
        <v>563</v>
      </c>
      <c r="H63" s="203" t="s">
        <v>562</v>
      </c>
      <c r="I63" s="97"/>
    </row>
    <row r="64" spans="2:9" x14ac:dyDescent="0.25">
      <c r="E64" s="242"/>
      <c r="F64" s="97"/>
      <c r="G64" s="97" t="s">
        <v>566</v>
      </c>
      <c r="H64" s="203" t="s">
        <v>564</v>
      </c>
      <c r="I64" s="97"/>
    </row>
    <row r="65" spans="5:9" x14ac:dyDescent="0.25">
      <c r="E65" s="242"/>
      <c r="F65" s="97"/>
      <c r="G65" s="97" t="s">
        <v>567</v>
      </c>
      <c r="H65" s="203" t="s">
        <v>565</v>
      </c>
      <c r="I65" s="97"/>
    </row>
    <row r="66" spans="5:9" x14ac:dyDescent="0.25">
      <c r="E66" s="242"/>
      <c r="F66" s="97"/>
      <c r="G66" s="97" t="s">
        <v>569</v>
      </c>
      <c r="H66" s="203" t="s">
        <v>511</v>
      </c>
      <c r="I66" s="97"/>
    </row>
    <row r="67" spans="5:9" x14ac:dyDescent="0.25">
      <c r="E67" s="242"/>
      <c r="F67" s="97"/>
      <c r="G67" s="97" t="s">
        <v>571</v>
      </c>
      <c r="H67" s="203" t="s">
        <v>568</v>
      </c>
      <c r="I67" s="97"/>
    </row>
    <row r="68" spans="5:9" x14ac:dyDescent="0.25">
      <c r="E68" s="242"/>
      <c r="F68" s="97"/>
      <c r="G68" s="97" t="s">
        <v>573</v>
      </c>
      <c r="H68" s="203" t="s">
        <v>570</v>
      </c>
      <c r="I68" s="97"/>
    </row>
    <row r="69" spans="5:9" x14ac:dyDescent="0.25">
      <c r="E69" s="242"/>
      <c r="F69" s="97"/>
      <c r="G69" s="97" t="s">
        <v>575</v>
      </c>
      <c r="H69" s="203" t="s">
        <v>572</v>
      </c>
      <c r="I69" s="97"/>
    </row>
    <row r="70" spans="5:9" x14ac:dyDescent="0.25">
      <c r="E70" s="242"/>
      <c r="F70" s="97"/>
      <c r="G70" s="97" t="s">
        <v>577</v>
      </c>
      <c r="H70" s="203" t="s">
        <v>574</v>
      </c>
      <c r="I70" s="97"/>
    </row>
    <row r="71" spans="5:9" x14ac:dyDescent="0.25">
      <c r="E71" s="242"/>
      <c r="F71" s="97"/>
      <c r="G71" s="97" t="s">
        <v>579</v>
      </c>
      <c r="H71" s="203" t="s">
        <v>576</v>
      </c>
      <c r="I71" s="97"/>
    </row>
    <row r="72" spans="5:9" x14ac:dyDescent="0.25">
      <c r="E72" s="242"/>
      <c r="F72" s="97"/>
      <c r="G72" s="97" t="s">
        <v>456</v>
      </c>
      <c r="H72" s="203" t="s">
        <v>578</v>
      </c>
      <c r="I72" s="97"/>
    </row>
    <row r="73" spans="5:9" x14ac:dyDescent="0.25">
      <c r="E73" s="242"/>
      <c r="F73" s="97"/>
      <c r="G73" s="97" t="s">
        <v>582</v>
      </c>
      <c r="H73" s="203" t="s">
        <v>580</v>
      </c>
      <c r="I73" s="97"/>
    </row>
    <row r="74" spans="5:9" x14ac:dyDescent="0.25">
      <c r="E74" s="242"/>
      <c r="F74" s="97"/>
      <c r="G74" s="97" t="s">
        <v>584</v>
      </c>
      <c r="H74" s="203" t="s">
        <v>581</v>
      </c>
      <c r="I74" s="97"/>
    </row>
    <row r="75" spans="5:9" x14ac:dyDescent="0.25">
      <c r="E75" s="242"/>
      <c r="F75" s="97"/>
      <c r="G75" s="97" t="s">
        <v>586</v>
      </c>
      <c r="H75" s="203" t="s">
        <v>583</v>
      </c>
      <c r="I75" s="97"/>
    </row>
    <row r="76" spans="5:9" x14ac:dyDescent="0.25">
      <c r="E76" s="242"/>
      <c r="F76" s="97"/>
      <c r="G76" s="97" t="s">
        <v>588</v>
      </c>
      <c r="H76" s="203" t="s">
        <v>585</v>
      </c>
      <c r="I76" s="97"/>
    </row>
    <row r="77" spans="5:9" x14ac:dyDescent="0.25">
      <c r="E77" s="242"/>
      <c r="F77" s="97"/>
      <c r="G77" s="97" t="s">
        <v>590</v>
      </c>
      <c r="H77" s="203" t="s">
        <v>587</v>
      </c>
      <c r="I77" s="97"/>
    </row>
    <row r="78" spans="5:9" x14ac:dyDescent="0.25">
      <c r="E78" s="242"/>
      <c r="F78" s="97"/>
      <c r="G78" s="97" t="s">
        <v>592</v>
      </c>
      <c r="H78" s="203" t="s">
        <v>589</v>
      </c>
      <c r="I78" s="97"/>
    </row>
    <row r="79" spans="5:9" x14ac:dyDescent="0.25">
      <c r="E79" s="242"/>
      <c r="F79" s="97"/>
      <c r="G79" s="97" t="s">
        <v>594</v>
      </c>
      <c r="H79" s="203" t="s">
        <v>591</v>
      </c>
      <c r="I79" s="97"/>
    </row>
    <row r="80" spans="5:9" x14ac:dyDescent="0.25">
      <c r="E80" s="242"/>
      <c r="F80" s="97"/>
      <c r="G80" s="97" t="s">
        <v>481</v>
      </c>
      <c r="H80" s="203" t="s">
        <v>593</v>
      </c>
      <c r="I80" s="97"/>
    </row>
    <row r="81" spans="5:9" x14ac:dyDescent="0.25">
      <c r="E81" s="242"/>
      <c r="F81" s="97"/>
      <c r="G81" s="97" t="s">
        <v>599</v>
      </c>
      <c r="H81" s="203" t="s">
        <v>595</v>
      </c>
      <c r="I81" s="97"/>
    </row>
    <row r="82" spans="5:9" x14ac:dyDescent="0.25">
      <c r="E82" s="242"/>
      <c r="F82" s="97"/>
      <c r="G82" s="97" t="s">
        <v>933</v>
      </c>
      <c r="H82" s="203" t="s">
        <v>596</v>
      </c>
      <c r="I82" s="97"/>
    </row>
    <row r="83" spans="5:9" x14ac:dyDescent="0.25">
      <c r="E83" s="242"/>
      <c r="F83" s="97"/>
      <c r="G83" s="97" t="s">
        <v>597</v>
      </c>
      <c r="H83" s="203" t="s">
        <v>598</v>
      </c>
      <c r="I83" s="97"/>
    </row>
    <row r="84" spans="5:9" x14ac:dyDescent="0.25">
      <c r="E84" s="242"/>
      <c r="F84" s="97"/>
      <c r="G84" s="97"/>
      <c r="H84" s="203" t="s">
        <v>600</v>
      </c>
      <c r="I84" s="97"/>
    </row>
    <row r="85" spans="5:9" x14ac:dyDescent="0.25">
      <c r="E85" s="242"/>
      <c r="F85" s="97"/>
      <c r="G85" s="97"/>
      <c r="H85" s="203" t="s">
        <v>601</v>
      </c>
      <c r="I85" s="97"/>
    </row>
    <row r="86" spans="5:9" x14ac:dyDescent="0.25">
      <c r="E86" s="242"/>
      <c r="F86" s="97"/>
      <c r="G86" s="97"/>
      <c r="H86" s="203" t="s">
        <v>602</v>
      </c>
      <c r="I86" s="97"/>
    </row>
    <row r="87" spans="5:9" x14ac:dyDescent="0.25">
      <c r="E87" s="242"/>
      <c r="F87" s="97"/>
      <c r="G87" s="97"/>
      <c r="H87" s="203" t="s">
        <v>603</v>
      </c>
      <c r="I87" s="97"/>
    </row>
    <row r="88" spans="5:9" x14ac:dyDescent="0.25">
      <c r="E88" s="242"/>
      <c r="F88" s="97"/>
      <c r="G88" s="97"/>
      <c r="H88" s="203" t="s">
        <v>604</v>
      </c>
      <c r="I88" s="97"/>
    </row>
    <row r="89" spans="5:9" x14ac:dyDescent="0.25">
      <c r="E89" s="242"/>
      <c r="F89" s="97"/>
      <c r="G89" s="97"/>
      <c r="H89" s="203" t="s">
        <v>520</v>
      </c>
      <c r="I89" s="97"/>
    </row>
    <row r="90" spans="5:9" x14ac:dyDescent="0.25">
      <c r="E90" s="242"/>
      <c r="F90" s="97"/>
      <c r="G90" s="97"/>
      <c r="H90" s="203" t="s">
        <v>605</v>
      </c>
      <c r="I90" s="97"/>
    </row>
    <row r="91" spans="5:9" x14ac:dyDescent="0.25">
      <c r="E91" s="242"/>
      <c r="F91" s="97"/>
      <c r="G91" s="97"/>
      <c r="H91" s="203" t="s">
        <v>606</v>
      </c>
      <c r="I91" s="97"/>
    </row>
    <row r="92" spans="5:9" x14ac:dyDescent="0.25">
      <c r="E92" s="242"/>
      <c r="F92" s="97"/>
      <c r="G92" s="97"/>
      <c r="H92" s="203" t="s">
        <v>607</v>
      </c>
      <c r="I92" s="97"/>
    </row>
    <row r="93" spans="5:9" x14ac:dyDescent="0.25">
      <c r="E93" s="242"/>
      <c r="F93" s="97"/>
      <c r="G93" s="97"/>
      <c r="H93" s="203" t="s">
        <v>608</v>
      </c>
      <c r="I93" s="97"/>
    </row>
    <row r="94" spans="5:9" x14ac:dyDescent="0.25">
      <c r="E94" s="242"/>
      <c r="F94" s="97"/>
      <c r="G94" s="97"/>
      <c r="H94" s="203" t="s">
        <v>609</v>
      </c>
      <c r="I94" s="97"/>
    </row>
    <row r="95" spans="5:9" x14ac:dyDescent="0.25">
      <c r="E95" s="242"/>
      <c r="F95" s="97"/>
      <c r="G95" s="97"/>
      <c r="H95" s="203" t="s">
        <v>610</v>
      </c>
      <c r="I95" s="97"/>
    </row>
    <row r="96" spans="5:9" x14ac:dyDescent="0.25">
      <c r="E96" s="242"/>
      <c r="F96" s="97"/>
      <c r="G96" s="97"/>
      <c r="H96" s="203" t="s">
        <v>611</v>
      </c>
      <c r="I96" s="97"/>
    </row>
    <row r="97" spans="5:9" x14ac:dyDescent="0.25">
      <c r="E97" s="242"/>
      <c r="F97" s="97"/>
      <c r="G97" s="97"/>
      <c r="H97" s="203" t="s">
        <v>612</v>
      </c>
      <c r="I97" s="97"/>
    </row>
    <row r="98" spans="5:9" x14ac:dyDescent="0.25">
      <c r="E98" s="242"/>
      <c r="F98" s="97"/>
      <c r="G98" s="97"/>
      <c r="H98" s="203" t="s">
        <v>528</v>
      </c>
      <c r="I98" s="97"/>
    </row>
    <row r="99" spans="5:9" x14ac:dyDescent="0.25">
      <c r="E99" s="242"/>
      <c r="F99" s="97"/>
      <c r="G99" s="97"/>
      <c r="H99" s="203" t="s">
        <v>613</v>
      </c>
      <c r="I99" s="97"/>
    </row>
    <row r="100" spans="5:9" x14ac:dyDescent="0.25">
      <c r="E100" s="242"/>
      <c r="F100" s="97"/>
      <c r="G100" s="97"/>
      <c r="H100" s="203" t="s">
        <v>614</v>
      </c>
      <c r="I100" s="97"/>
    </row>
    <row r="101" spans="5:9" x14ac:dyDescent="0.25">
      <c r="E101" s="242"/>
      <c r="F101" s="97"/>
      <c r="G101" s="97"/>
      <c r="H101" s="203" t="s">
        <v>615</v>
      </c>
      <c r="I101" s="97"/>
    </row>
    <row r="102" spans="5:9" x14ac:dyDescent="0.25">
      <c r="E102" s="242"/>
      <c r="F102" s="97"/>
      <c r="G102" s="97"/>
      <c r="H102" s="203" t="s">
        <v>616</v>
      </c>
      <c r="I102" s="97"/>
    </row>
    <row r="103" spans="5:9" x14ac:dyDescent="0.25">
      <c r="E103" s="242"/>
      <c r="F103" s="97"/>
      <c r="G103" s="97"/>
      <c r="H103" s="203" t="s">
        <v>617</v>
      </c>
      <c r="I103" s="97"/>
    </row>
    <row r="104" spans="5:9" x14ac:dyDescent="0.25">
      <c r="E104" s="242"/>
      <c r="F104" s="97"/>
      <c r="G104" s="97"/>
      <c r="H104" s="203" t="s">
        <v>618</v>
      </c>
      <c r="I104" s="97"/>
    </row>
    <row r="105" spans="5:9" x14ac:dyDescent="0.25">
      <c r="E105" s="242"/>
      <c r="F105" s="97"/>
      <c r="G105" s="97"/>
      <c r="H105" s="203" t="s">
        <v>619</v>
      </c>
      <c r="I105" s="97"/>
    </row>
    <row r="106" spans="5:9" x14ac:dyDescent="0.25">
      <c r="E106" s="242"/>
      <c r="F106" s="97"/>
      <c r="G106" s="97"/>
      <c r="H106" s="203" t="s">
        <v>533</v>
      </c>
      <c r="I106" s="97"/>
    </row>
    <row r="107" spans="5:9" x14ac:dyDescent="0.25">
      <c r="E107" s="242"/>
      <c r="F107" s="97"/>
      <c r="G107" s="97"/>
      <c r="H107" s="203" t="s">
        <v>620</v>
      </c>
      <c r="I107" s="97"/>
    </row>
    <row r="108" spans="5:9" x14ac:dyDescent="0.25">
      <c r="E108" s="242"/>
      <c r="F108" s="97"/>
      <c r="G108" s="97"/>
      <c r="H108" s="203" t="s">
        <v>621</v>
      </c>
      <c r="I108" s="97"/>
    </row>
    <row r="109" spans="5:9" x14ac:dyDescent="0.25">
      <c r="E109" s="242"/>
      <c r="F109" s="97"/>
      <c r="G109" s="97"/>
      <c r="H109" s="203" t="s">
        <v>622</v>
      </c>
      <c r="I109" s="97"/>
    </row>
    <row r="110" spans="5:9" x14ac:dyDescent="0.25">
      <c r="E110" s="242"/>
      <c r="F110" s="97"/>
      <c r="G110" s="97"/>
      <c r="H110" s="203" t="s">
        <v>623</v>
      </c>
      <c r="I110" s="97"/>
    </row>
    <row r="111" spans="5:9" x14ac:dyDescent="0.25">
      <c r="E111" s="242"/>
      <c r="F111" s="97"/>
      <c r="G111" s="97"/>
      <c r="H111" s="203" t="s">
        <v>624</v>
      </c>
      <c r="I111" s="97"/>
    </row>
    <row r="112" spans="5:9" x14ac:dyDescent="0.25">
      <c r="E112" s="242"/>
      <c r="F112" s="97"/>
      <c r="G112" s="97"/>
      <c r="H112" s="203" t="s">
        <v>625</v>
      </c>
      <c r="I112" s="97"/>
    </row>
    <row r="113" spans="5:9" x14ac:dyDescent="0.25">
      <c r="E113" s="242"/>
      <c r="F113" s="97"/>
      <c r="G113" s="97"/>
      <c r="H113" s="203" t="s">
        <v>626</v>
      </c>
      <c r="I113" s="97"/>
    </row>
    <row r="114" spans="5:9" x14ac:dyDescent="0.25">
      <c r="E114" s="242"/>
      <c r="F114" s="97"/>
      <c r="G114" s="97"/>
      <c r="H114" s="203" t="s">
        <v>627</v>
      </c>
      <c r="I114" s="97"/>
    </row>
    <row r="115" spans="5:9" x14ac:dyDescent="0.25">
      <c r="E115" s="242"/>
      <c r="F115" s="97"/>
      <c r="G115" s="97"/>
      <c r="H115" s="203" t="s">
        <v>628</v>
      </c>
      <c r="I115" s="97"/>
    </row>
    <row r="116" spans="5:9" x14ac:dyDescent="0.25">
      <c r="E116" s="242"/>
      <c r="F116" s="97"/>
      <c r="G116" s="97"/>
      <c r="H116" s="203" t="s">
        <v>629</v>
      </c>
      <c r="I116" s="97"/>
    </row>
    <row r="117" spans="5:9" x14ac:dyDescent="0.25">
      <c r="E117" s="242"/>
      <c r="F117" s="97"/>
      <c r="G117" s="97"/>
      <c r="H117" s="203" t="s">
        <v>630</v>
      </c>
      <c r="I117" s="97"/>
    </row>
    <row r="118" spans="5:9" x14ac:dyDescent="0.25">
      <c r="E118" s="242"/>
      <c r="F118" s="97"/>
      <c r="G118" s="97"/>
      <c r="H118" s="203" t="s">
        <v>631</v>
      </c>
      <c r="I118" s="97"/>
    </row>
    <row r="119" spans="5:9" x14ac:dyDescent="0.25">
      <c r="E119" s="242"/>
      <c r="F119" s="97"/>
      <c r="G119" s="97"/>
      <c r="H119" s="203" t="s">
        <v>632</v>
      </c>
      <c r="I119" s="97"/>
    </row>
    <row r="120" spans="5:9" x14ac:dyDescent="0.25">
      <c r="E120" s="242"/>
      <c r="F120" s="97"/>
      <c r="G120" s="97"/>
      <c r="H120" s="203" t="s">
        <v>633</v>
      </c>
      <c r="I120" s="97"/>
    </row>
    <row r="121" spans="5:9" x14ac:dyDescent="0.25">
      <c r="E121" s="242"/>
      <c r="F121" s="97"/>
      <c r="G121" s="97"/>
      <c r="H121" s="203" t="s">
        <v>634</v>
      </c>
      <c r="I121" s="97"/>
    </row>
    <row r="122" spans="5:9" x14ac:dyDescent="0.25">
      <c r="E122" s="242"/>
      <c r="F122" s="97"/>
      <c r="G122" s="97"/>
      <c r="H122" s="203" t="s">
        <v>635</v>
      </c>
      <c r="I122" s="97"/>
    </row>
    <row r="123" spans="5:9" x14ac:dyDescent="0.25">
      <c r="E123" s="242"/>
      <c r="F123" s="97"/>
      <c r="G123" s="97"/>
      <c r="H123" s="203" t="s">
        <v>636</v>
      </c>
      <c r="I123" s="97"/>
    </row>
    <row r="124" spans="5:9" x14ac:dyDescent="0.25">
      <c r="E124" s="242"/>
      <c r="F124" s="97"/>
      <c r="G124" s="97"/>
      <c r="H124" s="203" t="s">
        <v>637</v>
      </c>
      <c r="I124" s="97"/>
    </row>
    <row r="125" spans="5:9" x14ac:dyDescent="0.25">
      <c r="E125" s="242"/>
      <c r="F125" s="97"/>
      <c r="G125" s="97"/>
      <c r="H125" s="203" t="s">
        <v>638</v>
      </c>
      <c r="I125" s="97"/>
    </row>
    <row r="126" spans="5:9" x14ac:dyDescent="0.25">
      <c r="E126" s="242"/>
      <c r="F126" s="97"/>
      <c r="G126" s="97"/>
      <c r="H126" s="203" t="s">
        <v>639</v>
      </c>
      <c r="I126" s="97"/>
    </row>
    <row r="127" spans="5:9" x14ac:dyDescent="0.25">
      <c r="E127" s="242"/>
      <c r="F127" s="97"/>
      <c r="G127" s="97"/>
      <c r="H127" s="203" t="s">
        <v>640</v>
      </c>
      <c r="I127" s="97"/>
    </row>
    <row r="128" spans="5:9" x14ac:dyDescent="0.25">
      <c r="E128" s="242"/>
      <c r="F128" s="97"/>
      <c r="G128" s="97"/>
      <c r="H128" s="203" t="s">
        <v>641</v>
      </c>
      <c r="I128" s="97"/>
    </row>
    <row r="129" spans="5:9" x14ac:dyDescent="0.25">
      <c r="E129" s="242"/>
      <c r="F129" s="97"/>
      <c r="G129" s="97"/>
      <c r="H129" s="203" t="s">
        <v>642</v>
      </c>
      <c r="I129" s="97"/>
    </row>
    <row r="130" spans="5:9" x14ac:dyDescent="0.25">
      <c r="E130" s="242"/>
      <c r="F130" s="97"/>
      <c r="G130" s="97"/>
      <c r="H130" s="203" t="s">
        <v>643</v>
      </c>
      <c r="I130" s="97"/>
    </row>
    <row r="131" spans="5:9" x14ac:dyDescent="0.25">
      <c r="E131" s="242"/>
      <c r="F131" s="97"/>
      <c r="G131" s="97"/>
      <c r="H131" s="203" t="s">
        <v>644</v>
      </c>
      <c r="I131" s="97"/>
    </row>
    <row r="132" spans="5:9" x14ac:dyDescent="0.25">
      <c r="E132" s="242"/>
      <c r="F132" s="97"/>
      <c r="G132" s="97"/>
      <c r="H132" s="203" t="s">
        <v>645</v>
      </c>
      <c r="I132" s="97"/>
    </row>
    <row r="133" spans="5:9" x14ac:dyDescent="0.25">
      <c r="E133" s="242"/>
      <c r="F133" s="97"/>
      <c r="G133" s="97"/>
      <c r="H133" s="203" t="s">
        <v>646</v>
      </c>
      <c r="I133" s="97"/>
    </row>
    <row r="134" spans="5:9" x14ac:dyDescent="0.25">
      <c r="E134" s="242"/>
      <c r="F134" s="97"/>
      <c r="G134" s="97"/>
      <c r="H134" s="203" t="s">
        <v>647</v>
      </c>
      <c r="I134" s="97"/>
    </row>
    <row r="135" spans="5:9" x14ac:dyDescent="0.25">
      <c r="E135" s="242"/>
      <c r="F135" s="97"/>
      <c r="G135" s="97"/>
      <c r="H135" s="203" t="s">
        <v>648</v>
      </c>
      <c r="I135" s="97"/>
    </row>
    <row r="136" spans="5:9" x14ac:dyDescent="0.25">
      <c r="E136" s="242"/>
      <c r="F136" s="97"/>
      <c r="G136" s="97"/>
      <c r="H136" s="203" t="s">
        <v>542</v>
      </c>
      <c r="I136" s="97"/>
    </row>
    <row r="137" spans="5:9" x14ac:dyDescent="0.25">
      <c r="E137" s="242"/>
      <c r="F137" s="97"/>
      <c r="G137" s="97"/>
      <c r="H137" s="203" t="s">
        <v>649</v>
      </c>
      <c r="I137" s="97"/>
    </row>
    <row r="138" spans="5:9" x14ac:dyDescent="0.25">
      <c r="E138" s="242"/>
      <c r="F138" s="97"/>
      <c r="G138" s="97"/>
      <c r="H138" s="203" t="s">
        <v>650</v>
      </c>
      <c r="I138" s="97"/>
    </row>
    <row r="139" spans="5:9" x14ac:dyDescent="0.25">
      <c r="E139" s="242"/>
      <c r="F139" s="97"/>
      <c r="G139" s="97"/>
      <c r="H139" s="203" t="s">
        <v>651</v>
      </c>
      <c r="I139" s="97"/>
    </row>
    <row r="140" spans="5:9" x14ac:dyDescent="0.25">
      <c r="E140" s="242"/>
      <c r="F140" s="97"/>
      <c r="G140" s="97"/>
      <c r="H140" s="203" t="s">
        <v>652</v>
      </c>
      <c r="I140" s="97"/>
    </row>
    <row r="141" spans="5:9" x14ac:dyDescent="0.25">
      <c r="E141" s="242"/>
      <c r="F141" s="97"/>
      <c r="G141" s="97"/>
      <c r="H141" s="203" t="s">
        <v>653</v>
      </c>
      <c r="I141" s="97"/>
    </row>
    <row r="142" spans="5:9" x14ac:dyDescent="0.25">
      <c r="E142" s="242"/>
      <c r="F142" s="97"/>
      <c r="G142" s="97"/>
      <c r="H142" s="203" t="s">
        <v>547</v>
      </c>
      <c r="I142" s="97"/>
    </row>
    <row r="143" spans="5:9" x14ac:dyDescent="0.25">
      <c r="E143" s="242"/>
      <c r="F143" s="97"/>
      <c r="G143" s="97"/>
      <c r="H143" s="203" t="s">
        <v>654</v>
      </c>
      <c r="I143" s="97"/>
    </row>
    <row r="144" spans="5:9" x14ac:dyDescent="0.25">
      <c r="E144" s="242"/>
      <c r="F144" s="97"/>
      <c r="G144" s="97"/>
      <c r="H144" s="203" t="s">
        <v>655</v>
      </c>
      <c r="I144" s="97"/>
    </row>
    <row r="145" spans="5:9" x14ac:dyDescent="0.25">
      <c r="E145" s="242"/>
      <c r="F145" s="97"/>
      <c r="G145" s="97"/>
      <c r="H145" s="203" t="s">
        <v>656</v>
      </c>
      <c r="I145" s="97"/>
    </row>
    <row r="146" spans="5:9" x14ac:dyDescent="0.25">
      <c r="E146" s="242"/>
      <c r="F146" s="97"/>
      <c r="G146" s="97"/>
      <c r="H146" s="203" t="s">
        <v>657</v>
      </c>
      <c r="I146" s="97"/>
    </row>
    <row r="147" spans="5:9" x14ac:dyDescent="0.25">
      <c r="E147" s="242"/>
      <c r="F147" s="97"/>
      <c r="G147" s="97"/>
      <c r="H147" s="203" t="s">
        <v>658</v>
      </c>
      <c r="I147" s="97"/>
    </row>
    <row r="148" spans="5:9" x14ac:dyDescent="0.25">
      <c r="E148" s="242"/>
      <c r="F148" s="97"/>
      <c r="G148" s="97"/>
      <c r="H148" s="203" t="s">
        <v>659</v>
      </c>
      <c r="I148" s="97"/>
    </row>
    <row r="149" spans="5:9" x14ac:dyDescent="0.25">
      <c r="E149" s="242"/>
      <c r="F149" s="97"/>
      <c r="G149" s="97"/>
      <c r="H149" s="203" t="s">
        <v>462</v>
      </c>
      <c r="I149" s="97"/>
    </row>
    <row r="150" spans="5:9" x14ac:dyDescent="0.25">
      <c r="E150" s="242"/>
      <c r="F150" s="97"/>
      <c r="G150" s="97"/>
      <c r="H150" s="203" t="s">
        <v>660</v>
      </c>
      <c r="I150" s="97"/>
    </row>
    <row r="151" spans="5:9" x14ac:dyDescent="0.25">
      <c r="E151" s="242"/>
      <c r="F151" s="97"/>
      <c r="G151" s="97"/>
      <c r="H151" s="203" t="s">
        <v>661</v>
      </c>
      <c r="I151" s="97"/>
    </row>
    <row r="152" spans="5:9" x14ac:dyDescent="0.25">
      <c r="E152" s="242"/>
      <c r="F152" s="97"/>
      <c r="G152" s="97"/>
      <c r="H152" s="203" t="s">
        <v>662</v>
      </c>
      <c r="I152" s="97"/>
    </row>
    <row r="153" spans="5:9" x14ac:dyDescent="0.25">
      <c r="E153" s="242"/>
      <c r="F153" s="97"/>
      <c r="G153" s="97"/>
      <c r="H153" s="203" t="s">
        <v>663</v>
      </c>
      <c r="I153" s="97"/>
    </row>
    <row r="154" spans="5:9" x14ac:dyDescent="0.25">
      <c r="E154" s="242"/>
      <c r="F154" s="97"/>
      <c r="G154" s="97"/>
      <c r="H154" s="203" t="s">
        <v>664</v>
      </c>
      <c r="I154" s="97"/>
    </row>
    <row r="155" spans="5:9" x14ac:dyDescent="0.25">
      <c r="E155" s="242"/>
      <c r="F155" s="97"/>
      <c r="G155" s="97"/>
      <c r="H155" s="203" t="s">
        <v>665</v>
      </c>
      <c r="I155" s="97"/>
    </row>
    <row r="156" spans="5:9" x14ac:dyDescent="0.25">
      <c r="E156" s="242"/>
      <c r="F156" s="97"/>
      <c r="G156" s="97"/>
      <c r="H156" s="203" t="s">
        <v>666</v>
      </c>
      <c r="I156" s="97"/>
    </row>
    <row r="157" spans="5:9" x14ac:dyDescent="0.25">
      <c r="E157" s="242"/>
      <c r="F157" s="97"/>
      <c r="G157" s="97"/>
      <c r="H157" s="203" t="s">
        <v>667</v>
      </c>
      <c r="I157" s="97"/>
    </row>
    <row r="158" spans="5:9" x14ac:dyDescent="0.25">
      <c r="E158" s="242"/>
      <c r="F158" s="97"/>
      <c r="G158" s="97"/>
      <c r="H158" s="203" t="s">
        <v>668</v>
      </c>
      <c r="I158" s="97"/>
    </row>
    <row r="159" spans="5:9" x14ac:dyDescent="0.25">
      <c r="E159" s="242"/>
      <c r="F159" s="97"/>
      <c r="G159" s="97"/>
      <c r="H159" s="203" t="s">
        <v>669</v>
      </c>
      <c r="I159" s="97"/>
    </row>
    <row r="160" spans="5:9" x14ac:dyDescent="0.25">
      <c r="E160" s="242"/>
      <c r="F160" s="97"/>
      <c r="G160" s="97"/>
      <c r="H160" s="203" t="s">
        <v>457</v>
      </c>
      <c r="I160" s="97"/>
    </row>
    <row r="161" spans="5:9" x14ac:dyDescent="0.25">
      <c r="E161" s="242"/>
      <c r="F161" s="97"/>
      <c r="G161" s="97"/>
      <c r="H161" s="203" t="s">
        <v>670</v>
      </c>
      <c r="I161" s="97"/>
    </row>
    <row r="162" spans="5:9" x14ac:dyDescent="0.25">
      <c r="E162" s="242"/>
      <c r="F162" s="97"/>
      <c r="G162" s="97"/>
      <c r="H162" s="203" t="s">
        <v>671</v>
      </c>
      <c r="I162" s="97"/>
    </row>
    <row r="163" spans="5:9" x14ac:dyDescent="0.25">
      <c r="E163" s="242"/>
      <c r="F163" s="97"/>
      <c r="G163" s="97"/>
      <c r="H163" s="203" t="s">
        <v>672</v>
      </c>
      <c r="I163" s="97"/>
    </row>
    <row r="164" spans="5:9" x14ac:dyDescent="0.25">
      <c r="E164" s="242"/>
      <c r="F164" s="97"/>
      <c r="G164" s="97"/>
      <c r="H164" s="203" t="s">
        <v>673</v>
      </c>
      <c r="I164" s="97"/>
    </row>
    <row r="165" spans="5:9" x14ac:dyDescent="0.25">
      <c r="E165" s="242"/>
      <c r="F165" s="97"/>
      <c r="G165" s="97"/>
      <c r="H165" s="203" t="s">
        <v>674</v>
      </c>
      <c r="I165" s="97"/>
    </row>
    <row r="166" spans="5:9" x14ac:dyDescent="0.25">
      <c r="E166" s="242"/>
      <c r="F166" s="97"/>
      <c r="G166" s="97"/>
      <c r="H166" s="203" t="s">
        <v>675</v>
      </c>
      <c r="I166" s="97"/>
    </row>
    <row r="167" spans="5:9" x14ac:dyDescent="0.25">
      <c r="E167" s="242"/>
      <c r="F167" s="97"/>
      <c r="G167" s="97"/>
      <c r="H167" s="203" t="s">
        <v>676</v>
      </c>
      <c r="I167" s="97"/>
    </row>
    <row r="168" spans="5:9" x14ac:dyDescent="0.25">
      <c r="E168" s="242"/>
      <c r="F168" s="97"/>
      <c r="G168" s="97"/>
      <c r="H168" s="203" t="s">
        <v>551</v>
      </c>
      <c r="I168" s="97"/>
    </row>
    <row r="169" spans="5:9" x14ac:dyDescent="0.25">
      <c r="E169" s="242"/>
      <c r="F169" s="97"/>
      <c r="G169" s="97"/>
      <c r="H169" s="203" t="s">
        <v>677</v>
      </c>
      <c r="I169" s="97"/>
    </row>
    <row r="170" spans="5:9" x14ac:dyDescent="0.25">
      <c r="E170" s="242"/>
      <c r="F170" s="97"/>
      <c r="G170" s="97"/>
      <c r="H170" s="203" t="s">
        <v>678</v>
      </c>
      <c r="I170" s="97"/>
    </row>
    <row r="171" spans="5:9" x14ac:dyDescent="0.25">
      <c r="E171" s="242"/>
      <c r="F171" s="97"/>
      <c r="G171" s="97"/>
      <c r="H171" s="203" t="s">
        <v>553</v>
      </c>
      <c r="I171" s="97"/>
    </row>
    <row r="172" spans="5:9" x14ac:dyDescent="0.25">
      <c r="E172" s="242"/>
      <c r="F172" s="97"/>
      <c r="G172" s="97"/>
      <c r="H172" s="203" t="s">
        <v>679</v>
      </c>
      <c r="I172" s="97"/>
    </row>
    <row r="173" spans="5:9" x14ac:dyDescent="0.25">
      <c r="E173" s="242"/>
      <c r="F173" s="97"/>
      <c r="G173" s="97"/>
      <c r="H173" s="203" t="s">
        <v>680</v>
      </c>
      <c r="I173" s="97"/>
    </row>
    <row r="174" spans="5:9" x14ac:dyDescent="0.25">
      <c r="E174" s="242"/>
      <c r="F174" s="97"/>
      <c r="G174" s="97"/>
      <c r="H174" s="203" t="s">
        <v>681</v>
      </c>
      <c r="I174" s="97"/>
    </row>
    <row r="175" spans="5:9" x14ac:dyDescent="0.25">
      <c r="E175" s="242"/>
      <c r="F175" s="97"/>
      <c r="G175" s="97"/>
      <c r="H175" s="203" t="s">
        <v>682</v>
      </c>
      <c r="I175" s="97"/>
    </row>
    <row r="176" spans="5:9" x14ac:dyDescent="0.25">
      <c r="E176" s="242"/>
      <c r="F176" s="97"/>
      <c r="G176" s="97"/>
      <c r="H176" s="203" t="s">
        <v>683</v>
      </c>
      <c r="I176" s="97"/>
    </row>
    <row r="177" spans="5:9" x14ac:dyDescent="0.25">
      <c r="E177" s="242"/>
      <c r="F177" s="97"/>
      <c r="G177" s="97"/>
      <c r="H177" s="203" t="s">
        <v>684</v>
      </c>
      <c r="I177" s="97"/>
    </row>
    <row r="178" spans="5:9" x14ac:dyDescent="0.25">
      <c r="E178" s="242"/>
      <c r="F178" s="97"/>
      <c r="G178" s="97"/>
      <c r="H178" s="203" t="s">
        <v>685</v>
      </c>
      <c r="I178" s="97"/>
    </row>
    <row r="179" spans="5:9" x14ac:dyDescent="0.25">
      <c r="E179" s="242"/>
      <c r="F179" s="97"/>
      <c r="G179" s="97"/>
      <c r="H179" s="203" t="s">
        <v>686</v>
      </c>
      <c r="I179" s="97"/>
    </row>
    <row r="180" spans="5:9" x14ac:dyDescent="0.25">
      <c r="E180" s="242"/>
      <c r="F180" s="97"/>
      <c r="G180" s="97"/>
      <c r="H180" s="203" t="s">
        <v>555</v>
      </c>
      <c r="I180" s="97"/>
    </row>
    <row r="181" spans="5:9" x14ac:dyDescent="0.25">
      <c r="E181" s="242"/>
      <c r="F181" s="97"/>
      <c r="G181" s="97"/>
      <c r="H181" s="203" t="s">
        <v>687</v>
      </c>
      <c r="I181" s="97"/>
    </row>
    <row r="182" spans="5:9" x14ac:dyDescent="0.25">
      <c r="E182" s="242"/>
      <c r="F182" s="97"/>
      <c r="G182" s="97"/>
      <c r="H182" s="203" t="s">
        <v>502</v>
      </c>
      <c r="I182" s="97"/>
    </row>
    <row r="183" spans="5:9" x14ac:dyDescent="0.25">
      <c r="E183" s="242"/>
      <c r="F183" s="97"/>
      <c r="G183" s="97"/>
      <c r="H183" s="203" t="s">
        <v>688</v>
      </c>
      <c r="I183" s="97"/>
    </row>
    <row r="184" spans="5:9" x14ac:dyDescent="0.25">
      <c r="E184" s="242"/>
      <c r="F184" s="97"/>
      <c r="G184" s="97"/>
      <c r="H184" s="203" t="s">
        <v>689</v>
      </c>
      <c r="I184" s="97"/>
    </row>
    <row r="185" spans="5:9" x14ac:dyDescent="0.25">
      <c r="E185" s="242"/>
      <c r="F185" s="97"/>
      <c r="G185" s="97"/>
      <c r="H185" s="203" t="s">
        <v>690</v>
      </c>
      <c r="I185" s="97"/>
    </row>
    <row r="186" spans="5:9" x14ac:dyDescent="0.25">
      <c r="E186" s="242"/>
      <c r="F186" s="97"/>
      <c r="G186" s="97"/>
      <c r="H186" s="203" t="s">
        <v>691</v>
      </c>
      <c r="I186" s="97"/>
    </row>
    <row r="187" spans="5:9" x14ac:dyDescent="0.25">
      <c r="E187" s="242"/>
      <c r="F187" s="97"/>
      <c r="G187" s="97"/>
      <c r="H187" s="203" t="s">
        <v>692</v>
      </c>
      <c r="I187" s="97"/>
    </row>
    <row r="188" spans="5:9" x14ac:dyDescent="0.25">
      <c r="E188" s="242"/>
      <c r="F188" s="97"/>
      <c r="G188" s="97"/>
      <c r="H188" s="203" t="s">
        <v>693</v>
      </c>
      <c r="I188" s="97"/>
    </row>
    <row r="189" spans="5:9" x14ac:dyDescent="0.25">
      <c r="E189" s="242"/>
      <c r="F189" s="97"/>
      <c r="G189" s="97"/>
      <c r="H189" s="203" t="s">
        <v>694</v>
      </c>
      <c r="I189" s="97"/>
    </row>
    <row r="190" spans="5:9" x14ac:dyDescent="0.25">
      <c r="E190" s="242"/>
      <c r="F190" s="97"/>
      <c r="G190" s="97"/>
      <c r="H190" s="203" t="s">
        <v>695</v>
      </c>
      <c r="I190" s="97"/>
    </row>
    <row r="191" spans="5:9" x14ac:dyDescent="0.25">
      <c r="E191" s="242"/>
      <c r="F191" s="97"/>
      <c r="G191" s="97"/>
      <c r="H191" s="203" t="s">
        <v>696</v>
      </c>
      <c r="I191" s="97"/>
    </row>
    <row r="192" spans="5:9" x14ac:dyDescent="0.25">
      <c r="E192" s="242"/>
      <c r="F192" s="97"/>
      <c r="G192" s="97"/>
      <c r="H192" s="203" t="s">
        <v>697</v>
      </c>
      <c r="I192" s="97"/>
    </row>
    <row r="193" spans="5:9" x14ac:dyDescent="0.25">
      <c r="E193" s="242"/>
      <c r="F193" s="97"/>
      <c r="G193" s="97"/>
      <c r="H193" s="203" t="s">
        <v>698</v>
      </c>
      <c r="I193" s="97"/>
    </row>
    <row r="194" spans="5:9" x14ac:dyDescent="0.25">
      <c r="E194" s="242"/>
      <c r="F194" s="97"/>
      <c r="G194" s="97"/>
      <c r="H194" s="203" t="s">
        <v>699</v>
      </c>
      <c r="I194" s="97"/>
    </row>
    <row r="195" spans="5:9" x14ac:dyDescent="0.25">
      <c r="E195" s="242"/>
      <c r="F195" s="97"/>
      <c r="G195" s="97"/>
      <c r="H195" s="203" t="s">
        <v>700</v>
      </c>
      <c r="I195" s="97"/>
    </row>
    <row r="196" spans="5:9" x14ac:dyDescent="0.25">
      <c r="E196" s="242"/>
      <c r="F196" s="97"/>
      <c r="G196" s="97"/>
      <c r="H196" s="203" t="s">
        <v>701</v>
      </c>
      <c r="I196" s="97"/>
    </row>
    <row r="197" spans="5:9" x14ac:dyDescent="0.25">
      <c r="E197" s="242"/>
      <c r="F197" s="97"/>
      <c r="G197" s="97"/>
      <c r="H197" s="203" t="s">
        <v>489</v>
      </c>
      <c r="I197" s="97"/>
    </row>
    <row r="198" spans="5:9" x14ac:dyDescent="0.25">
      <c r="E198" s="242"/>
      <c r="F198" s="97"/>
      <c r="G198" s="97"/>
      <c r="H198" s="203" t="s">
        <v>702</v>
      </c>
      <c r="I198" s="97"/>
    </row>
    <row r="199" spans="5:9" x14ac:dyDescent="0.25">
      <c r="E199" s="242"/>
      <c r="F199" s="97"/>
      <c r="G199" s="97"/>
      <c r="H199" s="203" t="s">
        <v>703</v>
      </c>
      <c r="I199" s="97"/>
    </row>
    <row r="200" spans="5:9" x14ac:dyDescent="0.25">
      <c r="E200" s="242"/>
      <c r="F200" s="97"/>
      <c r="G200" s="97"/>
      <c r="H200" s="203" t="s">
        <v>704</v>
      </c>
      <c r="I200" s="97"/>
    </row>
    <row r="201" spans="5:9" x14ac:dyDescent="0.25">
      <c r="E201" s="242"/>
      <c r="F201" s="97"/>
      <c r="G201" s="97"/>
      <c r="H201" s="203" t="s">
        <v>563</v>
      </c>
      <c r="I201" s="97"/>
    </row>
    <row r="202" spans="5:9" x14ac:dyDescent="0.25">
      <c r="E202" s="242"/>
      <c r="F202" s="97"/>
      <c r="G202" s="97"/>
      <c r="H202" s="203" t="s">
        <v>705</v>
      </c>
      <c r="I202" s="97"/>
    </row>
    <row r="203" spans="5:9" x14ac:dyDescent="0.25">
      <c r="E203" s="242"/>
      <c r="F203" s="97"/>
      <c r="G203" s="97"/>
      <c r="H203" s="203" t="s">
        <v>706</v>
      </c>
      <c r="I203" s="97"/>
    </row>
    <row r="204" spans="5:9" x14ac:dyDescent="0.25">
      <c r="E204" s="242"/>
      <c r="F204" s="97"/>
      <c r="G204" s="97"/>
      <c r="H204" s="203" t="s">
        <v>707</v>
      </c>
      <c r="I204" s="97"/>
    </row>
    <row r="205" spans="5:9" x14ac:dyDescent="0.25">
      <c r="E205" s="242"/>
      <c r="F205" s="97"/>
      <c r="G205" s="97"/>
      <c r="H205" s="203" t="s">
        <v>708</v>
      </c>
      <c r="I205" s="97"/>
    </row>
    <row r="206" spans="5:9" x14ac:dyDescent="0.25">
      <c r="E206" s="242"/>
      <c r="F206" s="97"/>
      <c r="G206" s="97"/>
      <c r="H206" s="203" t="s">
        <v>709</v>
      </c>
      <c r="I206" s="97"/>
    </row>
    <row r="207" spans="5:9" x14ac:dyDescent="0.25">
      <c r="E207" s="242"/>
      <c r="F207" s="97"/>
      <c r="G207" s="97"/>
      <c r="H207" s="203" t="s">
        <v>710</v>
      </c>
      <c r="I207" s="97"/>
    </row>
    <row r="208" spans="5:9" x14ac:dyDescent="0.25">
      <c r="E208" s="242"/>
      <c r="F208" s="97"/>
      <c r="G208" s="97"/>
      <c r="H208" s="203" t="s">
        <v>711</v>
      </c>
      <c r="I208" s="97"/>
    </row>
    <row r="209" spans="5:9" x14ac:dyDescent="0.25">
      <c r="E209" s="242"/>
      <c r="F209" s="97"/>
      <c r="G209" s="97"/>
      <c r="H209" s="203" t="s">
        <v>712</v>
      </c>
      <c r="I209" s="97"/>
    </row>
    <row r="210" spans="5:9" x14ac:dyDescent="0.25">
      <c r="E210" s="242"/>
      <c r="F210" s="97"/>
      <c r="G210" s="97"/>
      <c r="H210" s="203" t="s">
        <v>713</v>
      </c>
      <c r="I210" s="97"/>
    </row>
    <row r="211" spans="5:9" x14ac:dyDescent="0.25">
      <c r="E211" s="242"/>
      <c r="F211" s="97"/>
      <c r="G211" s="97"/>
      <c r="H211" s="203" t="s">
        <v>714</v>
      </c>
      <c r="I211" s="97"/>
    </row>
    <row r="212" spans="5:9" x14ac:dyDescent="0.25">
      <c r="E212" s="242"/>
      <c r="F212" s="97"/>
      <c r="G212" s="97"/>
      <c r="H212" s="203" t="s">
        <v>715</v>
      </c>
      <c r="I212" s="97"/>
    </row>
    <row r="213" spans="5:9" x14ac:dyDescent="0.25">
      <c r="E213" s="242"/>
      <c r="F213" s="97"/>
      <c r="G213" s="97"/>
      <c r="H213" s="203" t="s">
        <v>716</v>
      </c>
      <c r="I213" s="97"/>
    </row>
    <row r="214" spans="5:9" x14ac:dyDescent="0.25">
      <c r="E214" s="242"/>
      <c r="F214" s="97"/>
      <c r="G214" s="97"/>
      <c r="H214" s="203" t="s">
        <v>717</v>
      </c>
      <c r="I214" s="97"/>
    </row>
    <row r="215" spans="5:9" x14ac:dyDescent="0.25">
      <c r="E215" s="242"/>
      <c r="F215" s="97"/>
      <c r="G215" s="97"/>
      <c r="H215" s="203" t="s">
        <v>718</v>
      </c>
      <c r="I215" s="97"/>
    </row>
    <row r="216" spans="5:9" x14ac:dyDescent="0.25">
      <c r="E216" s="242"/>
      <c r="F216" s="97"/>
      <c r="G216" s="97"/>
      <c r="H216" s="203" t="s">
        <v>719</v>
      </c>
      <c r="I216" s="97"/>
    </row>
    <row r="217" spans="5:9" x14ac:dyDescent="0.25">
      <c r="E217" s="242"/>
      <c r="F217" s="97"/>
      <c r="G217" s="97"/>
      <c r="H217" s="203" t="s">
        <v>720</v>
      </c>
      <c r="I217" s="97"/>
    </row>
    <row r="218" spans="5:9" x14ac:dyDescent="0.25">
      <c r="E218" s="242"/>
      <c r="F218" s="97"/>
      <c r="G218" s="97"/>
      <c r="H218" s="203" t="s">
        <v>721</v>
      </c>
      <c r="I218" s="97"/>
    </row>
    <row r="219" spans="5:9" x14ac:dyDescent="0.25">
      <c r="E219" s="242"/>
      <c r="F219" s="97"/>
      <c r="G219" s="97"/>
      <c r="H219" s="203" t="s">
        <v>722</v>
      </c>
      <c r="I219" s="97"/>
    </row>
    <row r="220" spans="5:9" x14ac:dyDescent="0.25">
      <c r="E220" s="242"/>
      <c r="F220" s="97"/>
      <c r="G220" s="97"/>
      <c r="H220" s="203" t="s">
        <v>566</v>
      </c>
      <c r="I220" s="97"/>
    </row>
    <row r="221" spans="5:9" x14ac:dyDescent="0.25">
      <c r="E221" s="242"/>
      <c r="F221" s="97"/>
      <c r="G221" s="97"/>
      <c r="H221" s="203" t="s">
        <v>723</v>
      </c>
      <c r="I221" s="97"/>
    </row>
    <row r="222" spans="5:9" x14ac:dyDescent="0.25">
      <c r="E222" s="242"/>
      <c r="F222" s="97"/>
      <c r="G222" s="97"/>
      <c r="H222" s="203" t="s">
        <v>724</v>
      </c>
      <c r="I222" s="97"/>
    </row>
    <row r="223" spans="5:9" x14ac:dyDescent="0.25">
      <c r="E223" s="242"/>
      <c r="F223" s="97"/>
      <c r="G223" s="97"/>
      <c r="H223" s="203" t="s">
        <v>725</v>
      </c>
      <c r="I223" s="97"/>
    </row>
    <row r="224" spans="5:9" x14ac:dyDescent="0.25">
      <c r="E224" s="242"/>
      <c r="F224" s="97"/>
      <c r="G224" s="97"/>
      <c r="H224" s="203" t="s">
        <v>726</v>
      </c>
      <c r="I224" s="97"/>
    </row>
    <row r="225" spans="5:9" x14ac:dyDescent="0.25">
      <c r="E225" s="242"/>
      <c r="F225" s="97"/>
      <c r="G225" s="97"/>
      <c r="H225" s="203" t="s">
        <v>727</v>
      </c>
      <c r="I225" s="97"/>
    </row>
    <row r="226" spans="5:9" x14ac:dyDescent="0.25">
      <c r="E226" s="242"/>
      <c r="F226" s="97"/>
      <c r="G226" s="97"/>
      <c r="H226" s="203" t="s">
        <v>728</v>
      </c>
      <c r="I226" s="97"/>
    </row>
    <row r="227" spans="5:9" x14ac:dyDescent="0.25">
      <c r="E227" s="242"/>
      <c r="F227" s="97"/>
      <c r="G227" s="97"/>
      <c r="H227" s="203" t="s">
        <v>729</v>
      </c>
      <c r="I227" s="97"/>
    </row>
    <row r="228" spans="5:9" x14ac:dyDescent="0.25">
      <c r="E228" s="242"/>
      <c r="F228" s="97"/>
      <c r="G228" s="97"/>
      <c r="H228" s="203" t="s">
        <v>730</v>
      </c>
      <c r="I228" s="97"/>
    </row>
    <row r="229" spans="5:9" x14ac:dyDescent="0.25">
      <c r="E229" s="242"/>
      <c r="F229" s="97"/>
      <c r="G229" s="97"/>
      <c r="H229" s="203" t="s">
        <v>731</v>
      </c>
      <c r="I229" s="97"/>
    </row>
    <row r="230" spans="5:9" x14ac:dyDescent="0.25">
      <c r="E230" s="242"/>
      <c r="F230" s="97"/>
      <c r="G230" s="97"/>
      <c r="H230" s="203" t="s">
        <v>732</v>
      </c>
      <c r="I230" s="97"/>
    </row>
    <row r="231" spans="5:9" x14ac:dyDescent="0.25">
      <c r="E231" s="242"/>
      <c r="F231" s="97"/>
      <c r="G231" s="97"/>
      <c r="H231" s="203" t="s">
        <v>733</v>
      </c>
      <c r="I231" s="97"/>
    </row>
    <row r="232" spans="5:9" x14ac:dyDescent="0.25">
      <c r="E232" s="242"/>
      <c r="F232" s="97"/>
      <c r="G232" s="97"/>
      <c r="H232" s="203" t="s">
        <v>734</v>
      </c>
      <c r="I232" s="97"/>
    </row>
    <row r="233" spans="5:9" x14ac:dyDescent="0.25">
      <c r="E233" s="242"/>
      <c r="F233" s="97"/>
      <c r="G233" s="97"/>
      <c r="H233" s="203" t="s">
        <v>735</v>
      </c>
      <c r="I233" s="97"/>
    </row>
    <row r="234" spans="5:9" x14ac:dyDescent="0.25">
      <c r="E234" s="242"/>
      <c r="F234" s="97"/>
      <c r="G234" s="97"/>
      <c r="H234" s="203" t="s">
        <v>736</v>
      </c>
      <c r="I234" s="97"/>
    </row>
    <row r="235" spans="5:9" x14ac:dyDescent="0.25">
      <c r="E235" s="242"/>
      <c r="F235" s="97"/>
      <c r="G235" s="97"/>
      <c r="H235" s="203" t="s">
        <v>737</v>
      </c>
      <c r="I235" s="97"/>
    </row>
    <row r="236" spans="5:9" x14ac:dyDescent="0.25">
      <c r="E236" s="242"/>
      <c r="F236" s="97"/>
      <c r="G236" s="97"/>
      <c r="H236" s="203" t="s">
        <v>738</v>
      </c>
      <c r="I236" s="97"/>
    </row>
    <row r="237" spans="5:9" x14ac:dyDescent="0.25">
      <c r="E237" s="242"/>
      <c r="F237" s="97"/>
      <c r="G237" s="97"/>
      <c r="H237" s="203" t="s">
        <v>739</v>
      </c>
      <c r="I237" s="97"/>
    </row>
    <row r="238" spans="5:9" x14ac:dyDescent="0.25">
      <c r="E238" s="242"/>
      <c r="F238" s="97"/>
      <c r="G238" s="97"/>
      <c r="H238" s="203" t="s">
        <v>740</v>
      </c>
      <c r="I238" s="97"/>
    </row>
    <row r="239" spans="5:9" x14ac:dyDescent="0.25">
      <c r="E239" s="242"/>
      <c r="F239" s="97"/>
      <c r="G239" s="97"/>
      <c r="H239" s="203" t="s">
        <v>741</v>
      </c>
      <c r="I239" s="97"/>
    </row>
    <row r="240" spans="5:9" x14ac:dyDescent="0.25">
      <c r="E240" s="242"/>
      <c r="F240" s="97"/>
      <c r="G240" s="97"/>
      <c r="H240" s="203" t="s">
        <v>742</v>
      </c>
      <c r="I240" s="97"/>
    </row>
    <row r="241" spans="5:9" x14ac:dyDescent="0.25">
      <c r="E241" s="242"/>
      <c r="F241" s="97"/>
      <c r="G241" s="97"/>
      <c r="H241" s="203" t="s">
        <v>743</v>
      </c>
      <c r="I241" s="97"/>
    </row>
    <row r="242" spans="5:9" x14ac:dyDescent="0.25">
      <c r="E242" s="242"/>
      <c r="F242" s="97"/>
      <c r="G242" s="97"/>
      <c r="H242" s="203" t="s">
        <v>744</v>
      </c>
      <c r="I242" s="97"/>
    </row>
    <row r="243" spans="5:9" x14ac:dyDescent="0.25">
      <c r="E243" s="242"/>
      <c r="F243" s="97"/>
      <c r="G243" s="97"/>
      <c r="H243" s="203" t="s">
        <v>745</v>
      </c>
      <c r="I243" s="97"/>
    </row>
    <row r="244" spans="5:9" x14ac:dyDescent="0.25">
      <c r="E244" s="242"/>
      <c r="F244" s="97"/>
      <c r="G244" s="97"/>
      <c r="H244" s="203" t="s">
        <v>571</v>
      </c>
      <c r="I244" s="97"/>
    </row>
    <row r="245" spans="5:9" x14ac:dyDescent="0.25">
      <c r="E245" s="242"/>
      <c r="F245" s="97"/>
      <c r="G245" s="97"/>
      <c r="H245" s="203" t="s">
        <v>746</v>
      </c>
      <c r="I245" s="97"/>
    </row>
    <row r="246" spans="5:9" x14ac:dyDescent="0.25">
      <c r="E246" s="242"/>
      <c r="F246" s="97"/>
      <c r="G246" s="97"/>
      <c r="H246" s="203" t="s">
        <v>747</v>
      </c>
      <c r="I246" s="97"/>
    </row>
    <row r="247" spans="5:9" x14ac:dyDescent="0.25">
      <c r="E247" s="242"/>
      <c r="F247" s="97"/>
      <c r="G247" s="97"/>
      <c r="H247" s="203" t="s">
        <v>748</v>
      </c>
      <c r="I247" s="97"/>
    </row>
    <row r="248" spans="5:9" x14ac:dyDescent="0.25">
      <c r="E248" s="242"/>
      <c r="F248" s="97"/>
      <c r="G248" s="97"/>
      <c r="H248" s="203" t="s">
        <v>749</v>
      </c>
      <c r="I248" s="97"/>
    </row>
    <row r="249" spans="5:9" x14ac:dyDescent="0.25">
      <c r="E249" s="242"/>
      <c r="F249" s="97"/>
      <c r="G249" s="97"/>
      <c r="H249" s="203" t="s">
        <v>750</v>
      </c>
      <c r="I249" s="97"/>
    </row>
    <row r="250" spans="5:9" x14ac:dyDescent="0.25">
      <c r="E250" s="242"/>
      <c r="F250" s="97"/>
      <c r="G250" s="97"/>
      <c r="H250" s="203" t="s">
        <v>751</v>
      </c>
      <c r="I250" s="97"/>
    </row>
    <row r="251" spans="5:9" x14ac:dyDescent="0.25">
      <c r="E251" s="242"/>
      <c r="F251" s="97"/>
      <c r="G251" s="97"/>
      <c r="H251" s="203" t="s">
        <v>752</v>
      </c>
      <c r="I251" s="97"/>
    </row>
    <row r="252" spans="5:9" x14ac:dyDescent="0.25">
      <c r="E252" s="242"/>
      <c r="F252" s="97"/>
      <c r="G252" s="97"/>
      <c r="H252" s="203" t="s">
        <v>753</v>
      </c>
      <c r="I252" s="97"/>
    </row>
    <row r="253" spans="5:9" x14ac:dyDescent="0.25">
      <c r="E253" s="242"/>
      <c r="F253" s="97"/>
      <c r="G253" s="97"/>
      <c r="H253" s="203" t="s">
        <v>754</v>
      </c>
      <c r="I253" s="97"/>
    </row>
    <row r="254" spans="5:9" x14ac:dyDescent="0.25">
      <c r="E254" s="242"/>
      <c r="F254" s="97"/>
      <c r="G254" s="97"/>
      <c r="H254" s="203" t="s">
        <v>755</v>
      </c>
      <c r="I254" s="97"/>
    </row>
    <row r="255" spans="5:9" x14ac:dyDescent="0.25">
      <c r="E255" s="242"/>
      <c r="F255" s="97"/>
      <c r="G255" s="97"/>
      <c r="H255" s="203" t="s">
        <v>756</v>
      </c>
      <c r="I255" s="97"/>
    </row>
    <row r="256" spans="5:9" x14ac:dyDescent="0.25">
      <c r="E256" s="242"/>
      <c r="F256" s="97"/>
      <c r="G256" s="97"/>
      <c r="H256" s="203" t="s">
        <v>757</v>
      </c>
      <c r="I256" s="97"/>
    </row>
    <row r="257" spans="5:9" x14ac:dyDescent="0.25">
      <c r="E257" s="242"/>
      <c r="F257" s="97"/>
      <c r="G257" s="97"/>
      <c r="H257" s="203" t="s">
        <v>758</v>
      </c>
      <c r="I257" s="97"/>
    </row>
    <row r="258" spans="5:9" x14ac:dyDescent="0.25">
      <c r="E258" s="242"/>
      <c r="F258" s="97"/>
      <c r="G258" s="97"/>
      <c r="H258" s="203" t="s">
        <v>759</v>
      </c>
      <c r="I258" s="97"/>
    </row>
    <row r="259" spans="5:9" x14ac:dyDescent="0.25">
      <c r="E259" s="242"/>
      <c r="F259" s="97"/>
      <c r="G259" s="97"/>
      <c r="H259" s="203" t="s">
        <v>760</v>
      </c>
      <c r="I259" s="97"/>
    </row>
    <row r="260" spans="5:9" x14ac:dyDescent="0.25">
      <c r="E260" s="242"/>
      <c r="F260" s="97"/>
      <c r="G260" s="97"/>
      <c r="H260" s="203" t="s">
        <v>761</v>
      </c>
      <c r="I260" s="97"/>
    </row>
    <row r="261" spans="5:9" x14ac:dyDescent="0.25">
      <c r="E261" s="242"/>
      <c r="F261" s="97"/>
      <c r="G261" s="97"/>
      <c r="H261" s="203" t="s">
        <v>762</v>
      </c>
      <c r="I261" s="97"/>
    </row>
    <row r="262" spans="5:9" x14ac:dyDescent="0.25">
      <c r="E262" s="242"/>
      <c r="F262" s="97"/>
      <c r="G262" s="97"/>
      <c r="H262" s="203" t="s">
        <v>763</v>
      </c>
      <c r="I262" s="97"/>
    </row>
    <row r="263" spans="5:9" x14ac:dyDescent="0.25">
      <c r="E263" s="242"/>
      <c r="F263" s="97"/>
      <c r="G263" s="97"/>
      <c r="H263" s="203" t="s">
        <v>764</v>
      </c>
      <c r="I263" s="97"/>
    </row>
    <row r="264" spans="5:9" x14ac:dyDescent="0.25">
      <c r="E264" s="242"/>
      <c r="F264" s="97"/>
      <c r="G264" s="97"/>
      <c r="H264" s="203" t="s">
        <v>765</v>
      </c>
      <c r="I264" s="97"/>
    </row>
    <row r="265" spans="5:9" x14ac:dyDescent="0.25">
      <c r="E265" s="242"/>
      <c r="F265" s="97"/>
      <c r="G265" s="97"/>
      <c r="H265" s="203" t="s">
        <v>766</v>
      </c>
      <c r="I265" s="97"/>
    </row>
    <row r="266" spans="5:9" x14ac:dyDescent="0.25">
      <c r="E266" s="242"/>
      <c r="F266" s="97"/>
      <c r="G266" s="97"/>
      <c r="H266" s="203" t="s">
        <v>767</v>
      </c>
      <c r="I266" s="97"/>
    </row>
    <row r="267" spans="5:9" x14ac:dyDescent="0.25">
      <c r="E267" s="242"/>
      <c r="F267" s="97"/>
      <c r="G267" s="97"/>
      <c r="H267" s="203" t="s">
        <v>768</v>
      </c>
      <c r="I267" s="97"/>
    </row>
    <row r="268" spans="5:9" x14ac:dyDescent="0.25">
      <c r="E268" s="242"/>
      <c r="F268" s="97"/>
      <c r="G268" s="97"/>
      <c r="H268" s="203" t="s">
        <v>769</v>
      </c>
      <c r="I268" s="97"/>
    </row>
    <row r="269" spans="5:9" x14ac:dyDescent="0.25">
      <c r="E269" s="242"/>
      <c r="F269" s="97"/>
      <c r="G269" s="97"/>
      <c r="H269" s="203" t="s">
        <v>770</v>
      </c>
      <c r="I269" s="97"/>
    </row>
    <row r="270" spans="5:9" x14ac:dyDescent="0.25">
      <c r="E270" s="242"/>
      <c r="F270" s="97"/>
      <c r="G270" s="97"/>
      <c r="H270" s="203" t="s">
        <v>771</v>
      </c>
      <c r="I270" s="97"/>
    </row>
    <row r="271" spans="5:9" x14ac:dyDescent="0.25">
      <c r="E271" s="242"/>
      <c r="F271" s="97"/>
      <c r="G271" s="97"/>
      <c r="H271" s="203" t="s">
        <v>772</v>
      </c>
      <c r="I271" s="97"/>
    </row>
    <row r="272" spans="5:9" x14ac:dyDescent="0.25">
      <c r="E272" s="242"/>
      <c r="F272" s="97"/>
      <c r="G272" s="97"/>
      <c r="H272" s="203" t="s">
        <v>773</v>
      </c>
      <c r="I272" s="97"/>
    </row>
    <row r="273" spans="5:9" x14ac:dyDescent="0.25">
      <c r="E273" s="242"/>
      <c r="F273" s="97"/>
      <c r="G273" s="97"/>
      <c r="H273" s="203" t="s">
        <v>774</v>
      </c>
      <c r="I273" s="97"/>
    </row>
    <row r="274" spans="5:9" x14ac:dyDescent="0.25">
      <c r="E274" s="242"/>
      <c r="F274" s="97"/>
      <c r="G274" s="97"/>
      <c r="H274" s="203" t="s">
        <v>775</v>
      </c>
      <c r="I274" s="97"/>
    </row>
    <row r="275" spans="5:9" x14ac:dyDescent="0.25">
      <c r="E275" s="242"/>
      <c r="F275" s="97"/>
      <c r="G275" s="97"/>
      <c r="H275" s="203" t="s">
        <v>776</v>
      </c>
      <c r="I275" s="97"/>
    </row>
    <row r="276" spans="5:9" x14ac:dyDescent="0.25">
      <c r="E276" s="242"/>
      <c r="F276" s="97"/>
      <c r="G276" s="97"/>
      <c r="H276" s="203" t="s">
        <v>777</v>
      </c>
      <c r="I276" s="97"/>
    </row>
    <row r="277" spans="5:9" x14ac:dyDescent="0.25">
      <c r="E277" s="242"/>
      <c r="F277" s="97"/>
      <c r="G277" s="97"/>
      <c r="H277" s="203" t="s">
        <v>778</v>
      </c>
      <c r="I277" s="97"/>
    </row>
    <row r="278" spans="5:9" x14ac:dyDescent="0.25">
      <c r="E278" s="242"/>
      <c r="F278" s="97"/>
      <c r="G278" s="97"/>
      <c r="H278" s="203" t="s">
        <v>779</v>
      </c>
      <c r="I278" s="97"/>
    </row>
    <row r="279" spans="5:9" x14ac:dyDescent="0.25">
      <c r="E279" s="242"/>
      <c r="F279" s="97"/>
      <c r="G279" s="97"/>
      <c r="H279" s="203" t="s">
        <v>780</v>
      </c>
      <c r="I279" s="97"/>
    </row>
    <row r="280" spans="5:9" x14ac:dyDescent="0.25">
      <c r="E280" s="242"/>
      <c r="F280" s="97"/>
      <c r="G280" s="97"/>
      <c r="H280" s="203" t="s">
        <v>781</v>
      </c>
      <c r="I280" s="97"/>
    </row>
    <row r="281" spans="5:9" x14ac:dyDescent="0.25">
      <c r="E281" s="242"/>
      <c r="F281" s="97"/>
      <c r="G281" s="97"/>
      <c r="H281" s="203" t="s">
        <v>573</v>
      </c>
      <c r="I281" s="97"/>
    </row>
    <row r="282" spans="5:9" x14ac:dyDescent="0.25">
      <c r="E282" s="242"/>
      <c r="F282" s="97"/>
      <c r="G282" s="97"/>
      <c r="H282" s="203" t="s">
        <v>782</v>
      </c>
      <c r="I282" s="97"/>
    </row>
    <row r="283" spans="5:9" x14ac:dyDescent="0.25">
      <c r="E283" s="242"/>
      <c r="F283" s="97"/>
      <c r="G283" s="97"/>
      <c r="H283" s="203" t="s">
        <v>783</v>
      </c>
      <c r="I283" s="97"/>
    </row>
    <row r="284" spans="5:9" x14ac:dyDescent="0.25">
      <c r="E284" s="242"/>
      <c r="F284" s="97"/>
      <c r="G284" s="97"/>
      <c r="H284" s="203" t="s">
        <v>784</v>
      </c>
      <c r="I284" s="97"/>
    </row>
    <row r="285" spans="5:9" x14ac:dyDescent="0.25">
      <c r="E285" s="242"/>
      <c r="F285" s="97"/>
      <c r="G285" s="97"/>
      <c r="H285" s="203" t="s">
        <v>785</v>
      </c>
      <c r="I285" s="97"/>
    </row>
    <row r="286" spans="5:9" x14ac:dyDescent="0.25">
      <c r="E286" s="242"/>
      <c r="F286" s="97"/>
      <c r="G286" s="97"/>
      <c r="H286" s="203" t="s">
        <v>786</v>
      </c>
      <c r="I286" s="97"/>
    </row>
    <row r="287" spans="5:9" x14ac:dyDescent="0.25">
      <c r="E287" s="242"/>
      <c r="F287" s="97"/>
      <c r="G287" s="97"/>
      <c r="H287" s="203" t="s">
        <v>787</v>
      </c>
      <c r="I287" s="97"/>
    </row>
    <row r="288" spans="5:9" x14ac:dyDescent="0.25">
      <c r="E288" s="242"/>
      <c r="F288" s="97"/>
      <c r="G288" s="97"/>
      <c r="H288" s="203" t="s">
        <v>788</v>
      </c>
      <c r="I288" s="97"/>
    </row>
    <row r="289" spans="5:9" x14ac:dyDescent="0.25">
      <c r="E289" s="242"/>
      <c r="F289" s="97"/>
      <c r="G289" s="97"/>
      <c r="H289" s="203" t="s">
        <v>789</v>
      </c>
      <c r="I289" s="97"/>
    </row>
    <row r="290" spans="5:9" x14ac:dyDescent="0.25">
      <c r="E290" s="242"/>
      <c r="F290" s="97"/>
      <c r="G290" s="97"/>
      <c r="H290" s="203" t="s">
        <v>790</v>
      </c>
      <c r="I290" s="97"/>
    </row>
    <row r="291" spans="5:9" x14ac:dyDescent="0.25">
      <c r="E291" s="242"/>
      <c r="F291" s="97"/>
      <c r="G291" s="97"/>
      <c r="H291" s="203" t="s">
        <v>791</v>
      </c>
      <c r="I291" s="97"/>
    </row>
    <row r="292" spans="5:9" x14ac:dyDescent="0.25">
      <c r="E292" s="242"/>
      <c r="F292" s="97"/>
      <c r="G292" s="97"/>
      <c r="H292" s="203" t="s">
        <v>792</v>
      </c>
      <c r="I292" s="97"/>
    </row>
    <row r="293" spans="5:9" x14ac:dyDescent="0.25">
      <c r="E293" s="242"/>
      <c r="F293" s="97"/>
      <c r="G293" s="97"/>
      <c r="H293" s="203" t="s">
        <v>793</v>
      </c>
      <c r="I293" s="97"/>
    </row>
    <row r="294" spans="5:9" x14ac:dyDescent="0.25">
      <c r="E294" s="242"/>
      <c r="F294" s="97"/>
      <c r="G294" s="97"/>
      <c r="H294" s="203" t="s">
        <v>794</v>
      </c>
      <c r="I294" s="97"/>
    </row>
    <row r="295" spans="5:9" x14ac:dyDescent="0.25">
      <c r="E295" s="242"/>
      <c r="F295" s="97"/>
      <c r="G295" s="97"/>
      <c r="H295" s="203" t="s">
        <v>795</v>
      </c>
      <c r="I295" s="97"/>
    </row>
    <row r="296" spans="5:9" x14ac:dyDescent="0.25">
      <c r="E296" s="242"/>
      <c r="F296" s="97"/>
      <c r="G296" s="97"/>
      <c r="H296" s="203" t="s">
        <v>796</v>
      </c>
      <c r="I296" s="97"/>
    </row>
    <row r="297" spans="5:9" x14ac:dyDescent="0.25">
      <c r="E297" s="242"/>
      <c r="F297" s="97"/>
      <c r="G297" s="97"/>
      <c r="H297" s="203" t="s">
        <v>797</v>
      </c>
      <c r="I297" s="97"/>
    </row>
    <row r="298" spans="5:9" x14ac:dyDescent="0.25">
      <c r="E298" s="242"/>
      <c r="F298" s="97"/>
      <c r="G298" s="97"/>
      <c r="H298" s="203" t="s">
        <v>798</v>
      </c>
      <c r="I298" s="97"/>
    </row>
    <row r="299" spans="5:9" x14ac:dyDescent="0.25">
      <c r="E299" s="242"/>
      <c r="F299" s="97"/>
      <c r="G299" s="97"/>
      <c r="H299" s="203" t="s">
        <v>799</v>
      </c>
      <c r="I299" s="97"/>
    </row>
    <row r="300" spans="5:9" x14ac:dyDescent="0.25">
      <c r="E300" s="242"/>
      <c r="F300" s="97"/>
      <c r="G300" s="97"/>
      <c r="H300" s="203" t="s">
        <v>800</v>
      </c>
      <c r="I300" s="97"/>
    </row>
    <row r="301" spans="5:9" x14ac:dyDescent="0.25">
      <c r="E301" s="242"/>
      <c r="F301" s="97"/>
      <c r="G301" s="97"/>
      <c r="H301" s="203" t="s">
        <v>801</v>
      </c>
      <c r="I301" s="97"/>
    </row>
    <row r="302" spans="5:9" x14ac:dyDescent="0.25">
      <c r="E302" s="242"/>
      <c r="F302" s="97"/>
      <c r="G302" s="97"/>
      <c r="H302" s="203" t="s">
        <v>802</v>
      </c>
      <c r="I302" s="97"/>
    </row>
    <row r="303" spans="5:9" x14ac:dyDescent="0.25">
      <c r="E303" s="242"/>
      <c r="F303" s="97"/>
      <c r="G303" s="97"/>
      <c r="H303" s="203" t="s">
        <v>803</v>
      </c>
      <c r="I303" s="97"/>
    </row>
    <row r="304" spans="5:9" x14ac:dyDescent="0.25">
      <c r="E304" s="242"/>
      <c r="F304" s="97"/>
      <c r="G304" s="97"/>
      <c r="H304" s="203" t="s">
        <v>804</v>
      </c>
      <c r="I304" s="97"/>
    </row>
    <row r="305" spans="5:9" x14ac:dyDescent="0.25">
      <c r="E305" s="242"/>
      <c r="F305" s="97"/>
      <c r="G305" s="97"/>
      <c r="H305" s="203" t="s">
        <v>805</v>
      </c>
      <c r="I305" s="97"/>
    </row>
    <row r="306" spans="5:9" x14ac:dyDescent="0.25">
      <c r="E306" s="242"/>
      <c r="F306" s="97"/>
      <c r="G306" s="97"/>
      <c r="H306" s="203" t="s">
        <v>806</v>
      </c>
      <c r="I306" s="97"/>
    </row>
    <row r="307" spans="5:9" x14ac:dyDescent="0.25">
      <c r="E307" s="242"/>
      <c r="F307" s="97"/>
      <c r="G307" s="97"/>
      <c r="H307" s="203" t="s">
        <v>807</v>
      </c>
      <c r="I307" s="97"/>
    </row>
    <row r="308" spans="5:9" x14ac:dyDescent="0.25">
      <c r="E308" s="242"/>
      <c r="F308" s="97"/>
      <c r="G308" s="97"/>
      <c r="H308" s="203" t="s">
        <v>577</v>
      </c>
      <c r="I308" s="97"/>
    </row>
    <row r="309" spans="5:9" x14ac:dyDescent="0.25">
      <c r="E309" s="242"/>
      <c r="F309" s="97"/>
      <c r="G309" s="97"/>
      <c r="H309" s="203" t="s">
        <v>808</v>
      </c>
      <c r="I309" s="97"/>
    </row>
    <row r="310" spans="5:9" x14ac:dyDescent="0.25">
      <c r="E310" s="242"/>
      <c r="F310" s="97"/>
      <c r="G310" s="97"/>
      <c r="H310" s="203" t="s">
        <v>809</v>
      </c>
      <c r="I310" s="97"/>
    </row>
    <row r="311" spans="5:9" x14ac:dyDescent="0.25">
      <c r="E311" s="242"/>
      <c r="F311" s="97"/>
      <c r="G311" s="97"/>
      <c r="H311" s="203" t="s">
        <v>810</v>
      </c>
      <c r="I311" s="97"/>
    </row>
    <row r="312" spans="5:9" x14ac:dyDescent="0.25">
      <c r="E312" s="242"/>
      <c r="F312" s="97"/>
      <c r="G312" s="97"/>
      <c r="H312" s="203" t="s">
        <v>811</v>
      </c>
      <c r="I312" s="97"/>
    </row>
    <row r="313" spans="5:9" x14ac:dyDescent="0.25">
      <c r="E313" s="242"/>
      <c r="F313" s="97"/>
      <c r="G313" s="97"/>
      <c r="H313" s="203" t="s">
        <v>812</v>
      </c>
      <c r="I313" s="97"/>
    </row>
    <row r="314" spans="5:9" x14ac:dyDescent="0.25">
      <c r="E314" s="242"/>
      <c r="F314" s="97"/>
      <c r="G314" s="97"/>
      <c r="H314" s="203" t="s">
        <v>813</v>
      </c>
      <c r="I314" s="97"/>
    </row>
    <row r="315" spans="5:9" x14ac:dyDescent="0.25">
      <c r="E315" s="242"/>
      <c r="F315" s="97"/>
      <c r="G315" s="97"/>
      <c r="H315" s="203" t="s">
        <v>814</v>
      </c>
      <c r="I315" s="97"/>
    </row>
    <row r="316" spans="5:9" x14ac:dyDescent="0.25">
      <c r="E316" s="242"/>
      <c r="F316" s="97"/>
      <c r="G316" s="97"/>
      <c r="H316" s="203" t="s">
        <v>815</v>
      </c>
      <c r="I316" s="97"/>
    </row>
    <row r="317" spans="5:9" x14ac:dyDescent="0.25">
      <c r="E317" s="242"/>
      <c r="F317" s="97"/>
      <c r="G317" s="97"/>
      <c r="H317" s="203" t="s">
        <v>816</v>
      </c>
      <c r="I317" s="97"/>
    </row>
    <row r="318" spans="5:9" x14ac:dyDescent="0.25">
      <c r="E318" s="242"/>
      <c r="F318" s="97"/>
      <c r="G318" s="97"/>
      <c r="H318" s="203" t="s">
        <v>817</v>
      </c>
      <c r="I318" s="97"/>
    </row>
    <row r="319" spans="5:9" x14ac:dyDescent="0.25">
      <c r="E319" s="242"/>
      <c r="F319" s="97"/>
      <c r="G319" s="97"/>
      <c r="H319" s="203" t="s">
        <v>818</v>
      </c>
      <c r="I319" s="97"/>
    </row>
    <row r="320" spans="5:9" x14ac:dyDescent="0.25">
      <c r="E320" s="242"/>
      <c r="F320" s="97"/>
      <c r="G320" s="97"/>
      <c r="H320" s="203" t="s">
        <v>819</v>
      </c>
      <c r="I320" s="97"/>
    </row>
    <row r="321" spans="5:9" x14ac:dyDescent="0.25">
      <c r="E321" s="242"/>
      <c r="F321" s="97"/>
      <c r="G321" s="97"/>
      <c r="H321" s="203" t="s">
        <v>820</v>
      </c>
      <c r="I321" s="97"/>
    </row>
    <row r="322" spans="5:9" x14ac:dyDescent="0.25">
      <c r="E322" s="242"/>
      <c r="F322" s="97"/>
      <c r="G322" s="97"/>
      <c r="H322" s="203" t="s">
        <v>821</v>
      </c>
      <c r="I322" s="97"/>
    </row>
    <row r="323" spans="5:9" x14ac:dyDescent="0.25">
      <c r="E323" s="242"/>
      <c r="F323" s="97"/>
      <c r="G323" s="97"/>
      <c r="H323" s="203" t="s">
        <v>822</v>
      </c>
      <c r="I323" s="97"/>
    </row>
    <row r="324" spans="5:9" x14ac:dyDescent="0.25">
      <c r="E324" s="242"/>
      <c r="F324" s="97"/>
      <c r="G324" s="97"/>
      <c r="H324" s="203" t="s">
        <v>823</v>
      </c>
      <c r="I324" s="97"/>
    </row>
    <row r="325" spans="5:9" x14ac:dyDescent="0.25">
      <c r="E325" s="242"/>
      <c r="F325" s="97"/>
      <c r="G325" s="97"/>
      <c r="H325" s="203" t="s">
        <v>824</v>
      </c>
      <c r="I325" s="97"/>
    </row>
    <row r="326" spans="5:9" x14ac:dyDescent="0.25">
      <c r="E326" s="242"/>
      <c r="F326" s="97"/>
      <c r="G326" s="97"/>
      <c r="H326" s="203" t="s">
        <v>825</v>
      </c>
      <c r="I326" s="97"/>
    </row>
    <row r="327" spans="5:9" x14ac:dyDescent="0.25">
      <c r="E327" s="242"/>
      <c r="F327" s="97"/>
      <c r="G327" s="97"/>
      <c r="H327" s="203" t="s">
        <v>826</v>
      </c>
      <c r="I327" s="97"/>
    </row>
    <row r="328" spans="5:9" x14ac:dyDescent="0.25">
      <c r="E328" s="242"/>
      <c r="F328" s="97"/>
      <c r="G328" s="97"/>
      <c r="H328" s="203" t="s">
        <v>827</v>
      </c>
      <c r="I328" s="97"/>
    </row>
    <row r="329" spans="5:9" x14ac:dyDescent="0.25">
      <c r="E329" s="242"/>
      <c r="F329" s="97"/>
      <c r="G329" s="97"/>
      <c r="H329" s="203" t="s">
        <v>828</v>
      </c>
      <c r="I329" s="97"/>
    </row>
    <row r="330" spans="5:9" x14ac:dyDescent="0.25">
      <c r="E330" s="242"/>
      <c r="F330" s="97"/>
      <c r="G330" s="97"/>
      <c r="H330" s="203" t="s">
        <v>829</v>
      </c>
      <c r="I330" s="97"/>
    </row>
    <row r="331" spans="5:9" x14ac:dyDescent="0.25">
      <c r="E331" s="242"/>
      <c r="F331" s="97"/>
      <c r="G331" s="97"/>
      <c r="H331" s="203" t="s">
        <v>830</v>
      </c>
      <c r="I331" s="97"/>
    </row>
    <row r="332" spans="5:9" x14ac:dyDescent="0.25">
      <c r="E332" s="242"/>
      <c r="F332" s="97"/>
      <c r="G332" s="97"/>
      <c r="H332" s="203" t="s">
        <v>831</v>
      </c>
      <c r="I332" s="97"/>
    </row>
    <row r="333" spans="5:9" x14ac:dyDescent="0.25">
      <c r="E333" s="242"/>
      <c r="F333" s="97"/>
      <c r="G333" s="97"/>
      <c r="H333" s="203" t="s">
        <v>832</v>
      </c>
      <c r="I333" s="97"/>
    </row>
    <row r="334" spans="5:9" x14ac:dyDescent="0.25">
      <c r="E334" s="242"/>
      <c r="F334" s="97"/>
      <c r="G334" s="97"/>
      <c r="H334" s="203" t="s">
        <v>833</v>
      </c>
      <c r="I334" s="97"/>
    </row>
    <row r="335" spans="5:9" x14ac:dyDescent="0.25">
      <c r="E335" s="242"/>
      <c r="F335" s="97"/>
      <c r="G335" s="97"/>
      <c r="H335" s="203" t="s">
        <v>834</v>
      </c>
      <c r="I335" s="97"/>
    </row>
    <row r="336" spans="5:9" x14ac:dyDescent="0.25">
      <c r="E336" s="242"/>
      <c r="F336" s="97"/>
      <c r="G336" s="97"/>
      <c r="H336" s="203" t="s">
        <v>456</v>
      </c>
      <c r="I336" s="97"/>
    </row>
    <row r="337" spans="5:9" x14ac:dyDescent="0.25">
      <c r="E337" s="242"/>
      <c r="F337" s="97"/>
      <c r="G337" s="97"/>
      <c r="H337" s="203" t="s">
        <v>835</v>
      </c>
      <c r="I337" s="97"/>
    </row>
    <row r="338" spans="5:9" x14ac:dyDescent="0.25">
      <c r="E338" s="242"/>
      <c r="F338" s="97"/>
      <c r="G338" s="97"/>
      <c r="H338" s="203" t="s">
        <v>836</v>
      </c>
      <c r="I338" s="97"/>
    </row>
    <row r="339" spans="5:9" x14ac:dyDescent="0.25">
      <c r="E339" s="242"/>
      <c r="F339" s="97"/>
      <c r="G339" s="97"/>
      <c r="H339" s="203" t="s">
        <v>582</v>
      </c>
      <c r="I339" s="97"/>
    </row>
    <row r="340" spans="5:9" x14ac:dyDescent="0.25">
      <c r="E340" s="242"/>
      <c r="F340" s="97"/>
      <c r="G340" s="97"/>
      <c r="H340" s="203" t="s">
        <v>584</v>
      </c>
      <c r="I340" s="97"/>
    </row>
    <row r="341" spans="5:9" x14ac:dyDescent="0.25">
      <c r="E341" s="242"/>
      <c r="F341" s="97"/>
      <c r="G341" s="97"/>
      <c r="H341" s="203" t="s">
        <v>837</v>
      </c>
      <c r="I341" s="97"/>
    </row>
    <row r="342" spans="5:9" x14ac:dyDescent="0.25">
      <c r="E342" s="242"/>
      <c r="F342" s="97"/>
      <c r="G342" s="97"/>
      <c r="H342" s="203" t="s">
        <v>838</v>
      </c>
      <c r="I342" s="97"/>
    </row>
    <row r="343" spans="5:9" x14ac:dyDescent="0.25">
      <c r="E343" s="242"/>
      <c r="F343" s="97"/>
      <c r="G343" s="97"/>
      <c r="H343" s="203" t="s">
        <v>839</v>
      </c>
      <c r="I343" s="97"/>
    </row>
    <row r="344" spans="5:9" x14ac:dyDescent="0.25">
      <c r="E344" s="242"/>
      <c r="F344" s="97"/>
      <c r="G344" s="97"/>
      <c r="H344" s="203" t="s">
        <v>840</v>
      </c>
      <c r="I344" s="97"/>
    </row>
    <row r="345" spans="5:9" x14ac:dyDescent="0.25">
      <c r="E345" s="242"/>
      <c r="F345" s="97"/>
      <c r="G345" s="97"/>
      <c r="H345" s="203" t="s">
        <v>841</v>
      </c>
      <c r="I345" s="97"/>
    </row>
    <row r="346" spans="5:9" x14ac:dyDescent="0.25">
      <c r="E346" s="242"/>
      <c r="F346" s="97"/>
      <c r="G346" s="97"/>
      <c r="H346" s="203" t="s">
        <v>842</v>
      </c>
      <c r="I346" s="97"/>
    </row>
    <row r="347" spans="5:9" x14ac:dyDescent="0.25">
      <c r="E347" s="242"/>
      <c r="F347" s="97"/>
      <c r="G347" s="97"/>
      <c r="H347" s="203" t="s">
        <v>843</v>
      </c>
      <c r="I347" s="97"/>
    </row>
    <row r="348" spans="5:9" x14ac:dyDescent="0.25">
      <c r="E348" s="242"/>
      <c r="F348" s="97"/>
      <c r="G348" s="97"/>
      <c r="H348" s="203" t="s">
        <v>844</v>
      </c>
      <c r="I348" s="97"/>
    </row>
    <row r="349" spans="5:9" x14ac:dyDescent="0.25">
      <c r="E349" s="242"/>
      <c r="F349" s="97"/>
      <c r="G349" s="97"/>
      <c r="H349" s="203" t="s">
        <v>845</v>
      </c>
      <c r="I349" s="97"/>
    </row>
    <row r="350" spans="5:9" x14ac:dyDescent="0.25">
      <c r="E350" s="242"/>
      <c r="F350" s="97"/>
      <c r="G350" s="97"/>
      <c r="H350" s="203" t="s">
        <v>590</v>
      </c>
      <c r="I350" s="97"/>
    </row>
    <row r="351" spans="5:9" x14ac:dyDescent="0.25">
      <c r="E351" s="242"/>
      <c r="F351" s="97"/>
      <c r="G351" s="97"/>
      <c r="H351" s="203" t="s">
        <v>846</v>
      </c>
      <c r="I351" s="97"/>
    </row>
    <row r="352" spans="5:9" x14ac:dyDescent="0.25">
      <c r="E352" s="242"/>
      <c r="F352" s="97"/>
      <c r="G352" s="97"/>
      <c r="H352" s="203" t="s">
        <v>847</v>
      </c>
      <c r="I352" s="97"/>
    </row>
    <row r="353" spans="5:9" x14ac:dyDescent="0.25">
      <c r="E353" s="242"/>
      <c r="F353" s="97"/>
      <c r="G353" s="97"/>
      <c r="H353" s="203" t="s">
        <v>848</v>
      </c>
      <c r="I353" s="97"/>
    </row>
    <row r="354" spans="5:9" x14ac:dyDescent="0.25">
      <c r="E354" s="242"/>
      <c r="F354" s="97"/>
      <c r="G354" s="97"/>
      <c r="H354" s="203" t="s">
        <v>849</v>
      </c>
      <c r="I354" s="97"/>
    </row>
    <row r="355" spans="5:9" x14ac:dyDescent="0.25">
      <c r="E355" s="242"/>
      <c r="F355" s="97"/>
      <c r="G355" s="97"/>
      <c r="H355" s="203" t="s">
        <v>850</v>
      </c>
      <c r="I355" s="97"/>
    </row>
    <row r="356" spans="5:9" x14ac:dyDescent="0.25">
      <c r="E356" s="242"/>
      <c r="F356" s="97"/>
      <c r="G356" s="97"/>
      <c r="H356" s="203" t="s">
        <v>851</v>
      </c>
      <c r="I356" s="97"/>
    </row>
    <row r="357" spans="5:9" x14ac:dyDescent="0.25">
      <c r="E357" s="242"/>
      <c r="F357" s="97"/>
      <c r="G357" s="97"/>
      <c r="H357" s="203" t="s">
        <v>852</v>
      </c>
      <c r="I357" s="97"/>
    </row>
    <row r="358" spans="5:9" x14ac:dyDescent="0.25">
      <c r="E358" s="242"/>
      <c r="F358" s="97"/>
      <c r="G358" s="97"/>
      <c r="H358" s="203" t="s">
        <v>594</v>
      </c>
      <c r="I358" s="97"/>
    </row>
    <row r="359" spans="5:9" x14ac:dyDescent="0.25">
      <c r="E359" s="242"/>
      <c r="F359" s="97"/>
      <c r="G359" s="97"/>
      <c r="H359" s="203" t="s">
        <v>853</v>
      </c>
      <c r="I359" s="97"/>
    </row>
    <row r="360" spans="5:9" x14ac:dyDescent="0.25">
      <c r="E360" s="242"/>
      <c r="F360" s="97"/>
      <c r="G360" s="97"/>
      <c r="H360" s="203" t="s">
        <v>481</v>
      </c>
      <c r="I360" s="97"/>
    </row>
    <row r="361" spans="5:9" x14ac:dyDescent="0.25">
      <c r="E361" s="242"/>
      <c r="F361" s="97"/>
      <c r="G361" s="97"/>
      <c r="H361" s="203" t="s">
        <v>854</v>
      </c>
      <c r="I361" s="97"/>
    </row>
    <row r="362" spans="5:9" x14ac:dyDescent="0.25">
      <c r="E362" s="242"/>
      <c r="F362" s="97"/>
      <c r="G362" s="97"/>
      <c r="H362" s="203" t="s">
        <v>855</v>
      </c>
      <c r="I362" s="97"/>
    </row>
    <row r="363" spans="5:9" x14ac:dyDescent="0.25">
      <c r="E363" s="242"/>
      <c r="F363" s="97"/>
      <c r="G363" s="97"/>
      <c r="H363" s="203" t="s">
        <v>856</v>
      </c>
      <c r="I363" s="97"/>
    </row>
    <row r="364" spans="5:9" x14ac:dyDescent="0.25">
      <c r="E364" s="242"/>
      <c r="F364" s="97"/>
      <c r="G364" s="97"/>
      <c r="H364" s="203" t="s">
        <v>857</v>
      </c>
      <c r="I364" s="97"/>
    </row>
    <row r="365" spans="5:9" x14ac:dyDescent="0.25">
      <c r="E365" s="242"/>
      <c r="F365" s="97"/>
      <c r="G365" s="97"/>
      <c r="H365" s="203" t="s">
        <v>858</v>
      </c>
      <c r="I365" s="97"/>
    </row>
    <row r="366" spans="5:9" x14ac:dyDescent="0.25">
      <c r="E366" s="242"/>
      <c r="F366" s="97"/>
      <c r="G366" s="97"/>
      <c r="H366" s="203" t="s">
        <v>859</v>
      </c>
      <c r="I366" s="97"/>
    </row>
    <row r="367" spans="5:9" x14ac:dyDescent="0.25">
      <c r="E367" s="242"/>
      <c r="F367" s="97"/>
      <c r="G367" s="97"/>
      <c r="H367" s="203" t="s">
        <v>860</v>
      </c>
      <c r="I367" s="97"/>
    </row>
    <row r="368" spans="5:9" x14ac:dyDescent="0.25">
      <c r="E368" s="242"/>
      <c r="F368" s="97"/>
      <c r="G368" s="97"/>
      <c r="H368" s="203" t="s">
        <v>861</v>
      </c>
      <c r="I368" s="97"/>
    </row>
    <row r="369" spans="5:9" x14ac:dyDescent="0.25">
      <c r="E369" s="242"/>
      <c r="F369" s="97"/>
      <c r="G369" s="97"/>
      <c r="H369" s="203" t="s">
        <v>862</v>
      </c>
      <c r="I369" s="97"/>
    </row>
    <row r="370" spans="5:9" x14ac:dyDescent="0.25">
      <c r="E370" s="242"/>
      <c r="F370" s="97"/>
      <c r="G370" s="97"/>
      <c r="H370" s="203" t="s">
        <v>863</v>
      </c>
      <c r="I370" s="97"/>
    </row>
    <row r="371" spans="5:9" x14ac:dyDescent="0.25">
      <c r="E371" s="242"/>
      <c r="F371" s="97"/>
      <c r="G371" s="97"/>
      <c r="H371" s="203" t="s">
        <v>864</v>
      </c>
      <c r="I371" s="97"/>
    </row>
    <row r="372" spans="5:9" x14ac:dyDescent="0.25">
      <c r="E372" s="242"/>
      <c r="F372" s="97"/>
      <c r="G372" s="97"/>
      <c r="H372" s="203" t="s">
        <v>865</v>
      </c>
      <c r="I372" s="97"/>
    </row>
    <row r="373" spans="5:9" x14ac:dyDescent="0.25">
      <c r="E373" s="242"/>
      <c r="F373" s="97"/>
      <c r="G373" s="97"/>
      <c r="H373" s="203" t="s">
        <v>866</v>
      </c>
      <c r="I373" s="97"/>
    </row>
    <row r="374" spans="5:9" x14ac:dyDescent="0.25">
      <c r="E374" s="242"/>
      <c r="F374" s="242"/>
      <c r="G374" s="242"/>
      <c r="H374" s="242"/>
    </row>
  </sheetData>
  <mergeCells count="13">
    <mergeCell ref="B2:N2"/>
    <mergeCell ref="L3:N3"/>
    <mergeCell ref="B1:N1"/>
    <mergeCell ref="B3:B4"/>
    <mergeCell ref="C3:C4"/>
    <mergeCell ref="E3:E4"/>
    <mergeCell ref="F3:F4"/>
    <mergeCell ref="G3:G4"/>
    <mergeCell ref="H3:H4"/>
    <mergeCell ref="I3:I4"/>
    <mergeCell ref="J3:J4"/>
    <mergeCell ref="K3:K4"/>
    <mergeCell ref="D3:D4"/>
  </mergeCells>
  <dataValidations count="7">
    <dataValidation type="list" allowBlank="1" showInputMessage="1" showErrorMessage="1" sqref="J21:J25" xr:uid="{00000000-0002-0000-0700-000005000000}">
      <formula1>#REF!</formula1>
    </dataValidation>
    <dataValidation type="list" allowBlank="1" showInputMessage="1" showErrorMessage="1" sqref="I21:I25" xr:uid="{00000000-0002-0000-0700-000006000000}">
      <formula1>$B$29:$B$32</formula1>
    </dataValidation>
    <dataValidation type="list" allowBlank="1" showInputMessage="1" showErrorMessage="1" sqref="H5:H20" xr:uid="{00000000-0002-0000-0700-000000000000}">
      <formula1>$H$28:$H$373</formula1>
    </dataValidation>
    <dataValidation type="list" allowBlank="1" showInputMessage="1" showErrorMessage="1" sqref="G5:G19" xr:uid="{00000000-0002-0000-0700-000001000000}">
      <formula1>$G$28:$G$83</formula1>
    </dataValidation>
    <dataValidation type="list" allowBlank="1" showInputMessage="1" showErrorMessage="1" sqref="F5:F20 G20" xr:uid="{00000000-0002-0000-0700-000002000000}">
      <formula1>$F$28:$F$43</formula1>
    </dataValidation>
    <dataValidation type="list" allowBlank="1" showInputMessage="1" showErrorMessage="1" sqref="I5:I20" xr:uid="{00000000-0002-0000-0700-000003000000}">
      <formula1>$B$29:$B$34</formula1>
    </dataValidation>
    <dataValidation type="list" allowBlank="1" showInputMessage="1" showErrorMessage="1" sqref="J5:J20" xr:uid="{00000000-0002-0000-0700-000004000000}">
      <formula1>$C$29:$C$34</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D1231-0752-4125-AAA4-59BB70B293D6}">
  <sheetPr>
    <pageSetUpPr fitToPage="1"/>
  </sheetPr>
  <dimension ref="B1:O43"/>
  <sheetViews>
    <sheetView showGridLines="0" topLeftCell="A30" zoomScale="90" zoomScaleNormal="90" workbookViewId="0">
      <selection activeCell="D38" sqref="D38"/>
    </sheetView>
  </sheetViews>
  <sheetFormatPr baseColWidth="10" defaultColWidth="11.42578125" defaultRowHeight="15" x14ac:dyDescent="0.25"/>
  <cols>
    <col min="1" max="1" width="2.42578125" customWidth="1"/>
    <col min="2" max="2" width="55" customWidth="1"/>
    <col min="3" max="3" width="35.42578125" customWidth="1"/>
    <col min="4" max="4" width="20.28515625" style="96" customWidth="1"/>
    <col min="5" max="5" width="24.140625" style="96" customWidth="1"/>
    <col min="6" max="6" width="26.28515625" style="95" customWidth="1"/>
    <col min="7" max="7" width="62.5703125" style="255" customWidth="1"/>
    <col min="8" max="8" width="33.28515625" customWidth="1"/>
  </cols>
  <sheetData>
    <row r="1" spans="2:15" s="84" customFormat="1" ht="23.65" customHeight="1" x14ac:dyDescent="0.25">
      <c r="B1" s="520" t="s">
        <v>934</v>
      </c>
      <c r="C1" s="521"/>
      <c r="D1" s="521"/>
      <c r="E1" s="521"/>
      <c r="F1" s="521"/>
      <c r="G1" s="521"/>
      <c r="H1" s="521"/>
      <c r="I1" s="521"/>
      <c r="J1" s="521"/>
      <c r="K1" s="521"/>
      <c r="L1" s="521"/>
      <c r="M1" s="521"/>
      <c r="N1" s="521"/>
      <c r="O1" s="521"/>
    </row>
    <row r="2" spans="2:15" s="84" customFormat="1" ht="27.6" customHeight="1" x14ac:dyDescent="0.25">
      <c r="B2" s="522" t="s">
        <v>935</v>
      </c>
      <c r="C2" s="522"/>
      <c r="D2" s="522"/>
      <c r="E2" s="522"/>
      <c r="F2" s="522"/>
      <c r="G2" s="522"/>
      <c r="H2" s="522"/>
      <c r="I2" s="522"/>
      <c r="J2" s="522"/>
      <c r="K2" s="522"/>
      <c r="L2" s="522"/>
      <c r="M2" s="522"/>
      <c r="N2" s="522"/>
      <c r="O2" s="522"/>
    </row>
    <row r="3" spans="2:15" ht="32.25" customHeight="1" x14ac:dyDescent="0.25">
      <c r="B3" s="478" t="s">
        <v>936</v>
      </c>
      <c r="C3" s="478"/>
      <c r="D3" s="478"/>
      <c r="E3" s="478"/>
      <c r="F3" s="478"/>
      <c r="G3" s="478"/>
      <c r="H3" s="478"/>
      <c r="I3" s="102"/>
    </row>
    <row r="4" spans="2:15" x14ac:dyDescent="0.25">
      <c r="B4" s="478" t="s">
        <v>937</v>
      </c>
      <c r="C4" s="478"/>
      <c r="D4" s="110">
        <v>45550</v>
      </c>
      <c r="E4" s="110"/>
      <c r="F4" s="108"/>
      <c r="G4" s="251"/>
      <c r="H4" s="107"/>
      <c r="I4" s="102"/>
      <c r="J4" s="102"/>
    </row>
    <row r="5" spans="2:15" x14ac:dyDescent="0.25">
      <c r="B5" s="478" t="s">
        <v>938</v>
      </c>
      <c r="C5" s="478"/>
      <c r="D5" s="109">
        <f>((COUNTIFS(F8:F37,"PUBLICADO EN PLAZO"))+COUNTIF(F8:F37,"PUBLICADO FUERA DE PLAZO"))/29</f>
        <v>0.93103448275862066</v>
      </c>
      <c r="E5" s="109"/>
      <c r="F5" s="108"/>
      <c r="G5" s="251"/>
      <c r="H5" s="107"/>
      <c r="I5" s="102"/>
      <c r="J5" s="102"/>
    </row>
    <row r="6" spans="2:15" x14ac:dyDescent="0.25">
      <c r="B6" s="106"/>
      <c r="C6" s="106"/>
      <c r="D6" s="105"/>
      <c r="E6" s="105"/>
      <c r="F6" s="104"/>
      <c r="G6" s="252"/>
      <c r="H6" s="103"/>
      <c r="I6" s="102"/>
      <c r="J6" s="102"/>
      <c r="K6" s="102"/>
      <c r="L6" s="102"/>
    </row>
    <row r="7" spans="2:15" ht="69" customHeight="1" x14ac:dyDescent="0.25">
      <c r="B7" s="525" t="s">
        <v>939</v>
      </c>
      <c r="C7" s="526"/>
      <c r="D7" s="187" t="s">
        <v>940</v>
      </c>
      <c r="E7" s="187" t="s">
        <v>941</v>
      </c>
      <c r="F7" s="187" t="s">
        <v>942</v>
      </c>
      <c r="G7" s="187" t="s">
        <v>943</v>
      </c>
      <c r="H7" s="188" t="s">
        <v>944</v>
      </c>
    </row>
    <row r="8" spans="2:15" ht="45" customHeight="1" x14ac:dyDescent="0.25">
      <c r="B8" s="527" t="s">
        <v>945</v>
      </c>
      <c r="C8" s="528"/>
      <c r="D8" s="189">
        <v>45397</v>
      </c>
      <c r="E8" s="185">
        <v>45397</v>
      </c>
      <c r="F8" s="185" t="s">
        <v>946</v>
      </c>
      <c r="G8" s="253" t="s">
        <v>947</v>
      </c>
      <c r="H8" s="186"/>
    </row>
    <row r="9" spans="2:15" ht="43.5" customHeight="1" x14ac:dyDescent="0.25">
      <c r="B9" s="523" t="s">
        <v>948</v>
      </c>
      <c r="C9" s="524"/>
      <c r="D9" s="190">
        <v>45397</v>
      </c>
      <c r="E9" s="185">
        <v>45397</v>
      </c>
      <c r="F9" s="185" t="s">
        <v>946</v>
      </c>
      <c r="G9" s="272" t="s">
        <v>949</v>
      </c>
      <c r="H9" s="184"/>
    </row>
    <row r="10" spans="2:15" ht="108" customHeight="1" x14ac:dyDescent="0.25">
      <c r="B10" s="523" t="s">
        <v>950</v>
      </c>
      <c r="C10" s="524"/>
      <c r="D10" s="190">
        <v>45397</v>
      </c>
      <c r="E10" s="100">
        <v>45443</v>
      </c>
      <c r="F10" s="100" t="s">
        <v>951</v>
      </c>
      <c r="G10" s="253" t="s">
        <v>952</v>
      </c>
      <c r="H10" s="184"/>
    </row>
    <row r="11" spans="2:15" ht="46.5" customHeight="1" x14ac:dyDescent="0.25">
      <c r="B11" s="523" t="s">
        <v>953</v>
      </c>
      <c r="C11" s="524"/>
      <c r="D11" s="190">
        <v>45397</v>
      </c>
      <c r="E11" s="185">
        <v>45397</v>
      </c>
      <c r="F11" s="185" t="s">
        <v>946</v>
      </c>
      <c r="G11" s="272" t="s">
        <v>954</v>
      </c>
      <c r="H11" s="184"/>
    </row>
    <row r="12" spans="2:15" ht="52.5" customHeight="1" x14ac:dyDescent="0.25">
      <c r="B12" s="523" t="s">
        <v>955</v>
      </c>
      <c r="C12" s="524"/>
      <c r="D12" s="190">
        <v>45397</v>
      </c>
      <c r="E12" s="185">
        <v>45397</v>
      </c>
      <c r="F12" s="185" t="s">
        <v>946</v>
      </c>
      <c r="G12" s="272" t="s">
        <v>956</v>
      </c>
      <c r="H12" s="184"/>
    </row>
    <row r="13" spans="2:15" ht="63" customHeight="1" x14ac:dyDescent="0.25">
      <c r="B13" s="523" t="s">
        <v>957</v>
      </c>
      <c r="C13" s="524"/>
      <c r="D13" s="190">
        <v>45397</v>
      </c>
      <c r="E13" s="185">
        <v>45397</v>
      </c>
      <c r="F13" s="185" t="s">
        <v>946</v>
      </c>
      <c r="G13" s="272" t="s">
        <v>958</v>
      </c>
      <c r="H13" s="184"/>
    </row>
    <row r="14" spans="2:15" ht="57.4" customHeight="1" x14ac:dyDescent="0.25">
      <c r="B14" s="523" t="s">
        <v>959</v>
      </c>
      <c r="C14" s="524"/>
      <c r="D14" s="190">
        <v>45397</v>
      </c>
      <c r="E14" s="185">
        <v>45397</v>
      </c>
      <c r="F14" s="185" t="s">
        <v>946</v>
      </c>
      <c r="G14" s="273" t="s">
        <v>960</v>
      </c>
      <c r="H14" s="184"/>
    </row>
    <row r="15" spans="2:15" ht="107.65" customHeight="1" x14ac:dyDescent="0.25">
      <c r="B15" s="523" t="s">
        <v>961</v>
      </c>
      <c r="C15" s="524"/>
      <c r="D15" s="190">
        <v>45397</v>
      </c>
      <c r="E15" s="185">
        <v>45434</v>
      </c>
      <c r="F15" s="100" t="s">
        <v>951</v>
      </c>
      <c r="G15" s="253" t="s">
        <v>962</v>
      </c>
      <c r="H15" s="184"/>
    </row>
    <row r="16" spans="2:15" ht="35.1" customHeight="1" x14ac:dyDescent="0.25">
      <c r="B16" s="516" t="s">
        <v>963</v>
      </c>
      <c r="C16" s="174" t="s">
        <v>964</v>
      </c>
      <c r="D16" s="190">
        <v>45460</v>
      </c>
      <c r="E16" s="100">
        <v>45460</v>
      </c>
      <c r="F16" s="100" t="s">
        <v>946</v>
      </c>
      <c r="G16" s="253" t="s">
        <v>947</v>
      </c>
      <c r="H16" s="184"/>
    </row>
    <row r="17" spans="2:8" ht="35.1" customHeight="1" x14ac:dyDescent="0.25">
      <c r="B17" s="533"/>
      <c r="C17" s="178" t="s">
        <v>965</v>
      </c>
      <c r="D17" s="190">
        <v>45460</v>
      </c>
      <c r="E17" s="100">
        <v>45460</v>
      </c>
      <c r="F17" s="100" t="s">
        <v>946</v>
      </c>
      <c r="G17" s="253" t="s">
        <v>947</v>
      </c>
      <c r="H17" s="184"/>
    </row>
    <row r="18" spans="2:8" ht="35.1" customHeight="1" x14ac:dyDescent="0.25">
      <c r="B18" s="533"/>
      <c r="C18" s="178" t="s">
        <v>966</v>
      </c>
      <c r="D18" s="190">
        <v>45460</v>
      </c>
      <c r="E18" s="100">
        <v>45460</v>
      </c>
      <c r="F18" s="100" t="s">
        <v>946</v>
      </c>
      <c r="G18" s="253" t="s">
        <v>947</v>
      </c>
      <c r="H18" s="184"/>
    </row>
    <row r="19" spans="2:8" ht="35.1" customHeight="1" x14ac:dyDescent="0.25">
      <c r="B19" s="533"/>
      <c r="C19" s="178" t="s">
        <v>967</v>
      </c>
      <c r="D19" s="190">
        <v>45460</v>
      </c>
      <c r="E19" s="100">
        <v>45460</v>
      </c>
      <c r="F19" s="100" t="s">
        <v>946</v>
      </c>
      <c r="G19" s="253" t="s">
        <v>947</v>
      </c>
      <c r="H19" s="184"/>
    </row>
    <row r="20" spans="2:8" ht="35.1" customHeight="1" x14ac:dyDescent="0.25">
      <c r="B20" s="518"/>
      <c r="C20" s="178" t="s">
        <v>968</v>
      </c>
      <c r="D20" s="190">
        <v>45460</v>
      </c>
      <c r="E20" s="100">
        <v>45460</v>
      </c>
      <c r="F20" s="100" t="s">
        <v>946</v>
      </c>
      <c r="G20" s="253" t="s">
        <v>947</v>
      </c>
      <c r="H20" s="184"/>
    </row>
    <row r="21" spans="2:8" ht="46.5" customHeight="1" x14ac:dyDescent="0.25">
      <c r="B21" s="534" t="s">
        <v>969</v>
      </c>
      <c r="C21" s="178" t="s">
        <v>970</v>
      </c>
      <c r="D21" s="190">
        <v>45337</v>
      </c>
      <c r="E21" s="100">
        <v>45350</v>
      </c>
      <c r="F21" s="100" t="s">
        <v>951</v>
      </c>
      <c r="G21" s="272" t="s">
        <v>971</v>
      </c>
      <c r="H21" s="246"/>
    </row>
    <row r="22" spans="2:8" ht="46.5" customHeight="1" x14ac:dyDescent="0.25">
      <c r="B22" s="534"/>
      <c r="C22" s="178" t="s">
        <v>972</v>
      </c>
      <c r="D22" s="190">
        <v>45366</v>
      </c>
      <c r="E22" s="100">
        <v>45366</v>
      </c>
      <c r="F22" s="100" t="s">
        <v>946</v>
      </c>
      <c r="G22" s="272" t="s">
        <v>973</v>
      </c>
      <c r="H22" s="246"/>
    </row>
    <row r="23" spans="2:8" ht="46.5" customHeight="1" x14ac:dyDescent="0.25">
      <c r="B23" s="534"/>
      <c r="C23" s="178" t="s">
        <v>974</v>
      </c>
      <c r="D23" s="190">
        <v>45397</v>
      </c>
      <c r="E23" s="100">
        <v>45397</v>
      </c>
      <c r="F23" s="100" t="s">
        <v>946</v>
      </c>
      <c r="G23" s="272" t="s">
        <v>975</v>
      </c>
      <c r="H23" s="246"/>
    </row>
    <row r="24" spans="2:8" ht="46.5" customHeight="1" x14ac:dyDescent="0.25">
      <c r="B24" s="534"/>
      <c r="C24" s="178" t="s">
        <v>976</v>
      </c>
      <c r="D24" s="190">
        <v>45427</v>
      </c>
      <c r="E24" s="100">
        <v>45436</v>
      </c>
      <c r="F24" s="100" t="s">
        <v>951</v>
      </c>
      <c r="G24" s="253" t="s">
        <v>977</v>
      </c>
      <c r="H24" s="184"/>
    </row>
    <row r="25" spans="2:8" ht="46.5" customHeight="1" x14ac:dyDescent="0.25">
      <c r="B25" s="534"/>
      <c r="C25" s="178" t="s">
        <v>978</v>
      </c>
      <c r="D25" s="190">
        <v>45460</v>
      </c>
      <c r="E25" s="100">
        <v>45457</v>
      </c>
      <c r="F25" s="100" t="s">
        <v>946</v>
      </c>
      <c r="G25" s="253" t="s">
        <v>947</v>
      </c>
      <c r="H25" s="184"/>
    </row>
    <row r="26" spans="2:8" ht="46.5" customHeight="1" x14ac:dyDescent="0.25">
      <c r="B26" s="534"/>
      <c r="C26" s="178" t="s">
        <v>979</v>
      </c>
      <c r="D26" s="190">
        <v>45488</v>
      </c>
      <c r="E26" s="100">
        <v>45483</v>
      </c>
      <c r="F26" s="100" t="s">
        <v>946</v>
      </c>
      <c r="G26" s="253" t="s">
        <v>947</v>
      </c>
      <c r="H26" s="184"/>
    </row>
    <row r="27" spans="2:8" ht="46.5" customHeight="1" x14ac:dyDescent="0.25">
      <c r="B27" s="534"/>
      <c r="C27" s="178" t="s">
        <v>980</v>
      </c>
      <c r="D27" s="190">
        <v>45520</v>
      </c>
      <c r="E27" s="100">
        <v>45517</v>
      </c>
      <c r="F27" s="100" t="s">
        <v>946</v>
      </c>
      <c r="G27" s="253" t="s">
        <v>947</v>
      </c>
      <c r="H27" s="184"/>
    </row>
    <row r="28" spans="2:8" ht="46.5" customHeight="1" x14ac:dyDescent="0.25">
      <c r="B28" s="534"/>
      <c r="C28" s="178" t="s">
        <v>981</v>
      </c>
      <c r="D28" s="190">
        <v>45551</v>
      </c>
      <c r="E28" s="100">
        <v>45546</v>
      </c>
      <c r="F28" s="100" t="s">
        <v>946</v>
      </c>
      <c r="G28" s="253" t="s">
        <v>947</v>
      </c>
      <c r="H28" s="184"/>
    </row>
    <row r="29" spans="2:8" ht="46.5" customHeight="1" x14ac:dyDescent="0.25">
      <c r="B29" s="534"/>
      <c r="C29" s="178" t="s">
        <v>982</v>
      </c>
      <c r="D29" s="190">
        <v>45580</v>
      </c>
      <c r="E29" s="100">
        <v>45579</v>
      </c>
      <c r="F29" s="100" t="s">
        <v>946</v>
      </c>
      <c r="G29" s="253" t="s">
        <v>947</v>
      </c>
      <c r="H29" s="184"/>
    </row>
    <row r="30" spans="2:8" ht="46.5" customHeight="1" x14ac:dyDescent="0.25">
      <c r="B30" s="534"/>
      <c r="C30" s="178" t="s">
        <v>983</v>
      </c>
      <c r="D30" s="190">
        <v>45611</v>
      </c>
      <c r="E30" s="100">
        <v>45607</v>
      </c>
      <c r="F30" s="100" t="s">
        <v>946</v>
      </c>
      <c r="G30" s="253" t="s">
        <v>947</v>
      </c>
      <c r="H30" s="184"/>
    </row>
    <row r="31" spans="2:8" ht="46.5" customHeight="1" x14ac:dyDescent="0.25">
      <c r="B31" s="534"/>
      <c r="C31" s="178" t="s">
        <v>984</v>
      </c>
      <c r="D31" s="190">
        <v>45642</v>
      </c>
      <c r="E31" s="100">
        <v>45636</v>
      </c>
      <c r="F31" s="100" t="s">
        <v>946</v>
      </c>
      <c r="G31" s="253" t="s">
        <v>947</v>
      </c>
      <c r="H31" s="184"/>
    </row>
    <row r="32" spans="2:8" ht="46.5" customHeight="1" x14ac:dyDescent="0.25">
      <c r="B32" s="534"/>
      <c r="C32" s="178" t="s">
        <v>985</v>
      </c>
      <c r="D32" s="190">
        <v>45672</v>
      </c>
      <c r="E32" s="100">
        <v>45306</v>
      </c>
      <c r="F32" s="100" t="s">
        <v>946</v>
      </c>
      <c r="G32" s="253" t="s">
        <v>947</v>
      </c>
      <c r="H32" s="184"/>
    </row>
    <row r="33" spans="2:8" ht="42.6" customHeight="1" x14ac:dyDescent="0.25">
      <c r="B33" s="516" t="s">
        <v>986</v>
      </c>
      <c r="C33" s="517"/>
      <c r="D33" s="514">
        <v>45519</v>
      </c>
      <c r="E33" s="100">
        <v>45518</v>
      </c>
      <c r="F33" s="100" t="s">
        <v>946</v>
      </c>
      <c r="G33" s="253" t="s">
        <v>947</v>
      </c>
      <c r="H33" s="184"/>
    </row>
    <row r="34" spans="2:8" ht="42.6" customHeight="1" x14ac:dyDescent="0.25">
      <c r="B34" s="518"/>
      <c r="C34" s="519"/>
      <c r="D34" s="515"/>
      <c r="E34" s="100">
        <v>45518</v>
      </c>
      <c r="F34" s="100" t="s">
        <v>946</v>
      </c>
      <c r="G34" s="253" t="s">
        <v>947</v>
      </c>
      <c r="H34" s="184"/>
    </row>
    <row r="35" spans="2:8" ht="42.6" customHeight="1" x14ac:dyDescent="0.25">
      <c r="B35" s="529" t="s">
        <v>987</v>
      </c>
      <c r="C35" s="530"/>
      <c r="D35" s="190">
        <v>45884</v>
      </c>
      <c r="E35" s="289"/>
      <c r="F35" s="289"/>
      <c r="G35" s="290"/>
      <c r="H35" s="291"/>
    </row>
    <row r="36" spans="2:8" ht="42.6" customHeight="1" x14ac:dyDescent="0.25">
      <c r="B36" s="516" t="s">
        <v>988</v>
      </c>
      <c r="C36" s="517"/>
      <c r="D36" s="514">
        <v>45884</v>
      </c>
      <c r="E36" s="289"/>
      <c r="F36" s="289"/>
      <c r="G36" s="289"/>
      <c r="H36" s="291"/>
    </row>
    <row r="37" spans="2:8" ht="42.6" customHeight="1" x14ac:dyDescent="0.25">
      <c r="B37" s="518"/>
      <c r="C37" s="519"/>
      <c r="D37" s="515"/>
      <c r="E37" s="289"/>
      <c r="F37" s="289"/>
      <c r="G37" s="289"/>
      <c r="H37" s="291"/>
    </row>
    <row r="38" spans="2:8" ht="69.400000000000006" customHeight="1" x14ac:dyDescent="0.25">
      <c r="B38" s="531" t="s">
        <v>989</v>
      </c>
      <c r="C38" s="532"/>
      <c r="D38" s="191">
        <v>45747</v>
      </c>
      <c r="E38" s="292"/>
      <c r="F38" s="292"/>
      <c r="G38" s="292"/>
      <c r="H38" s="293"/>
    </row>
    <row r="39" spans="2:8" ht="14.65" customHeight="1" x14ac:dyDescent="0.25">
      <c r="F39" s="99"/>
      <c r="G39" s="254"/>
      <c r="H39" s="98"/>
    </row>
    <row r="41" spans="2:8" x14ac:dyDescent="0.25">
      <c r="F41" s="97" t="s">
        <v>946</v>
      </c>
    </row>
    <row r="42" spans="2:8" x14ac:dyDescent="0.25">
      <c r="F42" s="97" t="s">
        <v>951</v>
      </c>
    </row>
    <row r="43" spans="2:8" x14ac:dyDescent="0.25">
      <c r="F43" s="97" t="s">
        <v>990</v>
      </c>
    </row>
  </sheetData>
  <mergeCells count="22">
    <mergeCell ref="B38:C38"/>
    <mergeCell ref="B14:C14"/>
    <mergeCell ref="B15:C15"/>
    <mergeCell ref="B16:B20"/>
    <mergeCell ref="B21:B32"/>
    <mergeCell ref="B33:C34"/>
    <mergeCell ref="D33:D34"/>
    <mergeCell ref="B36:C37"/>
    <mergeCell ref="D36:D37"/>
    <mergeCell ref="B1:O1"/>
    <mergeCell ref="B2:O2"/>
    <mergeCell ref="B11:C11"/>
    <mergeCell ref="B12:C12"/>
    <mergeCell ref="B13:C13"/>
    <mergeCell ref="B3:H3"/>
    <mergeCell ref="B4:C4"/>
    <mergeCell ref="B5:C5"/>
    <mergeCell ref="B7:C7"/>
    <mergeCell ref="B8:C8"/>
    <mergeCell ref="B9:C9"/>
    <mergeCell ref="B10:C10"/>
    <mergeCell ref="B35:C35"/>
  </mergeCells>
  <dataValidations count="1">
    <dataValidation type="list" allowBlank="1" showInputMessage="1" showErrorMessage="1" sqref="F8:F38" xr:uid="{B262282E-824B-46E6-B0E3-61EE86213FFE}">
      <formula1>$F$41:$F$43</formula1>
    </dataValidation>
  </dataValidations>
  <hyperlinks>
    <hyperlink ref="G21" r:id="rId1" xr:uid="{5AD4DFEA-116B-43AF-B352-7580FE88DD4A}"/>
    <hyperlink ref="G9" r:id="rId2" xr:uid="{D99171B1-4A51-4D0E-98E3-270FB88CF08A}"/>
    <hyperlink ref="G11" r:id="rId3" xr:uid="{F3285BB4-BD31-4554-AEFA-86D82751E38E}"/>
    <hyperlink ref="G12" r:id="rId4" xr:uid="{7F4F871A-6751-4370-9A72-896439F67D72}"/>
    <hyperlink ref="G13" r:id="rId5" xr:uid="{C09C9FA4-C03A-408B-B1AF-FE1FB61497ED}"/>
    <hyperlink ref="G14" r:id="rId6" xr:uid="{3CCC2FE1-2C9A-4FC3-B54C-384EF486AFF2}"/>
    <hyperlink ref="G22" r:id="rId7" xr:uid="{F22626EA-E8D8-40BF-8232-A6576F90764A}"/>
    <hyperlink ref="G23" r:id="rId8" xr:uid="{E83895AD-3F2D-4C61-896E-B20D92E92C35}"/>
    <hyperlink ref="G10" r:id="rId9" display="https://teatroamil.cl/static/2024/docs/estructura/ORGANIGRAMA_MAYO2024.pdf " xr:uid="{741408B0-0D88-4482-965A-C911F7F9D684}"/>
  </hyperlinks>
  <pageMargins left="0.25" right="0.25" top="0.75" bottom="0.75" header="0.3" footer="0.3"/>
  <pageSetup scale="28" fitToHeight="0" orientation="portrait"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17"/>
  <sheetViews>
    <sheetView showGridLines="0" topLeftCell="A11" zoomScale="90" zoomScaleNormal="90" workbookViewId="0">
      <selection activeCell="G22" sqref="G22"/>
    </sheetView>
  </sheetViews>
  <sheetFormatPr baseColWidth="10" defaultColWidth="11.42578125" defaultRowHeight="11.25" x14ac:dyDescent="0.15"/>
  <cols>
    <col min="1" max="1" width="3.28515625" style="77" customWidth="1"/>
    <col min="2" max="2" width="47.85546875" style="77" customWidth="1"/>
    <col min="3" max="3" width="55.5703125" style="77" customWidth="1"/>
    <col min="4" max="4" width="22.85546875" style="77" customWidth="1"/>
    <col min="5" max="5" width="18.28515625" style="77" customWidth="1"/>
    <col min="6" max="6" width="24.7109375" style="77" customWidth="1"/>
    <col min="7" max="7" width="37.7109375" style="77" customWidth="1"/>
    <col min="8" max="8" width="26" style="77" customWidth="1"/>
    <col min="9" max="10" width="11.42578125" style="77"/>
    <col min="11" max="11" width="28.85546875" style="77" customWidth="1"/>
    <col min="12" max="12" width="15.28515625" style="77" bestFit="1" customWidth="1"/>
    <col min="13" max="16384" width="11.42578125" style="77"/>
  </cols>
  <sheetData>
    <row r="1" spans="2:12" ht="24" customHeight="1" x14ac:dyDescent="0.15">
      <c r="B1" s="394" t="s">
        <v>991</v>
      </c>
      <c r="C1" s="394"/>
      <c r="D1" s="394"/>
      <c r="E1" s="394"/>
      <c r="F1" s="394"/>
      <c r="G1" s="394"/>
    </row>
    <row r="2" spans="2:12" ht="24" customHeight="1" x14ac:dyDescent="0.15">
      <c r="B2" s="541" t="s">
        <v>992</v>
      </c>
      <c r="C2" s="541"/>
      <c r="D2" s="541"/>
      <c r="E2" s="541"/>
      <c r="F2" s="541"/>
      <c r="G2" s="541"/>
    </row>
    <row r="3" spans="2:12" ht="25.5" customHeight="1" x14ac:dyDescent="0.15">
      <c r="B3" s="538" t="s">
        <v>993</v>
      </c>
      <c r="C3" s="538"/>
      <c r="D3" s="538"/>
      <c r="E3" s="538"/>
      <c r="F3" s="538"/>
      <c r="G3" s="538"/>
    </row>
    <row r="4" spans="2:12" ht="24" customHeight="1" x14ac:dyDescent="0.15">
      <c r="B4" s="85" t="s">
        <v>994</v>
      </c>
      <c r="C4" s="85" t="s">
        <v>995</v>
      </c>
      <c r="D4" s="85" t="s">
        <v>996</v>
      </c>
      <c r="E4" s="85" t="s">
        <v>997</v>
      </c>
      <c r="F4" s="539" t="s">
        <v>998</v>
      </c>
      <c r="G4" s="539"/>
    </row>
    <row r="5" spans="2:12" ht="123" customHeight="1" x14ac:dyDescent="0.15">
      <c r="B5" s="87" t="s">
        <v>999</v>
      </c>
      <c r="C5" s="170" t="s">
        <v>1000</v>
      </c>
      <c r="D5" s="356" t="s">
        <v>1001</v>
      </c>
      <c r="E5" s="357" t="s">
        <v>1002</v>
      </c>
      <c r="F5" s="540" t="s">
        <v>1003</v>
      </c>
      <c r="G5" s="540"/>
      <c r="K5" s="277"/>
    </row>
    <row r="6" spans="2:12" ht="102" customHeight="1" x14ac:dyDescent="0.15">
      <c r="B6" s="87" t="s">
        <v>1004</v>
      </c>
      <c r="C6" s="178" t="s">
        <v>1005</v>
      </c>
      <c r="D6" s="362" t="s">
        <v>1006</v>
      </c>
      <c r="E6" s="362">
        <f>(1237517/1526120)*100</f>
        <v>81.089101774434511</v>
      </c>
      <c r="F6" s="536"/>
      <c r="G6" s="536"/>
      <c r="L6" s="277"/>
    </row>
    <row r="7" spans="2:12" ht="87" customHeight="1" x14ac:dyDescent="0.25">
      <c r="B7" s="87" t="s">
        <v>1007</v>
      </c>
      <c r="C7" s="170" t="s">
        <v>1008</v>
      </c>
      <c r="D7" s="278" t="s">
        <v>1009</v>
      </c>
      <c r="E7" s="278">
        <f>(4487555404/ 4934381404) * 100</f>
        <v>90.944639998079893</v>
      </c>
      <c r="F7" s="536"/>
      <c r="G7" s="536"/>
      <c r="K7"/>
    </row>
    <row r="8" spans="2:12" ht="17.649999999999999" customHeight="1" x14ac:dyDescent="0.25">
      <c r="B8" s="537" t="s">
        <v>1010</v>
      </c>
      <c r="C8" s="537"/>
      <c r="D8" s="537"/>
      <c r="E8" s="537"/>
      <c r="F8" s="537"/>
      <c r="K8"/>
    </row>
    <row r="9" spans="2:12" ht="25.5" customHeight="1" x14ac:dyDescent="0.25">
      <c r="B9" s="538" t="s">
        <v>1011</v>
      </c>
      <c r="C9" s="538"/>
      <c r="D9" s="538"/>
      <c r="E9" s="538"/>
      <c r="F9" s="538"/>
      <c r="G9" s="538"/>
      <c r="K9"/>
    </row>
    <row r="10" spans="2:12" ht="24" customHeight="1" x14ac:dyDescent="0.25">
      <c r="B10" s="85" t="s">
        <v>1012</v>
      </c>
      <c r="C10" s="85" t="s">
        <v>995</v>
      </c>
      <c r="D10" s="85" t="s">
        <v>1013</v>
      </c>
      <c r="E10" s="85" t="s">
        <v>996</v>
      </c>
      <c r="F10" s="85" t="s">
        <v>997</v>
      </c>
      <c r="G10" s="85" t="s">
        <v>1014</v>
      </c>
      <c r="K10"/>
    </row>
    <row r="11" spans="2:12" ht="52.15" customHeight="1" x14ac:dyDescent="0.25">
      <c r="B11" s="192" t="s">
        <v>1015</v>
      </c>
      <c r="C11" s="178" t="s">
        <v>1016</v>
      </c>
      <c r="D11" s="279" t="s">
        <v>1017</v>
      </c>
      <c r="E11" s="358" t="s">
        <v>1018</v>
      </c>
      <c r="F11" s="358">
        <f>(14/22) * 100</f>
        <v>63.636363636363633</v>
      </c>
      <c r="G11" s="78"/>
      <c r="H11" s="535"/>
      <c r="I11" s="535"/>
      <c r="J11" s="535"/>
      <c r="K11"/>
    </row>
    <row r="12" spans="2:12" ht="52.15" customHeight="1" x14ac:dyDescent="0.25">
      <c r="B12" s="192" t="s">
        <v>1019</v>
      </c>
      <c r="C12" s="148" t="s">
        <v>1020</v>
      </c>
      <c r="D12" s="279" t="s">
        <v>1017</v>
      </c>
      <c r="E12" s="358" t="s">
        <v>1021</v>
      </c>
      <c r="F12" s="358">
        <f>(22/19) * 100</f>
        <v>115.78947368421053</v>
      </c>
      <c r="G12" s="78"/>
      <c r="I12" s="93"/>
      <c r="K12"/>
    </row>
    <row r="13" spans="2:12" ht="18" customHeight="1" x14ac:dyDescent="0.25">
      <c r="B13" s="88"/>
      <c r="C13" s="89"/>
      <c r="D13" s="90"/>
      <c r="E13" s="91"/>
      <c r="F13" s="92"/>
      <c r="G13" s="86"/>
      <c r="K13"/>
    </row>
    <row r="14" spans="2:12" ht="24.6" customHeight="1" x14ac:dyDescent="0.25">
      <c r="B14" s="538" t="s">
        <v>1022</v>
      </c>
      <c r="C14" s="538"/>
      <c r="D14" s="538"/>
      <c r="E14" s="538"/>
      <c r="F14" s="538"/>
      <c r="G14" s="538"/>
      <c r="K14"/>
    </row>
    <row r="15" spans="2:12" ht="40.15" customHeight="1" x14ac:dyDescent="0.25">
      <c r="B15" s="85" t="s">
        <v>1012</v>
      </c>
      <c r="C15" s="85" t="s">
        <v>995</v>
      </c>
      <c r="D15" s="85" t="s">
        <v>1013</v>
      </c>
      <c r="E15" s="85" t="s">
        <v>996</v>
      </c>
      <c r="F15" s="85" t="s">
        <v>997</v>
      </c>
      <c r="G15" s="85" t="s">
        <v>1014</v>
      </c>
      <c r="K15"/>
    </row>
    <row r="16" spans="2:12" ht="86.1" customHeight="1" x14ac:dyDescent="0.25">
      <c r="B16" s="160" t="s">
        <v>1023</v>
      </c>
      <c r="C16" s="160" t="s">
        <v>1024</v>
      </c>
      <c r="D16" s="171" t="s">
        <v>1025</v>
      </c>
      <c r="E16" s="359"/>
      <c r="F16" s="360"/>
      <c r="G16" s="79"/>
      <c r="K16"/>
    </row>
    <row r="17" spans="2:7" ht="128.25" customHeight="1" x14ac:dyDescent="0.15">
      <c r="B17" s="148" t="s">
        <v>1026</v>
      </c>
      <c r="C17" s="160" t="s">
        <v>1027</v>
      </c>
      <c r="D17" s="171" t="s">
        <v>1028</v>
      </c>
      <c r="E17" s="280" t="s">
        <v>1029</v>
      </c>
      <c r="F17" s="280">
        <f>(12/12) * 100</f>
        <v>100</v>
      </c>
      <c r="G17" s="78"/>
    </row>
  </sheetData>
  <mergeCells count="11">
    <mergeCell ref="F6:G6"/>
    <mergeCell ref="B1:G1"/>
    <mergeCell ref="B3:G3"/>
    <mergeCell ref="F4:G4"/>
    <mergeCell ref="F5:G5"/>
    <mergeCell ref="B2:G2"/>
    <mergeCell ref="H11:J11"/>
    <mergeCell ref="F7:G7"/>
    <mergeCell ref="B8:F8"/>
    <mergeCell ref="B9:G9"/>
    <mergeCell ref="B14:G1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58D2987AC6E9C4A8A99350B9AF326E5" ma:contentTypeVersion="19" ma:contentTypeDescription="Crear nuevo documento." ma:contentTypeScope="" ma:versionID="e5037bf9e555ad2a8aab6a544abf2397">
  <xsd:schema xmlns:xsd="http://www.w3.org/2001/XMLSchema" xmlns:xs="http://www.w3.org/2001/XMLSchema" xmlns:p="http://schemas.microsoft.com/office/2006/metadata/properties" xmlns:ns2="45a6640d-b113-4bb9-9fa9-69fe2b1a6be2" xmlns:ns3="80d37e3b-2df9-43b2-9480-18a689ef00cd" targetNamespace="http://schemas.microsoft.com/office/2006/metadata/properties" ma:root="true" ma:fieldsID="e8365a1700c9321e76be3eb6f80552aa" ns2:_="" ns3:_="">
    <xsd:import namespace="45a6640d-b113-4bb9-9fa9-69fe2b1a6be2"/>
    <xsd:import namespace="80d37e3b-2df9-43b2-9480-18a689ef00c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_Flow_SignoffStatu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a6640d-b113-4bb9-9fa9-69fe2b1a6b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_Flow_SignoffStatus" ma:index="19" nillable="true" ma:displayName="Estado de aprobación" ma:internalName="Estado_x0020_de_x0020_aprobaci_x00f3_n">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05e88ec3-9fe3-4c36-b54b-b0c9ca76411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d37e3b-2df9-43b2-9480-18a689ef00cd" elementFormDefault="qualified">
    <xsd:import namespace="http://schemas.microsoft.com/office/2006/documentManagement/types"/>
    <xsd:import namespace="http://schemas.microsoft.com/office/infopath/2007/PartnerControls"/>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element name="TaxCatchAll" ma:index="24" nillable="true" ma:displayName="Taxonomy Catch All Column" ma:hidden="true" ma:list="{56da089a-6ef6-4f86-8312-f26e0ebc9866}" ma:internalName="TaxCatchAll" ma:showField="CatchAllData" ma:web="80d37e3b-2df9-43b2-9480-18a689ef00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45a6640d-b113-4bb9-9fa9-69fe2b1a6be2" xsi:nil="true"/>
    <SharedWithUsers xmlns="80d37e3b-2df9-43b2-9480-18a689ef00cd">
      <UserInfo>
        <DisplayName>Catalina Alejandra Guerrero Torres</DisplayName>
        <AccountId>11</AccountId>
        <AccountType/>
      </UserInfo>
      <UserInfo>
        <DisplayName>María José Alvarado Andrade</DisplayName>
        <AccountId>44</AccountId>
        <AccountType/>
      </UserInfo>
    </SharedWithUsers>
    <MediaLengthInSeconds xmlns="45a6640d-b113-4bb9-9fa9-69fe2b1a6be2" xsi:nil="true"/>
    <TaxCatchAll xmlns="80d37e3b-2df9-43b2-9480-18a689ef00cd" xsi:nil="true"/>
    <lcf76f155ced4ddcb4097134ff3c332f xmlns="45a6640d-b113-4bb9-9fa9-69fe2b1a6be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9B5B269-D2BA-4F1B-A69B-F12934DE28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a6640d-b113-4bb9-9fa9-69fe2b1a6be2"/>
    <ds:schemaRef ds:uri="80d37e3b-2df9-43b2-9480-18a689ef00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CE7EA9-B82B-4C36-9069-676B41AFD6ED}">
  <ds:schemaRefs>
    <ds:schemaRef ds:uri="http://schemas.microsoft.com/sharepoint/v3/contenttype/forms"/>
  </ds:schemaRefs>
</ds:datastoreItem>
</file>

<file path=customXml/itemProps3.xml><?xml version="1.0" encoding="utf-8"?>
<ds:datastoreItem xmlns:ds="http://schemas.openxmlformats.org/officeDocument/2006/customXml" ds:itemID="{8F232992-18BA-4FF8-A473-7069B4A70481}">
  <ds:schemaRefs>
    <ds:schemaRef ds:uri="http://schemas.microsoft.com/office/2006/metadata/properties"/>
    <ds:schemaRef ds:uri="http://schemas.microsoft.com/office/infopath/2007/PartnerControls"/>
    <ds:schemaRef ds:uri="45a6640d-b113-4bb9-9fa9-69fe2b1a6be2"/>
    <ds:schemaRef ds:uri="80d37e3b-2df9-43b2-9480-18a689ef00c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1. IDENTIFICACIÓN</vt:lpstr>
      <vt:lpstr>2. PRESUPUESTO</vt:lpstr>
      <vt:lpstr>3. OTROS APORTES</vt:lpstr>
      <vt:lpstr>4. RRHH</vt:lpstr>
      <vt:lpstr>5. COMPROMISOS</vt:lpstr>
      <vt:lpstr>6. ACTIVIDADES</vt:lpstr>
      <vt:lpstr>7. ESTABLECIMIENTOS</vt:lpstr>
      <vt:lpstr>8. TRANSPARENCIA</vt:lpstr>
      <vt:lpstr>9. INDICADORES</vt:lpstr>
      <vt:lpstr>10. LOGROS, HITOS Y DESAFÍOS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cote</dc:creator>
  <cp:keywords/>
  <dc:description/>
  <cp:lastModifiedBy>Camila Leyton</cp:lastModifiedBy>
  <cp:revision/>
  <dcterms:created xsi:type="dcterms:W3CDTF">2017-03-04T23:12:32Z</dcterms:created>
  <dcterms:modified xsi:type="dcterms:W3CDTF">2025-02-19T16:40:13Z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0x010100F58D2987AC6E9C4A8A99350B9AF326E5</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