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RHH/Manuales y protocolos/Compromisos de transparencia_MINCAP2024/FLI_2024/"/>
    </mc:Choice>
  </mc:AlternateContent>
  <xr:revisionPtr revIDLastSave="3648" documentId="8_{2D997AE2-4D80-42E5-B16C-D81BE557E33A}" xr6:coauthVersionLast="47" xr6:coauthVersionMax="47" xr10:uidLastSave="{760F19C3-EA3D-4328-A79F-450C64F1C4D1}"/>
  <bookViews>
    <workbookView xWindow="-120" yWindow="-120" windowWidth="29040" windowHeight="15840" tabRatio="897" activeTab="8"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ACTIVIDADES'!$A$6:$WWH$20</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0" l="1"/>
  <c r="Q10" i="28"/>
  <c r="Q9" i="33"/>
  <c r="Q10" i="33"/>
  <c r="Q13" i="28"/>
  <c r="Q8" i="28"/>
  <c r="Q7" i="28"/>
  <c r="F12" i="30"/>
  <c r="F11" i="30"/>
  <c r="E7" i="30"/>
  <c r="E6" i="30"/>
  <c r="E5" i="30"/>
  <c r="Q25" i="28"/>
  <c r="Q18" i="33"/>
  <c r="I57" i="32"/>
  <c r="Q7" i="33"/>
  <c r="N13" i="22"/>
  <c r="N12" i="22"/>
  <c r="N11" i="22"/>
  <c r="N10" i="22"/>
  <c r="N6" i="22"/>
  <c r="N7" i="22"/>
  <c r="N8" i="22"/>
  <c r="N9" i="22"/>
  <c r="N5" i="22"/>
  <c r="Q9" i="28"/>
  <c r="Q23" i="28"/>
  <c r="I26" i="28"/>
  <c r="Q22" i="28"/>
  <c r="T19" i="33"/>
  <c r="S19" i="33"/>
  <c r="R19" i="33"/>
  <c r="N14" i="22" l="1"/>
  <c r="Q19" i="28"/>
  <c r="H13" i="37"/>
  <c r="I19" i="33"/>
  <c r="Q19" i="33" l="1"/>
  <c r="P19" i="33"/>
  <c r="O19" i="33"/>
  <c r="D15" i="5" l="1"/>
  <c r="D5" i="38" l="1"/>
  <c r="D25" i="5" l="1"/>
  <c r="D30" i="5" s="1"/>
  <c r="E15" i="5"/>
  <c r="E25" i="5"/>
  <c r="F15" i="5"/>
  <c r="F25" i="5"/>
  <c r="G15" i="5"/>
  <c r="G25" i="5"/>
  <c r="H15" i="5"/>
  <c r="H25" i="5"/>
  <c r="I15" i="5"/>
  <c r="I30" i="5" s="1"/>
  <c r="I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H30" i="5" l="1"/>
  <c r="G30" i="5"/>
  <c r="F30" i="5"/>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<sst xmlns="http://schemas.openxmlformats.org/spreadsheetml/2006/main" count="2259" uniqueCount="1053">
  <si>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</si>
  <si>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</si>
  <si>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</si>
  <si>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</si>
  <si>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</si>
  <si>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</si>
  <si>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</si>
  <si>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</si>
  <si>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</si>
  <si>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</si>
  <si>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</si>
  <si>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</si>
  <si>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</si>
  <si>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</si>
  <si>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</si>
  <si>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</si>
  <si>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</si>
  <si>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</si>
  <si>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</si>
  <si>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</si>
  <si>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</si>
  <si>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</si>
  <si>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</si>
  <si>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</si>
  <si>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</si>
  <si>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</si>
  <si>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</si>
  <si>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</si>
  <si>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</si>
  <si>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</si>
  <si>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</si>
  <si>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</si>
  <si>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</si>
  <si>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</si>
  <si>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</si>
  <si>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</si>
  <si>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</si>
  <si>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</si>
  <si>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</si>
  <si>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</si>
  <si>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</si>
  <si>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</si>
  <si>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</si>
  <si>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</si>
  <si>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</si>
  <si>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</si>
  <si>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</si>
  <si>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</si>
  <si>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</si>
  <si>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</si>
  <si>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</si>
  <si>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</si>
  <si>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</si>
  <si>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</si>
  <si>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</si>
  <si>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</si>
  <si>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</si>
  <si>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</si>
  <si>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</si>
  <si>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</si>
  <si>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</si>
  <si>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</si>
  <si>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</si>
  <si>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</si>
  <si>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</si>
  <si>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</si>
  <si>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</si>
  <si>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</si>
  <si>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</si>
  <si>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</si>
  <si>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</si>
  <si>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</si>
  <si>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</si>
  <si>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</si>
  <si>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</si>
  <si>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</si>
  <si>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</si>
  <si>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</si>
  <si>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</si>
  <si>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</si>
  <si>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</si>
  <si>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</si>
  <si>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</si>
  <si>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</si>
  <si>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</si>
  <si>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</si>
  <si>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</si>
  <si>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</si>
  <si>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</si>
  <si>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</si>
  <si>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</si>
  <si>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</si>
  <si>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</si>
  <si>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</si>
  <si>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</si>
  <si>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</si>
  <si>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</si>
  <si>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</si>
  <si>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</si>
  <si>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</si>
  <si>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</si>
  <si>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</si>
  <si>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</si>
  <si>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</si>
  <si>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</si>
  <si>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</si>
  <si>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</si>
  <si>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</si>
  <si>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</si>
  <si>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</si>
  <si>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</si>
  <si>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</si>
  <si>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</si>
  <si>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</si>
  <si>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</si>
  <si>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</si>
  <si>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</si>
  <si>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</si>
  <si>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</si>
  <si>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</si>
  <si>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</si>
  <si>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</si>
  <si>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</si>
  <si>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</si>
  <si>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</si>
  <si>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</si>
  <si>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</si>
  <si>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</si>
  <si>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</si>
  <si>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</si>
  <si>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</si>
  <si>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</si>
  <si>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</si>
  <si>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</si>
  <si>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</si>
  <si>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</si>
  <si>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</si>
  <si>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</si>
  <si>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</si>
  <si>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</si>
  <si>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</si>
  <si>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</si>
  <si>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JUNIO</t>
  </si>
  <si>
    <t>PROCHILE</t>
  </si>
  <si>
    <t>PLATEA24: SEMANA DE PROGRAMADORES</t>
  </si>
  <si>
    <t>7 DÍAS</t>
  </si>
  <si>
    <t>Tipo de Institución</t>
  </si>
  <si>
    <t>Tipo de aporte</t>
  </si>
  <si>
    <t>Gobierno Regional</t>
  </si>
  <si>
    <t>Valorado</t>
  </si>
  <si>
    <t>Ministerio / Subsecretaría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</si>
  <si>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</si>
  <si>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</si>
  <si>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</si>
  <si>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</si>
  <si>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</si>
  <si>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</si>
  <si>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</si>
  <si>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</si>
  <si>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</si>
  <si>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</si>
  <si>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</si>
  <si>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 xml:space="preserve">Femenino </t>
  </si>
  <si>
    <t>ASISTENCIA ÁREA ADMINISTRATIVA</t>
  </si>
  <si>
    <t>ADMINISTRACIÓN Y FINANZAS</t>
  </si>
  <si>
    <t>Contrato Plazo Indefinido</t>
  </si>
  <si>
    <t>X</t>
  </si>
  <si>
    <t>ASISTENTE DE DIRECCIÓN</t>
  </si>
  <si>
    <t>PROGRAMACIÓN</t>
  </si>
  <si>
    <t>Masculino</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</si>
  <si>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</si>
  <si>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</si>
  <si>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</si>
  <si>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</si>
  <si>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</si>
  <si>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</si>
  <si>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</si>
  <si>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</si>
  <si>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</si>
  <si>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 xml:space="preserve">Total Remuneraciones </t>
  </si>
  <si>
    <t>Género</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</si>
  <si>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</si>
  <si>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</si>
  <si>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</si>
  <si>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</si>
  <si>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</si>
  <si>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</si>
  <si>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</si>
  <si>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</si>
  <si>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</si>
  <si>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</si>
  <si>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</si>
  <si>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</si>
  <si>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</si>
  <si>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</si>
  <si>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</si>
  <si>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</si>
  <si>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</si>
  <si>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</si>
  <si>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</si>
  <si>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</si>
  <si>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</si>
  <si>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</si>
  <si>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</si>
  <si>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</si>
  <si>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</si>
  <si>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</si>
  <si>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</si>
  <si>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</si>
  <si>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</si>
  <si>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</si>
  <si>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</si>
  <si>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</si>
  <si>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</si>
  <si>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</si>
  <si>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</si>
  <si>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</si>
  <si>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</si>
  <si>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</si>
  <si>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</si>
  <si>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</si>
  <si>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</si>
  <si>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</si>
  <si>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</si>
  <si>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</si>
  <si>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</si>
  <si>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</si>
  <si>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rPr>
      <t xml:space="preserve">ENERO: </t>
    </r>
    <r>
      <rPr>
        <sz val="9"/>
        <color rgb="FF000000"/>
        <rFont val="Verdana"/>
      </rPr>
      <t xml:space="preserve">Se realizan 153 funciones presenciales con acceso gratuito llegando a 228.247. y 02 funciones en Televisión abierta llegando a 896.000 personas.
</t>
    </r>
    <r>
      <rPr>
        <b/>
        <sz val="9"/>
        <color rgb="FF000000"/>
        <rFont val="Verdana"/>
      </rPr>
      <t xml:space="preserve">MARZO: </t>
    </r>
    <r>
      <rPr>
        <sz val="9"/>
        <color rgb="FF000000"/>
        <rFont val="Verdana"/>
      </rPr>
      <t xml:space="preserve">Se realizan 1 función con acceso gratuito obra "Volantín"
</t>
    </r>
    <r>
      <rPr>
        <i/>
        <sz val="9"/>
        <color rgb="FF000000"/>
        <rFont val="Verdana"/>
      </rPr>
      <t xml:space="preserve">(Los siguientes meses se realizan funciones gratuitas pero las cargamos a otros compromisos)
</t>
    </r>
  </si>
  <si>
    <t>Fotografías, Prensa</t>
  </si>
  <si>
    <t>ENERO-MARZO 2024</t>
  </si>
  <si>
    <t>EN EJECUCIÓN</t>
  </si>
  <si>
    <t>I.1.2. Funciones y exhibiciones de artes escénicas pagadas</t>
  </si>
  <si>
    <t>Ejes transversales - Circuitos creativos</t>
  </si>
  <si>
    <t>Reportes de funciones realizadas/ fotos/ Prensa</t>
  </si>
  <si>
    <t>I.1.2</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</si>
  <si>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xml:space="preserve">: Se realizan 263 jornadas/funciones con publico de acceso pagado 31.942 y acceso gratuito 19.461
</t>
    </r>
    <r>
      <rPr>
        <b/>
        <sz val="9"/>
        <color rgb="FF000000"/>
        <rFont val="Verdana"/>
      </rPr>
      <t xml:space="preserve">MARZO: </t>
    </r>
    <r>
      <rPr>
        <sz val="9"/>
        <color rgb="FF000000"/>
        <rFont val="Verdana"/>
      </rPr>
      <t xml:space="preserve">Se realizan 27 jornadas/funciones de la exposición de Museo 31.
</t>
    </r>
    <r>
      <rPr>
        <b/>
        <sz val="9"/>
        <color rgb="FF000000"/>
        <rFont val="Verdana"/>
      </rPr>
      <t>MAYO:</t>
    </r>
    <r>
      <rPr>
        <sz val="9"/>
        <color rgb="FF000000"/>
        <rFont val="Verdana"/>
      </rPr>
      <t xml:space="preserve"> Se realizan 08 funciones de la coproducción "La Tempestad" en el Teatro Finis Terrae.</t>
    </r>
  </si>
  <si>
    <t>ENERO - FEBRERO - MARZO - MAYO 2024</t>
  </si>
  <si>
    <t>I.1.3. Obras virtuales en Teatroamil.TV</t>
  </si>
  <si>
    <t>No aplica</t>
  </si>
  <si>
    <t>Número de obras</t>
  </si>
  <si>
    <t>Reporte te visualizaciones en Teatroamil.TV</t>
  </si>
  <si>
    <t>I.1.3</t>
  </si>
  <si>
    <r>
      <rPr>
        <b/>
        <sz val="9"/>
        <color rgb="FF000000"/>
        <rFont val="Verdana"/>
      </rPr>
      <t>ENERO:</t>
    </r>
    <r>
      <rPr>
        <sz val="9"/>
        <color rgb="FF000000"/>
        <rFont val="Verdana"/>
      </rPr>
      <t xml:space="preserve"> Se disponibilizan 05 obras digitales en Teatroamil.tv del 03 al 31 de enero 2024 en el marco del Festival Teatro a Mil 2024
</t>
    </r>
    <r>
      <rPr>
        <b/>
        <sz val="9"/>
        <color rgb="FF000000"/>
        <rFont val="Verdana"/>
      </rPr>
      <t>MAYO:</t>
    </r>
    <r>
      <rPr>
        <sz val="9"/>
        <color rgb="FF000000"/>
        <rFont val="Verdana"/>
      </rPr>
      <t xml:space="preserve"> Se disponibilizan 10 entrevistas digitales en Teatroamil.tv el 25 y 26 de mayo en el contexto del Día del Patrimonio.</t>
    </r>
  </si>
  <si>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</si>
  <si>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</si>
  <si>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</si>
  <si>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</si>
  <si>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</si>
  <si>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</si>
  <si>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</si>
  <si>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</si>
  <si>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</si>
  <si>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</si>
  <si>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</si>
  <si>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</si>
  <si>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t>ENERO 2024</t>
  </si>
  <si>
    <t>I.2.2 Proyectos de coproducción estrenados</t>
  </si>
  <si>
    <t>Ejes transversales - Reactivación y Economía Creativa</t>
  </si>
  <si>
    <t>Número de coproducciones</t>
  </si>
  <si>
    <t>Propuestas apoyadas y estrenadas</t>
  </si>
  <si>
    <t>I.2.2</t>
  </si>
  <si>
    <r>
      <rPr>
        <b/>
        <sz val="9"/>
        <color rgb="FF000000"/>
        <rFont val="Verdana"/>
      </rPr>
      <t xml:space="preserve">ENERO:
</t>
    </r>
    <r>
      <rPr>
        <sz val="9"/>
        <color rgb="FF000000"/>
        <rFont val="Verdana"/>
      </rPr>
      <t xml:space="preserve">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
</t>
    </r>
    <r>
      <rPr>
        <b/>
        <sz val="9"/>
        <color rgb="FF000000"/>
        <rFont val="Verdana"/>
      </rPr>
      <t>ABRIL:</t>
    </r>
    <r>
      <rPr>
        <sz val="9"/>
        <color rgb="FF000000"/>
        <rFont val="Verdana"/>
      </rPr>
      <t xml:space="preserve"> Se estrena Coproducción "Limpia" el 03 de abril en Teatro Nacional Chileno.
</t>
    </r>
    <r>
      <rPr>
        <b/>
        <sz val="9"/>
        <color rgb="FF000000"/>
        <rFont val="Verdana"/>
      </rPr>
      <t>JUNIO:</t>
    </r>
    <r>
      <rPr>
        <sz val="9"/>
        <color rgb="FF000000"/>
        <rFont val="Verdana"/>
      </rPr>
      <t xml:space="preserve"> Se estrena coproducción "Voyager" con 10 funciones en Centro Cultural Gabriela Mistral</t>
    </r>
  </si>
  <si>
    <t>I.2.3. Apoyo a la gestión y asignación de recursos de coproducciones</t>
  </si>
  <si>
    <t>Número coproducciones</t>
  </si>
  <si>
    <t>Propuestas seleccionadas con contrato</t>
  </si>
  <si>
    <t>I.2.3</t>
  </si>
  <si>
    <r>
      <rPr>
        <b/>
        <sz val="9"/>
        <color rgb="FF000000"/>
        <rFont val="Verdana"/>
      </rPr>
      <t xml:space="preserve">ABRIL: </t>
    </r>
    <r>
      <rPr>
        <sz val="9"/>
        <color rgb="FF000000"/>
        <rFont val="Verdana"/>
      </rPr>
      <t xml:space="preserve">Se apoya economicamente a la coproducción "Limpia" que estreno el 03 de abril en Teatro Nacional Chileno
</t>
    </r>
    <r>
      <rPr>
        <b/>
        <sz val="9"/>
        <color rgb="FF000000"/>
        <rFont val="Verdana"/>
      </rPr>
      <t xml:space="preserve">MAYO: </t>
    </r>
    <r>
      <rPr>
        <sz val="9"/>
        <color rgb="FF000000"/>
        <rFont val="Verdana"/>
      </rPr>
      <t>Se apoya económicamente a la coproducción "Voyager" con estreno en GAM el 15 de junio 2024.</t>
    </r>
  </si>
  <si>
    <t>ABRIL-MAYO-JUNIO 2024</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</si>
  <si>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</si>
  <si>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</si>
  <si>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</si>
  <si>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</si>
  <si>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</si>
  <si>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family val="2"/>
      </rPr>
      <t xml:space="preserve">ENERO:
</t>
    </r>
    <r>
      <rPr>
        <sz val="9"/>
        <color rgb="FF000000"/>
        <rFont val="Verdana"/>
        <family val="2"/>
      </rPr>
      <t xml:space="preserve">Se realizan 02 funciones de la obra "Pachakuna: Guardianes de Los Andes" (circulación nacional) y 04 funciones de la obra "Amor a la muerte" (circulación internacional). 
</t>
    </r>
    <r>
      <rPr>
        <b/>
        <sz val="9"/>
        <color rgb="FF000000"/>
        <rFont val="Verdana"/>
        <family val="2"/>
      </rPr>
      <t>MARZO:</t>
    </r>
    <r>
      <rPr>
        <sz val="9"/>
        <color rgb="FF000000"/>
        <rFont val="Verdana"/>
        <family val="2"/>
      </rPr>
      <t xml:space="preserve"> 
Se realiza 01 función de la obra "Encuentros breves con hombres repulsivos" en San Felipe (circulación nacional) y 01 función de la obra "Pachakuna: Guardianes de Los Andes" en Concepción (circulación nacional).
</t>
    </r>
    <r>
      <rPr>
        <b/>
        <sz val="9"/>
        <color rgb="FF000000"/>
        <rFont val="Verdana"/>
        <family val="2"/>
      </rPr>
      <t xml:space="preserve">ABRIL: 
</t>
    </r>
    <r>
      <rPr>
        <sz val="9"/>
        <color rgb="FF000000"/>
        <rFont val="Verdana"/>
        <family val="2"/>
      </rPr>
      <t xml:space="preserve">Se realiza 01 función de la obra "Molly Bloom" en Valdivia (circulación nacional).
</t>
    </r>
    <r>
      <rPr>
        <b/>
        <sz val="9"/>
        <color rgb="FF000000"/>
        <rFont val="Verdana"/>
        <family val="2"/>
      </rPr>
      <t xml:space="preserve">MAYO:
</t>
    </r>
    <r>
      <rPr>
        <sz val="9"/>
        <color rgb="FF000000"/>
        <rFont val="Verdana"/>
        <family val="2"/>
      </rPr>
      <t xml:space="preserve">Se realiza 01 función de la obra "Ella lo ama" en San Felipe (circulación nacional); 01 función de la obra "Mañana es otro país" en San Felipe (circulación nacional); 01 función de la obra "Molly Bloom" en Coquimbo (circulación nacional); y 01 función de "Villa" en el Francia (circulación internacional).
</t>
    </r>
    <r>
      <rPr>
        <b/>
        <sz val="9"/>
        <color rgb="FF000000"/>
        <rFont val="Verdana"/>
        <family val="2"/>
      </rPr>
      <t xml:space="preserve">JUNIO
</t>
    </r>
    <r>
      <rPr>
        <sz val="9"/>
        <color rgb="FF000000"/>
        <rFont val="Verdana"/>
        <family val="2"/>
      </rPr>
      <t xml:space="preserve">Se realiza 01 función de "Villa" en Francia (circulación internacional); se realiza 02 funciones de "Sea of Silence" en Uruguay (circulación internacional); y 9 funciones de "Museo 31" en México (circulación internacional). </t>
    </r>
    <r>
      <rPr>
        <b/>
        <sz val="9"/>
        <color rgb="FF000000"/>
        <rFont val="Verdana"/>
        <family val="2"/>
      </rPr>
      <t xml:space="preserve">
</t>
    </r>
    <r>
      <rPr>
        <sz val="9"/>
        <color rgb="FF000000"/>
        <rFont val="Verdana"/>
        <family val="2"/>
      </rPr>
      <t xml:space="preserve">
</t>
    </r>
  </si>
  <si>
    <t>ENERO-MARZO-ABRIL-MAYO-JUNIO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</si>
  <si>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</si>
  <si>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</si>
  <si>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</si>
  <si>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</si>
  <si>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</si>
  <si>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</si>
  <si>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</si>
  <si>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</si>
  <si>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</si>
  <si>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</si>
  <si>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</si>
  <si>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</si>
  <si>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</si>
  <si>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</si>
  <si>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</si>
  <si>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</si>
  <si>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t>En Abril comienza el programa Teatro en la educación en 14 cursos y 07 escuelas:
1) ESCUELA SANTA BÁRBARA
2) ESCUELA REPÚBLICA DE POLONIA
3) LICEO MANUEL ROJAS
4) ESCUELA POETA VICTOR DOMINGO SILVA
5) ESCUELA POETA OSCAR CASTRO
6) ESCUELA SANITAS 
7) ESCUELA BÉLGICA</t>
  </si>
  <si>
    <t>Informe Teatro en la Educación</t>
  </si>
  <si>
    <t>I.4.2. Asistencia de los alumnos/a del programa teatro en la educación a ver obras de teatro</t>
  </si>
  <si>
    <t>Número de Salidas pedagógicas</t>
  </si>
  <si>
    <t>Reporte de visualización obra de teatro</t>
  </si>
  <si>
    <t>I.4.2</t>
  </si>
  <si>
    <r>
      <rPr>
        <b/>
        <sz val="9"/>
        <color rgb="FF000000"/>
        <rFont val="Verdana"/>
      </rPr>
      <t xml:space="preserve">JUNIO: </t>
    </r>
    <r>
      <rPr>
        <sz val="9"/>
        <color rgb="FF000000"/>
        <rFont val="Verdana"/>
      </rPr>
      <t>Se realiza la primera salida pedagogica el 05 de junio a visualizar "Pareidolia" en M100, en donde participaron 104 estudiantes de los siguientes cursos y establecimientos: 
1) 6° básico - Escuela Sanitas
2) 7° básico - Escuela Sanitas
3) 8° básico - Escuela Sanitas
4) 7°A básico - Escuela Poeta Oscar Castro
5) 7°B básico - Escuela Poeta Oscar Castro</t>
    </r>
  </si>
  <si>
    <t>JUNIO 2024</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</si>
  <si>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</si>
  <si>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</si>
  <si>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</si>
  <si>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</si>
  <si>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</si>
  <si>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</si>
  <si>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</si>
  <si>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</si>
  <si>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</si>
  <si>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</si>
  <si>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</si>
  <si>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rPr>
      <t xml:space="preserve">ENERO: </t>
    </r>
    <r>
      <rPr>
        <sz val="9"/>
        <color rgb="FF000000"/>
        <rFont val="Verdana"/>
      </rPr>
      <t xml:space="preserve">Se realizaron 32 actividades en el Marco de Lab Escénico 2024
</t>
    </r>
    <r>
      <rPr>
        <b/>
        <sz val="9"/>
        <color rgb="FF000000"/>
        <rFont val="Verdana"/>
      </rPr>
      <t xml:space="preserve">FEBRERO: </t>
    </r>
    <r>
      <rPr>
        <sz val="9"/>
        <color rgb="FF000000"/>
        <rFont val="Verdana"/>
      </rPr>
      <t xml:space="preserve">Se realiza 01 actividad
</t>
    </r>
    <r>
      <rPr>
        <b/>
        <sz val="9"/>
        <color rgb="FF000000"/>
        <rFont val="Verdana"/>
      </rPr>
      <t>MARZO:</t>
    </r>
    <r>
      <rPr>
        <sz val="9"/>
        <color rgb="FF000000"/>
        <rFont val="Verdana"/>
      </rPr>
      <t xml:space="preserve"> Se realizan 03 talleres en el marco de Museo 31</t>
    </r>
  </si>
  <si>
    <t>Fotografías</t>
  </si>
  <si>
    <t>ENERO - FEBRERO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</si>
  <si>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</si>
  <si>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</si>
  <si>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</si>
  <si>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</si>
  <si>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</si>
  <si>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</si>
  <si>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</si>
  <si>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</si>
  <si>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r>
      <rPr>
        <b/>
        <sz val="9"/>
        <color rgb="FF000000"/>
        <rFont val="Verdana"/>
      </rPr>
      <t xml:space="preserve">MAYO
</t>
    </r>
    <r>
      <rPr>
        <sz val="9"/>
        <color rgb="FF000000"/>
        <rFont val="Verdana"/>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</si>
  <si>
    <t>MAYO 2024</t>
  </si>
  <si>
    <t>II.1.2 Incentivar el trabajo colaborativo entre instituciones del sector</t>
  </si>
  <si>
    <t>2. Participar de red de Festivales o similar en  mesas de trabajo y otras iniciativas con instituciones culturales de distinta naturaleza</t>
  </si>
  <si>
    <t>II.1.2</t>
  </si>
  <si>
    <r>
      <rPr>
        <b/>
        <sz val="9"/>
        <color theme="1"/>
        <rFont val="Verdana"/>
        <family val="2"/>
      </rPr>
      <t xml:space="preserve">MAYO: 
</t>
    </r>
    <r>
      <rPr>
        <sz val="9"/>
        <color theme="1"/>
        <rFont val="Verdana"/>
        <family val="2"/>
      </rPr>
      <t xml:space="preserve">Participación por parte de Coordinador de Circulación Nacional en Seminario convocado por la Red de Festivales de Artes Escénicas de Chile el pasado 04 de mayo.
Participación por parte de Directora de Planificación y Proyectos en taller de dos jornadas (8 y 9 de mayo), liderada por Ciudadanía Inteligente, el que contó con la participación de diversas organizaciones colaboradoras del Estado. Este tuvo el proposito de avanzar en la caracterización de cada una de las instituciones, compartir estudios de público, poner en común problemáticas y soluciones transversales. 
</t>
    </r>
    <r>
      <rPr>
        <b/>
        <sz val="9"/>
        <color theme="1"/>
        <rFont val="Verdana"/>
        <family val="2"/>
      </rPr>
      <t xml:space="preserve">JUNIO:
</t>
    </r>
    <r>
      <rPr>
        <sz val="9"/>
        <color theme="1"/>
        <rFont val="Verdana"/>
        <family val="2"/>
      </rPr>
      <t xml:space="preserve">Participación en mesa redonda titulada "Contar el mundo desde el sur", en donde fue parte la Dirección General de FITAM, Guillermo Calderón (Director de "Villa"), Guillermo Cacace (director y artista, Argentina) y Eric Bart (programador) en el Festival Du Printemps Des Comedientes en Montepellier, Francia. </t>
    </r>
  </si>
  <si>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</si>
  <si>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</si>
  <si>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</si>
  <si>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</si>
  <si>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</si>
  <si>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</si>
  <si>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</si>
  <si>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</si>
  <si>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t>
    </r>
  </si>
  <si>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</si>
  <si>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</si>
  <si>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</si>
  <si>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</si>
  <si>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</si>
  <si>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</si>
  <si>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</si>
  <si>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</si>
  <si>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 xml:space="preserve">Se realiza el Festival Teatro a Mil a extensión a Antofagasta a Mil con 20 funciones, Concepción a Mil con 8 funciones y Valparaíso a Mil con 11 funciones. </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</si>
  <si>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</si>
  <si>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</si>
  <si>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</si>
  <si>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r>
      <t xml:space="preserve">MAYO
</t>
    </r>
    <r>
      <rPr>
        <sz val="9"/>
        <color theme="1"/>
        <rFont val="Verdana"/>
        <family val="2"/>
      </rPr>
      <t xml:space="preserve">Celebración de la Semana de la Educación Artística (SEA) con el lema </t>
    </r>
    <r>
      <rPr>
        <i/>
        <sz val="9"/>
        <color theme="1"/>
        <rFont val="Verdana"/>
        <family val="2"/>
      </rPr>
      <t>"Compartir la alegría de crear"</t>
    </r>
    <r>
      <rPr>
        <sz val="9"/>
        <color theme="1"/>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</si>
  <si>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</si>
  <si>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</si>
  <si>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</si>
  <si>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</si>
  <si>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</si>
  <si>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https://chilecultura.gob.cl/events/25533/
https://chilecultura.gob.cl/events/25625/</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</si>
  <si>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</si>
  <si>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r>
      <rPr>
        <b/>
        <sz val="9"/>
        <color rgb="FF000000"/>
        <rFont val="Verdana"/>
      </rPr>
      <t>MAYO</t>
    </r>
    <r>
      <rPr>
        <sz val="9"/>
        <color rgb="FF000000"/>
        <rFont val="Verdana"/>
      </rPr>
      <t xml:space="preserve">:
En el contexto del Día del Patrimonio, se pone a disposición en Teatroamil.tv: "Voces para atesorar", 10 entrevistas a grandes figuras del teatro nacional, que busca profundizar en la vida y trayectorias de artistas fundamentales en la historia de las tablas locales. </t>
    </r>
  </si>
  <si>
    <t>MAYO 2024 - JUNIO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</si>
  <si>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</si>
  <si>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r>
      <t xml:space="preserve">MAYO
</t>
    </r>
    <r>
      <rPr>
        <sz val="9"/>
        <color theme="1"/>
        <rFont val="Verdana"/>
        <family val="2"/>
      </rPr>
      <t xml:space="preserve">Se realiza una alianza con MINCAP y ARCATEL para transmitir en canales regionales de televisión abierta las cuatro obras digitales de "Ni tan clásicos": La Viuda de Apablaza, Romeo y Julieta, Tártufo y Medea, entre el 28 de mayo y 02 de junio, con motivo del Mes del Teatro.
</t>
    </r>
    <r>
      <rPr>
        <b/>
        <sz val="9"/>
        <color theme="1"/>
        <rFont val="Verdana"/>
        <family val="2"/>
      </rPr>
      <t xml:space="preserve">JUNIO
</t>
    </r>
    <r>
      <rPr>
        <sz val="9"/>
        <color theme="1"/>
        <rFont val="Verdana"/>
        <family val="2"/>
      </rPr>
      <t xml:space="preserve">Se disponibiliza de forma gratuita entre el 20 y el 30 de junio en nuestra plataforma Teatroamil.tv la obra "Ñi pu tremen", con motivo del Mes de los Pueblos Originarios. </t>
    </r>
  </si>
  <si>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</si>
  <si>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</si>
  <si>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</si>
  <si>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</si>
  <si>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</si>
  <si>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</si>
  <si>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</si>
  <si>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</si>
  <si>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</si>
  <si>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</si>
  <si>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</si>
  <si>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</si>
  <si>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</si>
  <si>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</si>
  <si>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</si>
  <si>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</si>
  <si>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</si>
  <si>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</si>
  <si>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</si>
  <si>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</si>
  <si>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</si>
  <si>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</si>
  <si>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</si>
  <si>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</si>
  <si>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</si>
  <si>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</si>
  <si>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</si>
  <si>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</si>
  <si>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</si>
  <si>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</si>
  <si>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</si>
  <si>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</si>
  <si>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</si>
  <si>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</si>
  <si>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TEATRO EN LA EDUCACIÓN</t>
  </si>
  <si>
    <t>5 DE JUNIO</t>
  </si>
  <si>
    <t>SALIDA PEDAGOGICA ESCUELA SANITAS</t>
  </si>
  <si>
    <t>PRESENCIAL</t>
  </si>
  <si>
    <t xml:space="preserve">FUNCIÓN / PRESENTACIÓN </t>
  </si>
  <si>
    <t>TEATRO</t>
  </si>
  <si>
    <t>MATUCANA 100</t>
  </si>
  <si>
    <t>CHILE</t>
  </si>
  <si>
    <t>METROPOLITANA</t>
  </si>
  <si>
    <t>SANTIAGO</t>
  </si>
  <si>
    <t>SI</t>
  </si>
  <si>
    <t>SALIDA PEDAGOGICA ESCUELA POETA OSCAR CASTRO</t>
  </si>
  <si>
    <t>CIRCULACIÓN INTERNACIONAL</t>
  </si>
  <si>
    <t>1 DE JUNIO</t>
  </si>
  <si>
    <t>VILLA</t>
  </si>
  <si>
    <t>TEATRO FESTIVAL DU PRINTEMPS DES COMEDIENS</t>
  </si>
  <si>
    <t>FRANCIA</t>
  </si>
  <si>
    <t>NO</t>
  </si>
  <si>
    <t>TEATRO A MIL PRESENTA</t>
  </si>
  <si>
    <t>15, 16, 20, 21, 22, 23, 27, 28, 29 Y 30 DE JUNIO</t>
  </si>
  <si>
    <t>VOYAGER</t>
  </si>
  <si>
    <t>SALA A2, CENTRO CULTURAL GABRIELA MISTRAL</t>
  </si>
  <si>
    <t>25 Y 26 DE JUNIO</t>
  </si>
  <si>
    <t>SEA OF SILENCE</t>
  </si>
  <si>
    <t>DANZA</t>
  </si>
  <si>
    <t>TEATRO SOLIS</t>
  </si>
  <si>
    <t>URUGUAY</t>
  </si>
  <si>
    <t>DÍA D: PUEBLOS ORIGINARIOS</t>
  </si>
  <si>
    <t>20 AL 30 DE JUNIO</t>
  </si>
  <si>
    <t>ÑI PU TREMEN, LA PELÍCULA</t>
  </si>
  <si>
    <t>VIRTUAL / REMOTA</t>
  </si>
  <si>
    <t>AUDIOVISUAL</t>
  </si>
  <si>
    <t>TEATROAMIL.TV</t>
  </si>
  <si>
    <t>TODO EL MUNDO</t>
  </si>
  <si>
    <t>MUSEO 31</t>
  </si>
  <si>
    <t>ARTES VISUALES</t>
  </si>
  <si>
    <t>MUSEO FRANZ MAYER</t>
  </si>
  <si>
    <t>MÉXICO</t>
  </si>
  <si>
    <t>Tipo de Actividad</t>
  </si>
  <si>
    <t>Área/Dominio</t>
  </si>
  <si>
    <t>ACTIVIDAD DE MEDIACIÓN</t>
  </si>
  <si>
    <t>TARAPACÁ</t>
  </si>
  <si>
    <t>ANTÁRTICA CHILENA</t>
  </si>
  <si>
    <t>AISÉN</t>
  </si>
  <si>
    <t>CAPACITACIÓN</t>
  </si>
  <si>
    <t>ANTOFAGASTA</t>
  </si>
  <si>
    <t>ALGARROBO</t>
  </si>
  <si>
    <t>CLASE MAGISTRAL / CHARLA / CONFERENCIA</t>
  </si>
  <si>
    <t>MÚSICA</t>
  </si>
  <si>
    <t>ATACAMA</t>
  </si>
  <si>
    <t>ARAUCO</t>
  </si>
  <si>
    <t>ALHUÉ</t>
  </si>
  <si>
    <t>CLÍNICA / LABORATORIO  / WORKSHOP</t>
  </si>
  <si>
    <t>COQUMBO</t>
  </si>
  <si>
    <t>ARICA</t>
  </si>
  <si>
    <t>ALTO BIOBÍO</t>
  </si>
  <si>
    <t>COLOQUIO / CONGRESO / SIMPOSIO</t>
  </si>
  <si>
    <t>CIRCO</t>
  </si>
  <si>
    <t>VALPARAÍSO</t>
  </si>
  <si>
    <t>AYSÉN</t>
  </si>
  <si>
    <t>ALTO DEL CARMEN</t>
  </si>
  <si>
    <t>CONCIERTO / TOCATA</t>
  </si>
  <si>
    <t>FOTOGRAFÍA</t>
  </si>
  <si>
    <t>O´HIGGINS</t>
  </si>
  <si>
    <t>BIO BIO</t>
  </si>
  <si>
    <t>ALTO HOSPICIO</t>
  </si>
  <si>
    <t>SEMINARIO</t>
  </si>
  <si>
    <t>MAULE</t>
  </si>
  <si>
    <t>CACHAPOAL</t>
  </si>
  <si>
    <t>ANCUD</t>
  </si>
  <si>
    <t xml:space="preserve">EDICIÓN / PUBLICACIÓN </t>
  </si>
  <si>
    <t>NUEVOS MEDIOS</t>
  </si>
  <si>
    <t>BIOBIO</t>
  </si>
  <si>
    <t>CAPITÁN PRAT</t>
  </si>
  <si>
    <t>ANDACOLLO</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</si>
  <si>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</si>
  <si>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</si>
  <si>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</si>
  <si>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</si>
  <si>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</si>
  <si>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</si>
  <si>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</si>
  <si>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</si>
  <si>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</si>
  <si>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</si>
  <si>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</si>
  <si>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</si>
  <si>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</si>
  <si>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</si>
  <si>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</si>
  <si>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</si>
  <si>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</si>
  <si>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</si>
  <si>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</si>
  <si>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</si>
  <si>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</si>
  <si>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</si>
  <si>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</si>
  <si>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</si>
  <si>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</si>
  <si>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</si>
  <si>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</si>
  <si>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</si>
  <si>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</si>
  <si>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</si>
  <si>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</si>
  <si>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</si>
  <si>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</si>
  <si>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</si>
  <si>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</si>
  <si>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</si>
  <si>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</si>
  <si>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EDUCACIÓN ARTÍSTICA</t>
  </si>
  <si>
    <t>CONCEPCIÓN</t>
  </si>
  <si>
    <t>CABILDO</t>
  </si>
  <si>
    <t>MEMORIA Y DDHH</t>
  </si>
  <si>
    <t>COPIAPÓ</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</si>
  <si>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</si>
  <si>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</si>
  <si>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</si>
  <si>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</si>
  <si>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</si>
  <si>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</si>
  <si>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</si>
  <si>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</si>
  <si>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</si>
  <si>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</si>
  <si>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</si>
  <si>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</si>
  <si>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</si>
  <si>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</si>
  <si>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</si>
  <si>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</si>
  <si>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</si>
  <si>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</si>
  <si>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</si>
  <si>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</si>
  <si>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</si>
  <si>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</si>
  <si>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</si>
  <si>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</si>
  <si>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</si>
  <si>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</si>
  <si>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</si>
  <si>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</si>
  <si>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</si>
  <si>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</si>
  <si>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</si>
  <si>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</si>
  <si>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</si>
  <si>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</si>
  <si>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</si>
  <si>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</si>
  <si>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</si>
  <si>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</si>
  <si>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</si>
  <si>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</si>
  <si>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</si>
  <si>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</si>
  <si>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</si>
  <si>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</si>
  <si>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</si>
  <si>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</si>
  <si>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</si>
  <si>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</si>
  <si>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</si>
  <si>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</si>
  <si>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</si>
  <si>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</si>
  <si>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</si>
  <si>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</si>
  <si>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</si>
  <si>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</si>
  <si>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</si>
  <si>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</si>
  <si>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</si>
  <si>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</si>
  <si>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</si>
  <si>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</si>
  <si>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</si>
  <si>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</si>
  <si>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</si>
  <si>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</si>
  <si>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</si>
  <si>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</si>
  <si>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</si>
  <si>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</si>
  <si>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</si>
  <si>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</si>
  <si>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</si>
  <si>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</si>
  <si>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</si>
  <si>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</si>
  <si>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</si>
  <si>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</si>
  <si>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</si>
  <si>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</si>
  <si>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</si>
  <si>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</si>
  <si>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</si>
  <si>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</si>
  <si>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</si>
  <si>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</si>
  <si>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</si>
  <si>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</si>
  <si>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</si>
  <si>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</si>
  <si>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</si>
  <si>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</si>
  <si>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</si>
  <si>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</si>
  <si>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</si>
  <si>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</si>
  <si>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</si>
  <si>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</si>
  <si>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</si>
  <si>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</si>
  <si>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</si>
  <si>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</si>
  <si>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</si>
  <si>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</si>
  <si>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</si>
  <si>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</si>
  <si>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</si>
  <si>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</si>
  <si>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</si>
  <si>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</si>
  <si>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</si>
  <si>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</si>
  <si>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</si>
  <si>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</si>
  <si>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</si>
  <si>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</si>
  <si>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</si>
  <si>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</si>
  <si>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</si>
  <si>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</si>
  <si>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</si>
  <si>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</si>
  <si>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</si>
  <si>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</si>
  <si>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</si>
  <si>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</si>
  <si>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</si>
  <si>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</si>
  <si>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</si>
  <si>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</si>
  <si>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</si>
  <si>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</si>
  <si>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</si>
  <si>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</si>
  <si>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</si>
  <si>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</si>
  <si>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</si>
  <si>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</si>
  <si>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</si>
  <si>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</si>
  <si>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</si>
  <si>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</si>
  <si>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</si>
  <si>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</si>
  <si>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</si>
  <si>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</si>
  <si>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</si>
  <si>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</si>
  <si>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</si>
  <si>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</si>
  <si>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</si>
  <si>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</si>
  <si>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</si>
  <si>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</si>
  <si>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</si>
  <si>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</si>
  <si>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</si>
  <si>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</si>
  <si>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</si>
  <si>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</si>
  <si>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</si>
  <si>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</si>
  <si>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</si>
  <si>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</si>
  <si>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</si>
  <si>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</si>
  <si>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</si>
  <si>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</si>
  <si>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</si>
  <si>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</si>
  <si>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</si>
  <si>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</si>
  <si>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</si>
  <si>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</si>
  <si>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</si>
  <si>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</si>
  <si>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</si>
  <si>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</si>
  <si>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</si>
  <si>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</si>
  <si>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</si>
  <si>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</si>
  <si>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</si>
  <si>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</si>
  <si>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</si>
  <si>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</si>
  <si>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</si>
  <si>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</si>
  <si>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</si>
  <si>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</si>
  <si>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</si>
  <si>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</si>
  <si>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</si>
  <si>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</si>
  <si>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</si>
  <si>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</si>
  <si>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</si>
  <si>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</si>
  <si>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</si>
  <si>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</si>
  <si>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</si>
  <si>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</si>
  <si>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</si>
  <si>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</si>
  <si>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</si>
  <si>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</si>
  <si>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</si>
  <si>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</si>
  <si>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</si>
  <si>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</si>
  <si>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</si>
  <si>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</si>
  <si>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</si>
  <si>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</si>
  <si>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</si>
  <si>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</si>
  <si>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</si>
  <si>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</si>
  <si>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</si>
  <si>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</si>
  <si>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</si>
  <si>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</si>
  <si>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</si>
  <si>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</si>
  <si>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</si>
  <si>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</si>
  <si>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</si>
  <si>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</si>
  <si>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</si>
  <si>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</si>
  <si>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</si>
  <si>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</si>
  <si>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</si>
  <si>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</si>
  <si>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</si>
  <si>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</si>
  <si>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</si>
  <si>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</si>
  <si>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</si>
  <si>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</si>
  <si>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</si>
  <si>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</si>
  <si>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</si>
  <si>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</si>
  <si>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</si>
  <si>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</si>
  <si>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</si>
  <si>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</si>
  <si>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</si>
  <si>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</si>
  <si>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</si>
  <si>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</si>
  <si>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</si>
  <si>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</si>
  <si>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</si>
  <si>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</si>
  <si>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</si>
  <si>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</si>
  <si>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</si>
  <si>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</si>
  <si>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</si>
  <si>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</si>
  <si>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</si>
  <si>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</si>
  <si>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</si>
  <si>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</si>
  <si>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</si>
  <si>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</si>
  <si>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</si>
  <si>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</si>
  <si>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</si>
  <si>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</si>
  <si>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</si>
  <si>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</si>
  <si>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</si>
  <si>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</si>
  <si>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</si>
  <si>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</si>
  <si>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</si>
  <si>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</si>
  <si>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</si>
  <si>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</si>
  <si>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</si>
  <si>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</si>
  <si>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</si>
  <si>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</si>
  <si>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</si>
  <si>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</si>
  <si>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</si>
  <si>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</si>
  <si>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</si>
  <si>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</si>
  <si>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</si>
  <si>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</si>
  <si>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</si>
  <si>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</si>
  <si>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</si>
  <si>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</si>
  <si>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</si>
  <si>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</si>
  <si>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</si>
  <si>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</si>
  <si>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</si>
  <si>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</si>
  <si>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</si>
  <si>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</si>
  <si>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</si>
  <si>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</si>
  <si>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</si>
  <si>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</si>
  <si>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</si>
  <si>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</si>
  <si>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</si>
  <si>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</si>
  <si>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</si>
  <si>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</si>
  <si>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</si>
  <si>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</si>
  <si>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</si>
  <si>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</si>
  <si>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</si>
  <si>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</si>
  <si>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</si>
  <si>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</si>
  <si>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</si>
  <si>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</si>
  <si>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</si>
  <si>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</si>
  <si>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</si>
  <si>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</si>
  <si>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</si>
  <si>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</si>
  <si>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</si>
  <si>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</si>
  <si>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</si>
  <si>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</si>
  <si>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</si>
  <si>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</si>
  <si>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</si>
  <si>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</si>
  <si>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</si>
  <si>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</si>
  <si>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</si>
  <si>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</si>
  <si>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</si>
  <si>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</si>
  <si>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</si>
  <si>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</si>
  <si>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</si>
  <si>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</si>
  <si>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</si>
  <si>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</si>
  <si>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</si>
  <si>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</si>
  <si>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</si>
  <si>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</si>
  <si>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</si>
  <si>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</si>
  <si>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</si>
  <si>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</si>
  <si>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</si>
  <si>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</si>
  <si>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</si>
  <si>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</si>
  <si>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</si>
  <si>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</si>
  <si>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</si>
  <si>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</si>
  <si>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</si>
  <si>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</si>
  <si>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</si>
  <si>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</si>
  <si>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</si>
  <si>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4 Y 11 DE JUNIO</t>
  </si>
  <si>
    <t>CLASES DE ARTÉS ESCÉNICAS - PROGRAMA TEATRO EN LA EDUCACIÓN</t>
  </si>
  <si>
    <t>DEPENDENCIAS DEL ESTABLECIMIENTO</t>
  </si>
  <si>
    <t>ESCUELA SANTA BÁRBARA</t>
  </si>
  <si>
    <t>MUNICIPAL</t>
  </si>
  <si>
    <t>EDUCACIÓN BÁSICA - CICLO II</t>
  </si>
  <si>
    <t>6° BÁSICO</t>
  </si>
  <si>
    <t>ESCUELA REPÚBLICA DE POLONIA</t>
  </si>
  <si>
    <t>7° BÁSICO</t>
  </si>
  <si>
    <t>5 Y 12 DE JUNIO</t>
  </si>
  <si>
    <t>ESCUELA MANUEL ROJAS</t>
  </si>
  <si>
    <t>PÚBLICA</t>
  </si>
  <si>
    <t>5° BÁSICO</t>
  </si>
  <si>
    <t>4, 11 Y 18 DE JUNIO</t>
  </si>
  <si>
    <t>ESCUELA POETA VÍCTOR DOMINGO SILVA</t>
  </si>
  <si>
    <t>ESCUELA POETA OSCAR CASTRO</t>
  </si>
  <si>
    <t>7°A-7°B BÁSICO</t>
  </si>
  <si>
    <t>ESCUELA SANITAS</t>
  </si>
  <si>
    <t>7°-8° BÁSICO</t>
  </si>
  <si>
    <t>6 DE JUNIO</t>
  </si>
  <si>
    <t>5°-6° BÁSICO</t>
  </si>
  <si>
    <t>ESCUELA BÉLGICA</t>
  </si>
  <si>
    <t>EDUCACIÓN BÁSICA - CICLO I</t>
  </si>
  <si>
    <t>1°-4° BÁSICO</t>
  </si>
  <si>
    <t>2°-3°BÁSICO</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</si>
  <si>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</si>
  <si>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</si>
  <si>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</si>
  <si>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</si>
  <si>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</si>
  <si>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</si>
  <si>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</si>
  <si>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</si>
  <si>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</si>
  <si>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</si>
  <si>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</si>
  <si>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</si>
  <si>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</si>
  <si>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</si>
  <si>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</si>
  <si>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</si>
  <si>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</si>
  <si>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</si>
  <si>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</si>
  <si>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</si>
  <si>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</si>
  <si>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</si>
  <si>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</si>
  <si>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</si>
  <si>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</si>
  <si>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</si>
  <si>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</si>
  <si>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</si>
  <si>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</si>
  <si>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</si>
  <si>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</si>
  <si>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</si>
  <si>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</si>
  <si>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</si>
  <si>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</si>
  <si>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</si>
  <si>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</si>
  <si>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</si>
  <si>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</si>
  <si>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</si>
  <si>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</si>
  <si>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</si>
  <si>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https://teatroamil.cl/transparencia-2024/</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</si>
  <si>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</si>
  <si>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</si>
  <si>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</si>
  <si>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</si>
  <si>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</si>
  <si>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</si>
  <si>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</si>
  <si>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</si>
  <si>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</si>
  <si>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</si>
  <si>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</si>
  <si>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</si>
  <si>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</si>
  <si>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</si>
  <si>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</si>
  <si>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</si>
  <si>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</si>
  <si>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</si>
  <si>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</si>
  <si>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</si>
  <si>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</si>
  <si>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</si>
  <si>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</si>
  <si>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</si>
  <si>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</si>
  <si>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</si>
  <si>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</si>
  <si>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</si>
  <si>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</si>
  <si>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</si>
  <si>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</si>
  <si>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</si>
  <si>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</si>
  <si>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</si>
  <si>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</si>
  <si>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</si>
  <si>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=(0/441)*100</t>
  </si>
  <si>
    <t xml:space="preserve">No se han realizado modificaciones a la fecha.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</si>
  <si>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</si>
  <si>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</si>
  <si>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=(1216606/1372134)*100</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</si>
  <si>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</si>
  <si>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</si>
  <si>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=(1.276.354.810/1497767810)*100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</si>
  <si>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</si>
  <si>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</si>
  <si>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</si>
  <si>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</si>
  <si>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</si>
  <si>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</si>
  <si>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</si>
  <si>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</si>
  <si>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=(19/24)</t>
  </si>
  <si>
    <t>EMPLEABILIDAD</t>
  </si>
  <si>
    <t>((Cantidad total de personal con contrato indefinido o plazo fijo durante 2024 / Cantidad total de personal con contrato indefinido o plazo fijo 2023) -1) *100</t>
  </si>
  <si>
    <t>=(16/14)</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</si>
  <si>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</si>
  <si>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</si>
  <si>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</si>
  <si>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</si>
  <si>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</si>
  <si>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</si>
  <si>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</si>
  <si>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=(6/6)</t>
  </si>
  <si>
    <t>Acá solo medimos la entrega de los informes mensuales.</t>
  </si>
  <si>
    <t>10. LOGROS, HITOS, DESAFÍOS</t>
  </si>
  <si>
    <t>10.1 Logros (máximo 500 palabras)</t>
  </si>
  <si>
    <t>10.2 Hitos (máximo 500 palabras)</t>
  </si>
  <si>
    <t>LOGROS</t>
  </si>
  <si>
    <t>HITOS PROGRAMÁTICOS</t>
  </si>
  <si>
    <t>Principales logros alcanzados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</si>
  <si>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</si>
  <si>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 xml:space="preserve">- Realización Festival Internacional Teatro a Mil 2024 que alcanzó a cerca de 600 mil personas, 80% del público accede a programación gratuita, con 110 espectáculos nacionales e internacionales, la participación de 18 países, en 44 comunas del país, 612 funciones con más 1.000 artistas en escena, en 26 salas y centros culturales de 14 ciudades a lo largo de 8 regiones, 175 organizaciones colaboradoras, con 205 programadores en Platea que visionaron 45 espectáculos y 5.000 asistentes en Labescénico con 59 actividades. 
- Coproducción con Aplaplac de exposición Museo 31 con masiva participación de público, 110 mil asistentes (40% acceso gratuito) en Santiago y gira Museo Franz Mayer en México D.F, de junio a septiembre, con XXX asistentes a la fecha.  
- Transmisión de la obra 31 Minutos: Don Quijote en TVN, alcanzando 176.000 telespectadores. 
- Estrenos de las coproducciones Pachakuna: Guardianes de los Andes, del colectivo La Patogallina, que recorrió más de 25 comunas en 5 regiones del país con la participación de 45 agrupaciones andinas de baile y música, convocando a 107.000 espectadores; Limpia de Alfredo Castro, adaptación de la novela de Alia Trabucco Zerán, en Teatro Nacional Chileno, con XXX funciones, alcanzando XXX personas.  
- Ejecución de Programa TELE con fondos públicos del SLG, del FAE y de la M. de Lampa, alcanzando a 14 cursos, 378 estudiantes y 7 escuelas, con más de 330 horas en aula en el primer semestre y 5 salidas pedagógicas a ver teatro, y 10 actividades como parte de la Semana de Educación Artística. 14 cursos de 7 establecimientos educacionales de 4 comunas de la Región Metropolitana. 
- Circulación nacional de 4 coproducciones: Encuentros Breves con Hombres Repulsivos de Daniel Veronese, Teatro Roberto Barraza, San Felipe; Molly Bloom de Jan Lauwers y Viviane De Munyck en Teatro Regional de Cervantes, Valdivia y en Auditorio Edificio Consistorial de Coquimbo; Ella Lo Ama de Daniel Veronese y Mañana es otro país de Michael de Cock en Teatro Municipal de San Felipe; y temporada en Teatro Finis Terrae de La Tempestad de Peter Brook y Marie-Hélène Estienne.
- Realización de Cuenta Pública 2023 y celebración 20 años de la Fundación en CCLM con participación de dos cursos de TELE (60 estudiantes) y más de 80 invitados.  
- En Mes del Teatro, en alianza con MINCAP y ARCATEL se exhibieron en 11 canales regionales con La Viuda de Apablaza, Romeo y Julieta, Tartufo y Medea. En Día de los Patrimonios se programó en Teatroamil.tv Voces para atesorar, dirigido por Vicente Sabatini y conducido por Claudia Di Girolamo. 
- Ganamos, luego de quedar seleccionados entre 119 iniciativas, el Fondo Efecto Colectivo, iniciativa impulsada por la Fundación Reimagina y Fundación BHP, que beneficiará a 7.000 docentes y directivos y 70.000 estudiantes de la educación pública del país, facilitando que desarrollen habilidades para abordar creativamente los retos del presente y futuro. </t>
  </si>
  <si>
    <t xml:space="preserve">- Apertura del Festival el 3 de enero con el espectáculo Les traceurs (Francia) de la Compagnie de Chaillot, con la coreografía de Rachid Ouramdane, interpretada por el excepcional equilibrista Nathan Paulin – reconocido internacionalmente - quien cruzó una cuerda floja por arriba de la Plaza de la Constitución, corazón del centro cívico de la capital, con una amplia cobertura en redes sociales y la transmisión en directo de TVN, con un alcance digital aproximado de más de un millón de personas, replicado en medios internacionales, dado que el artista ha realizado esto mismo en lugares emblemáticos del mundo.  
- Giras internacionales con 5 funciones en total, de Love to Death, de Lemi Ponifasio en International Theater Amsterdam y en Les Théâtres de la Ville de Luxembourg (total 4 funciones) y Villa de Guillermo Calderón en Festival Du Printemps Des Comediens, Montpellier. 
- Cobertura de gestión Fundación Teatro a Mil y Museo 31 en medios de 4 medios de comunicación de México D.F y posicionamiento internacional de Madrid a Mil, proyecto que se ejecutará en Teatros del Canal en el segundo semestre 2024. 
- Residencia y pre-estreno en Uruguay y debut internacional de Silence of Sea de Tamara Cubas en Festival de Avignon, con tres funciones alcanzando a 2.000 personas; el espectáculo marca la pauta con la temática de XXXXX de que trata la obra donde participan XXXXXX interpretes 
- Premio Goethe, ver comunicado de comunicaciones  
- Inauguración de Museo 31 en Museo Franz Meyer, México, D.F.  
- Participación y networking en festivales y espacios internacionales tales como Onasis Cultural Centre en Grecia, Atenas; Festival Fiesta Escénica de Quito, Ecuador; Teatro Solís en Montevideo, Uruguay; Festival Grec, Barcelona, España; Festival de Avignon, Francia; Festival Iberoamericano de Cádiz; Festival Internacional de la Paz, Bolivia.  </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</si>
  <si>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</si>
  <si>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</si>
  <si>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</si>
  <si>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</si>
  <si>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</si>
  <si>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</si>
  <si>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</si>
  <si>
    <t xml:space="preserve">Los desafíos institucionales 2025 son seguir profundizando en las líneas de trabajo de la Fundación – Acceso, Creación, Educación, Internacionalización y Circulación – a través de los proyectos Festival Internacional Teatro a Mil y Programa Teatro en la Educación, las giras nacionales e internacionales, el apoyo a las creaciones con las co-producciones, y la participación en instancias de incidencia para el desarrollo del sector de las artes vivas.  
A continuación, los énfasis de nuestros desafíos institucionales 2025:  
- Fortalecer la descentralización de nuestro quehacer focalizando especialmente los esfuerzos institucionales en las regiones de Antofagasta, Valparaíso y Bio Bio. 
- Desplegar transversalmente la línea de internacionalización en todos los programas de la Fundación, desarrollando para ello planes, objetivos y actividades en los principales proyectos de la organización. 
- Asegurar la sostenibilidad y continuidad de los proyectos y de la institución potenciando y diversificando la política de tracción de fondos públicos y privados a partir de las oportunidades que ofrecen los actuales y potenciales proyectos.  
- Escalar con el Programa Teatro en la Educación, alcanzando más comunidades educativas, colaborando a los cambios curriculares que actualmente se están sometiendo a consulta pública y que refieren a la incorporación de la asignatura de Artes Escénicas al currículo escolar, de tercero básico a segundo medio.  
- Explorar en nuevas formas de vincularse con los territorios, las comunidades y los públicos, a través de nuestras relaciones institucionales, nuestras plataformas comunicacionales y nuestros programas de formación.  
- Continuar con el trabajo de Planificación Estratégica iniciado este año, ejecutando planes y programas, con objetivos, indicadores y medios de verificación, para avanzar en la gestión y seguimiento de los efectos y el impacto de nuestro accionar. En particular, se buscarán fondos para dar respuesta a la necesidad de hacer una gestión crecientemente más sustentable en lo medioambiental, social y económico. </t>
  </si>
  <si>
    <t xml:space="preserve">Festival Internacional Teatro a mil Nacional, RM y foco en Antofagasta a Mil 
Valparaíso a Mil Concepción a Mil </t>
  </si>
  <si>
    <t> Enero </t>
  </si>
  <si>
    <t>Febrero </t>
  </si>
  <si>
    <t xml:space="preserve"> Temporada y ciclos de coproducciones </t>
  </si>
  <si>
    <t> Febrero </t>
  </si>
  <si>
    <t>Diciembre </t>
  </si>
  <si>
    <t xml:space="preserve">Giras nacionales e internacionales de nuestras coproducciones </t>
  </si>
  <si>
    <t xml:space="preserve">Consolidación de Teatro en la educción en RM y extensión a Antofagasta y Bio Bio </t>
  </si>
  <si>
    <t>22 DE JUNIO</t>
  </si>
  <si>
    <t>CONFERENCIA: LA HISTORIA DE 31 MINUTOS DESDE SU CREACIÓN CON ÁLVARO DÍAZ</t>
  </si>
  <si>
    <t>24 DE JUNIO</t>
  </si>
  <si>
    <t>26 DE JUNIO</t>
  </si>
  <si>
    <t>CONFERENCIA: LOS ENTRAÑABLES PERSONAKES DE 31 MINUTOS CON PEDRO PEIRANO</t>
  </si>
  <si>
    <t>CONFERENCIA: DIRECCIÓN DE ARTE Y DISEÑO DE PERSONAJES Y MERCHANDISING CON MATÍAS INGLESIS</t>
  </si>
  <si>
    <t>27 DE JUNIO</t>
  </si>
  <si>
    <t>CONFERENCIA: EL VIAJE MUSICAL DE 31 MINUTOS, LAS CANCIONES Y LOS CONCIERTOS CON PABLO ILABACA</t>
  </si>
  <si>
    <t>VISITA GUIADA CON EL CURADO JOSÉ DÉLANO, MUSEO 31</t>
  </si>
  <si>
    <r>
      <rPr>
        <b/>
        <sz val="9"/>
        <color rgb="FF000000"/>
        <rFont val="Verdana"/>
        <family val="2"/>
      </rPr>
      <t xml:space="preserve">ENERO: 
</t>
    </r>
    <r>
      <rPr>
        <sz val="9"/>
        <color rgb="FF000000"/>
        <rFont val="Verdana"/>
        <family val="2"/>
      </rPr>
      <t xml:space="preserve">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
</t>
    </r>
    <r>
      <rPr>
        <b/>
        <sz val="9"/>
        <color rgb="FF000000"/>
        <rFont val="Verdana"/>
        <family val="2"/>
      </rPr>
      <t xml:space="preserve">JUNIO
</t>
    </r>
    <r>
      <rPr>
        <sz val="9"/>
        <color rgb="FF000000"/>
        <rFont val="Verdana"/>
        <family val="2"/>
      </rPr>
      <t xml:space="preserve">Realización de 04 conferencias en Museo Franz Mayer, México, con los creadores de Museo 31, y 01 clase magistral con el curador artístico de Museo 31 en México. </t>
    </r>
  </si>
  <si>
    <t>ENERO Y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</si>
</sst>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7"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theme="1"/>
      <name val="Verdana"/>
      <family val="2"/>
    </font>
    <font>
      <b/>
      <sz val="9"/>
      <color rgb="FF000000"/>
      <name val="Verdana"/>
    </font>
    <font>
      <sz val="9"/>
      <color rgb="FF000000"/>
      <name val="Verdana"/>
    </font>
    <font>
      <sz val="9"/>
      <color rgb="FF000000"/>
      <name val="Verdana"/>
      <charset val="1"/>
    </font>
    <font>
      <i/>
      <sz val="9"/>
      <color rgb="FF000000"/>
      <name val="Verdana"/>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s>
  <borders count="1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style="medium">
        <color indexed="64"/>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rgb="FF000000"/>
      </bottom>
      <diagonal/>
    </border>
  </borders>
  <cellStyleXfs count="48">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600">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7" fontId="17" fillId="0" borderId="21" xfId="6" applyNumberFormat="1" applyFont="1" applyBorder="1" applyAlignment="1">
      <alignment vertical="center"/>
    </xf>
    <xf numFmtId="167" fontId="17" fillId="0" borderId="2" xfId="6" applyNumberFormat="1" applyFont="1" applyBorder="1" applyAlignment="1">
      <alignment vertical="center"/>
    </xf>
    <xf numFmtId="167" fontId="17" fillId="0" borderId="32" xfId="6" applyNumberFormat="1" applyFont="1" applyBorder="1" applyAlignment="1">
      <alignment vertical="center"/>
    </xf>
    <xf numFmtId="167"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7" fontId="17" fillId="0" borderId="14" xfId="6" applyNumberFormat="1" applyFont="1" applyBorder="1" applyAlignment="1">
      <alignment vertical="center"/>
    </xf>
    <xf numFmtId="167" fontId="17" fillId="0" borderId="7" xfId="6" applyNumberFormat="1" applyFont="1" applyBorder="1" applyAlignment="1">
      <alignment vertical="center"/>
    </xf>
    <xf numFmtId="167" fontId="17" fillId="0" borderId="23" xfId="6" applyNumberFormat="1" applyFont="1" applyBorder="1" applyAlignment="1">
      <alignment vertical="center"/>
    </xf>
    <xf numFmtId="167"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7" fontId="17" fillId="0" borderId="50" xfId="6" applyNumberFormat="1" applyFont="1" applyBorder="1" applyAlignment="1">
      <alignment vertical="center"/>
    </xf>
    <xf numFmtId="167" fontId="17" fillId="0" borderId="36" xfId="6" applyNumberFormat="1" applyFont="1" applyBorder="1" applyAlignment="1">
      <alignment vertical="center"/>
    </xf>
    <xf numFmtId="167" fontId="17" fillId="0" borderId="37" xfId="6" applyNumberFormat="1" applyFont="1" applyBorder="1" applyAlignment="1">
      <alignment vertical="center"/>
    </xf>
    <xf numFmtId="167" fontId="14" fillId="0" borderId="55" xfId="6" applyNumberFormat="1" applyFont="1" applyBorder="1" applyAlignment="1">
      <alignment vertical="center"/>
    </xf>
    <xf numFmtId="0" fontId="10" fillId="5" borderId="51" xfId="4" applyFont="1" applyFill="1" applyBorder="1" applyAlignment="1">
      <alignment horizontal="left" vertical="center"/>
    </xf>
    <xf numFmtId="167" fontId="17" fillId="0" borderId="19" xfId="4" applyNumberFormat="1" applyFont="1" applyBorder="1" applyAlignment="1">
      <alignment vertical="center"/>
    </xf>
    <xf numFmtId="167" fontId="17" fillId="0" borderId="54" xfId="4" applyNumberFormat="1" applyFont="1" applyBorder="1" applyAlignment="1">
      <alignment vertical="center"/>
    </xf>
    <xf numFmtId="167"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7" fontId="17" fillId="0" borderId="67" xfId="6" applyNumberFormat="1" applyFont="1" applyBorder="1" applyAlignment="1">
      <alignment vertical="center"/>
    </xf>
    <xf numFmtId="167" fontId="17" fillId="0" borderId="68" xfId="6" applyNumberFormat="1" applyFont="1" applyBorder="1" applyAlignment="1">
      <alignment vertical="center"/>
    </xf>
    <xf numFmtId="167"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7" fontId="17" fillId="0" borderId="69" xfId="6" applyNumberFormat="1" applyFont="1" applyBorder="1" applyAlignment="1">
      <alignment vertical="center"/>
    </xf>
    <xf numFmtId="167" fontId="17" fillId="0" borderId="70" xfId="6" applyNumberFormat="1" applyFont="1" applyBorder="1" applyAlignment="1">
      <alignment vertical="center"/>
    </xf>
    <xf numFmtId="167"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7" fontId="17" fillId="0" borderId="71" xfId="6" applyNumberFormat="1" applyFont="1" applyBorder="1" applyAlignment="1">
      <alignment vertical="center"/>
    </xf>
    <xf numFmtId="167" fontId="17" fillId="0" borderId="72" xfId="6" applyNumberFormat="1" applyFont="1" applyBorder="1" applyAlignment="1">
      <alignment vertical="center"/>
    </xf>
    <xf numFmtId="167" fontId="17" fillId="0" borderId="73" xfId="6" applyNumberFormat="1" applyFont="1" applyBorder="1" applyAlignment="1">
      <alignment vertical="center"/>
    </xf>
    <xf numFmtId="167" fontId="14" fillId="0" borderId="59" xfId="6" applyNumberFormat="1" applyFont="1" applyBorder="1" applyAlignment="1">
      <alignment vertical="center"/>
    </xf>
    <xf numFmtId="0" fontId="12" fillId="5" borderId="51" xfId="4" applyFont="1" applyFill="1" applyBorder="1" applyAlignment="1">
      <alignment horizontal="left" vertical="center"/>
    </xf>
    <xf numFmtId="167" fontId="17" fillId="0" borderId="43" xfId="4" applyNumberFormat="1" applyFont="1" applyBorder="1" applyAlignment="1">
      <alignment vertical="center"/>
    </xf>
    <xf numFmtId="167" fontId="17" fillId="0" borderId="33" xfId="4" applyNumberFormat="1" applyFont="1" applyBorder="1" applyAlignment="1">
      <alignment vertical="center"/>
    </xf>
    <xf numFmtId="167"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7" fontId="17" fillId="0" borderId="0" xfId="4" applyNumberFormat="1" applyFont="1" applyAlignment="1">
      <alignment vertical="center"/>
    </xf>
    <xf numFmtId="167"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7" fontId="17" fillId="0" borderId="5" xfId="4" applyNumberFormat="1" applyFont="1" applyBorder="1" applyAlignment="1">
      <alignment vertical="center"/>
    </xf>
    <xf numFmtId="0" fontId="12" fillId="5" borderId="0" xfId="4" applyFont="1" applyFill="1" applyAlignment="1">
      <alignment horizontal="center" vertical="center"/>
    </xf>
    <xf numFmtId="0" fontId="16" fillId="0" borderId="0" xfId="0" applyFont="1"/>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0" fontId="12" fillId="2" borderId="7" xfId="0" applyFont="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4" fillId="0" borderId="29" xfId="0" applyFont="1" applyBorder="1" applyAlignment="1">
      <alignment horizontal="center" vertical="center" wrapText="1"/>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11" xfId="0" applyFont="1" applyBorder="1" applyAlignment="1">
      <alignment horizontal="left" vertical="center"/>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1" xfId="1" applyFont="1" applyFill="1" applyBorder="1" applyAlignment="1" applyProtection="1">
      <alignment horizontal="center" vertical="center" wrapText="1"/>
      <protection locked="0"/>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3" fillId="2" borderId="18" xfId="0" applyFont="1" applyFill="1" applyBorder="1" applyAlignment="1">
      <alignment vertical="center" wrapText="1"/>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4" fontId="11" fillId="0" borderId="6"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42" fontId="13" fillId="0" borderId="7" xfId="44" applyFont="1" applyBorder="1" applyAlignment="1">
      <alignment vertical="center" wrapText="1"/>
    </xf>
    <xf numFmtId="0" fontId="13" fillId="0" borderId="50" xfId="0" applyFont="1" applyBorder="1" applyAlignment="1">
      <alignment vertical="center" wrapText="1"/>
    </xf>
    <xf numFmtId="0" fontId="13" fillId="0" borderId="80" xfId="0" applyFont="1" applyBorder="1" applyAlignment="1">
      <alignment vertical="center" wrapText="1"/>
    </xf>
    <xf numFmtId="0" fontId="11" fillId="0" borderId="80" xfId="0" applyFont="1" applyBorder="1" applyAlignment="1">
      <alignment vertical="center" wrapText="1"/>
    </xf>
    <xf numFmtId="42" fontId="14" fillId="0" borderId="23" xfId="44" applyFont="1" applyBorder="1" applyAlignment="1">
      <alignment horizontal="center" vertical="center"/>
    </xf>
    <xf numFmtId="0" fontId="11" fillId="2" borderId="5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2" borderId="17" xfId="0" applyFont="1" applyFill="1" applyBorder="1" applyAlignment="1">
      <alignment horizontal="left" vertical="center" wrapText="1" indent="1"/>
    </xf>
    <xf numFmtId="0" fontId="14" fillId="0" borderId="7" xfId="0" applyFont="1" applyBorder="1" applyAlignment="1">
      <alignment horizontal="left" vertical="center" wrapText="1" indent="1"/>
    </xf>
    <xf numFmtId="0" fontId="14" fillId="0" borderId="5" xfId="0" applyFont="1" applyBorder="1" applyAlignment="1">
      <alignment horizontal="left" vertical="center" wrapText="1" indent="1"/>
    </xf>
    <xf numFmtId="0" fontId="11" fillId="0" borderId="0" xfId="0" applyFont="1" applyAlignment="1">
      <alignment horizontal="left" indent="1"/>
    </xf>
    <xf numFmtId="0" fontId="14" fillId="0" borderId="8" xfId="0" applyFont="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1" fillId="0" borderId="60" xfId="0" applyFont="1" applyBorder="1" applyAlignment="1">
      <alignment horizontal="center"/>
    </xf>
    <xf numFmtId="0" fontId="17" fillId="0" borderId="83"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3"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8" xfId="0" applyFont="1" applyFill="1" applyBorder="1" applyAlignment="1">
      <alignment horizontal="center" vertical="center" wrapText="1"/>
    </xf>
    <xf numFmtId="0" fontId="10" fillId="2" borderId="86"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2" xfId="0" applyFont="1" applyBorder="1" applyAlignment="1">
      <alignment horizontal="center" vertical="center"/>
    </xf>
    <xf numFmtId="0" fontId="17" fillId="0" borderId="21" xfId="0" applyFont="1" applyBorder="1" applyAlignment="1">
      <alignment horizontal="center" vertical="center"/>
    </xf>
    <xf numFmtId="0" fontId="17" fillId="0" borderId="86" xfId="0" applyFont="1" applyBorder="1" applyAlignment="1">
      <alignment horizontal="center" vertical="center"/>
    </xf>
    <xf numFmtId="0" fontId="17" fillId="0" borderId="75" xfId="0" applyFont="1" applyBorder="1" applyAlignment="1">
      <alignment horizontal="center" vertical="center"/>
    </xf>
    <xf numFmtId="0" fontId="5" fillId="0" borderId="77" xfId="46" applyFill="1" applyBorder="1" applyAlignment="1">
      <alignment horizontal="center" vertical="center" wrapText="1"/>
    </xf>
    <xf numFmtId="0" fontId="17" fillId="0" borderId="83" xfId="0" applyFont="1" applyBorder="1" applyAlignment="1">
      <alignment horizontal="center" vertical="center"/>
    </xf>
    <xf numFmtId="0" fontId="5" fillId="0" borderId="75" xfId="46" applyFill="1" applyBorder="1" applyAlignment="1">
      <alignment horizontal="center" vertical="center"/>
    </xf>
    <xf numFmtId="0" fontId="17" fillId="0" borderId="43" xfId="0" applyFont="1" applyBorder="1" applyAlignment="1">
      <alignment horizontal="center" vertical="center"/>
    </xf>
    <xf numFmtId="17" fontId="17" fillId="0" borderId="62" xfId="0" quotePrefix="1" applyNumberFormat="1" applyFont="1" applyBorder="1" applyAlignment="1">
      <alignment horizontal="center" vertical="center"/>
    </xf>
    <xf numFmtId="0" fontId="10" fillId="2" borderId="99" xfId="1" applyFont="1" applyFill="1" applyBorder="1" applyAlignment="1" applyProtection="1">
      <alignment horizontal="center" vertical="center" wrapText="1"/>
      <protection locked="0"/>
    </xf>
    <xf numFmtId="0" fontId="10" fillId="2" borderId="100" xfId="1" applyFont="1" applyFill="1" applyBorder="1" applyAlignment="1" applyProtection="1">
      <alignment horizontal="center" vertical="center" wrapText="1"/>
      <protection locked="0"/>
    </xf>
    <xf numFmtId="0" fontId="10" fillId="2" borderId="101" xfId="1" applyFont="1" applyFill="1" applyBorder="1" applyAlignment="1" applyProtection="1">
      <alignment horizontal="center" vertical="center" wrapText="1"/>
      <protection locked="0"/>
    </xf>
    <xf numFmtId="0" fontId="17" fillId="0" borderId="62" xfId="0" quotePrefix="1" applyFont="1" applyBorder="1" applyAlignment="1">
      <alignment horizontal="center" vertical="center"/>
    </xf>
    <xf numFmtId="17" fontId="17" fillId="0" borderId="75" xfId="0" quotePrefix="1" applyNumberFormat="1" applyFont="1" applyBorder="1" applyAlignment="1">
      <alignment horizontal="center" vertical="center"/>
    </xf>
    <xf numFmtId="0" fontId="17" fillId="0" borderId="30"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3" xfId="0" applyFont="1" applyBorder="1" applyAlignment="1">
      <alignment horizontal="center" vertical="center"/>
    </xf>
    <xf numFmtId="17" fontId="17" fillId="0" borderId="78" xfId="0" quotePrefix="1" applyNumberFormat="1" applyFont="1" applyBorder="1" applyAlignment="1">
      <alignment horizontal="center" vertical="center"/>
    </xf>
    <xf numFmtId="0" fontId="17" fillId="0" borderId="78" xfId="0" applyFont="1" applyBorder="1" applyAlignment="1">
      <alignment horizontal="center" vertical="center"/>
    </xf>
    <xf numFmtId="17" fontId="17" fillId="0" borderId="75" xfId="0" applyNumberFormat="1" applyFont="1" applyBorder="1" applyAlignment="1">
      <alignment horizontal="center" vertical="center"/>
    </xf>
    <xf numFmtId="0" fontId="10" fillId="2" borderId="102" xfId="1" applyFont="1" applyFill="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0" fontId="13" fillId="0" borderId="7" xfId="0" applyFont="1" applyBorder="1" applyAlignment="1">
      <alignment horizontal="center" vertical="center" wrapText="1"/>
    </xf>
    <xf numFmtId="0" fontId="13" fillId="0" borderId="87" xfId="0" applyFont="1" applyBorder="1" applyAlignment="1">
      <alignment horizontal="center" vertical="center"/>
    </xf>
    <xf numFmtId="41" fontId="13" fillId="0" borderId="87" xfId="45" applyFont="1" applyBorder="1" applyAlignment="1">
      <alignment horizontal="center" vertical="center"/>
    </xf>
    <xf numFmtId="0" fontId="11" fillId="0" borderId="29" xfId="0" applyFont="1" applyBorder="1" applyAlignment="1">
      <alignment horizontal="center" vertical="center" wrapText="1"/>
    </xf>
    <xf numFmtId="0" fontId="11" fillId="0" borderId="74" xfId="0" applyFont="1" applyBorder="1" applyAlignment="1" applyProtection="1">
      <alignment vertical="center" wrapText="1"/>
      <protection locked="0"/>
    </xf>
    <xf numFmtId="0" fontId="10" fillId="0" borderId="14" xfId="0" applyFont="1" applyBorder="1" applyAlignment="1">
      <alignment horizontal="center" vertical="center"/>
    </xf>
    <xf numFmtId="0" fontId="10" fillId="0" borderId="62" xfId="0" applyFont="1" applyBorder="1" applyAlignment="1">
      <alignment horizontal="center" vertical="center"/>
    </xf>
    <xf numFmtId="0" fontId="16" fillId="0" borderId="0" xfId="0" applyFont="1" applyAlignment="1">
      <alignment horizontal="center" vertical="center"/>
    </xf>
    <xf numFmtId="0" fontId="14" fillId="0" borderId="8" xfId="0" applyFont="1" applyBorder="1" applyAlignment="1">
      <alignment horizontal="center" vertical="center"/>
    </xf>
    <xf numFmtId="6" fontId="14" fillId="0" borderId="10" xfId="44" applyNumberFormat="1" applyFont="1" applyBorder="1" applyAlignment="1">
      <alignment horizontal="center" vertical="center"/>
    </xf>
    <xf numFmtId="6" fontId="13" fillId="4" borderId="51" xfId="44" applyNumberFormat="1" applyFont="1" applyFill="1" applyBorder="1" applyAlignment="1">
      <alignment horizontal="center" vertical="center"/>
    </xf>
    <xf numFmtId="0" fontId="11" fillId="0" borderId="60" xfId="0" applyFont="1" applyBorder="1" applyAlignment="1">
      <alignment horizontal="center" vertical="center"/>
    </xf>
    <xf numFmtId="0" fontId="14" fillId="0" borderId="1" xfId="15" applyFont="1" applyBorder="1" applyAlignment="1">
      <alignment horizontal="center" vertical="center" wrapText="1"/>
    </xf>
    <xf numFmtId="0" fontId="14" fillId="0" borderId="2" xfId="15" applyFont="1" applyBorder="1" applyAlignment="1">
      <alignment horizontal="center" vertical="center" wrapText="1"/>
    </xf>
    <xf numFmtId="0" fontId="14" fillId="0" borderId="3" xfId="15" applyFont="1" applyBorder="1" applyAlignment="1">
      <alignment horizontal="center" vertical="center" wrapText="1"/>
    </xf>
    <xf numFmtId="0" fontId="14" fillId="0" borderId="0" xfId="15" applyFont="1" applyAlignment="1">
      <alignment vertical="center" wrapText="1"/>
    </xf>
    <xf numFmtId="0" fontId="14" fillId="0" borderId="11" xfId="15" applyFont="1" applyBorder="1" applyAlignment="1">
      <alignment horizontal="center" vertical="center" wrapText="1"/>
    </xf>
    <xf numFmtId="0" fontId="14" fillId="0" borderId="7" xfId="15" applyFont="1" applyBorder="1" applyAlignment="1">
      <alignment horizontal="center" vertical="center" wrapText="1"/>
    </xf>
    <xf numFmtId="0" fontId="14" fillId="0" borderId="9"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4" xfId="15" applyFont="1" applyBorder="1" applyAlignment="1">
      <alignment horizontal="center" vertical="center" wrapText="1"/>
    </xf>
    <xf numFmtId="0" fontId="14" fillId="0" borderId="5"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60"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3"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5" fillId="0" borderId="62" xfId="46" applyBorder="1" applyAlignment="1" applyProtection="1">
      <alignment horizontal="center" vertical="center" wrapText="1"/>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3" fontId="11" fillId="0" borderId="0" xfId="0" applyNumberFormat="1" applyFont="1"/>
    <xf numFmtId="0" fontId="14" fillId="6" borderId="7" xfId="0" applyFont="1" applyFill="1" applyBorder="1" applyAlignment="1">
      <alignment horizontal="center" vertical="center" wrapText="1"/>
    </xf>
    <xf numFmtId="0" fontId="14" fillId="6" borderId="36" xfId="0" applyFont="1" applyFill="1" applyBorder="1" applyAlignment="1">
      <alignment horizontal="center" vertical="center" wrapText="1"/>
    </xf>
    <xf numFmtId="3" fontId="14" fillId="6" borderId="1" xfId="0" applyNumberFormat="1" applyFont="1" applyFill="1" applyBorder="1" applyAlignment="1">
      <alignment horizontal="center" vertical="center" wrapText="1"/>
    </xf>
    <xf numFmtId="3" fontId="14" fillId="10" borderId="2" xfId="0" applyNumberFormat="1" applyFont="1" applyFill="1" applyBorder="1" applyAlignment="1">
      <alignment horizontal="center" vertical="center" wrapText="1"/>
    </xf>
    <xf numFmtId="3" fontId="14" fillId="6" borderId="15"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52" xfId="0" applyFont="1" applyFill="1" applyBorder="1" applyAlignment="1">
      <alignment horizontal="center" vertical="center" wrapText="1"/>
    </xf>
    <xf numFmtId="0" fontId="14" fillId="0" borderId="36" xfId="0" applyFont="1" applyBorder="1" applyAlignment="1">
      <alignment horizontal="left" vertical="center" wrapText="1" indent="1"/>
    </xf>
    <xf numFmtId="0" fontId="14" fillId="0" borderId="3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0" xfId="0" applyFont="1" applyBorder="1" applyAlignment="1">
      <alignment horizontal="left" vertical="center" wrapText="1" indent="1"/>
    </xf>
    <xf numFmtId="14" fontId="14" fillId="0" borderId="62"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14" fontId="14" fillId="0" borderId="28" xfId="0" applyNumberFormat="1" applyFont="1" applyBorder="1" applyAlignment="1">
      <alignment horizontal="center" vertical="center" wrapText="1"/>
    </xf>
    <xf numFmtId="14" fontId="14" fillId="0" borderId="46" xfId="0" applyNumberFormat="1" applyFont="1" applyBorder="1" applyAlignment="1">
      <alignment horizontal="center" vertical="center" wrapText="1"/>
    </xf>
    <xf numFmtId="14" fontId="14" fillId="0" borderId="44" xfId="0" applyNumberFormat="1" applyFont="1" applyBorder="1" applyAlignment="1">
      <alignment horizontal="center" vertical="center" wrapText="1"/>
    </xf>
    <xf numFmtId="14" fontId="14" fillId="0" borderId="55" xfId="0" applyNumberFormat="1" applyFont="1" applyBorder="1" applyAlignment="1">
      <alignment horizontal="center" vertical="center" wrapText="1"/>
    </xf>
    <xf numFmtId="14" fontId="14" fillId="0" borderId="104" xfId="0" applyNumberFormat="1" applyFont="1" applyBorder="1" applyAlignment="1">
      <alignment horizontal="center" vertical="center" wrapText="1"/>
    </xf>
    <xf numFmtId="0" fontId="14" fillId="0" borderId="21"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0" borderId="2" xfId="0" applyFont="1" applyBorder="1" applyAlignment="1">
      <alignment horizontal="left" vertical="center" wrapText="1" indent="1"/>
    </xf>
    <xf numFmtId="0" fontId="14" fillId="6" borderId="40"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3" xfId="0" applyFont="1" applyBorder="1" applyAlignment="1">
      <alignment horizontal="center" vertical="center" wrapText="1"/>
    </xf>
    <xf numFmtId="3" fontId="14" fillId="6" borderId="35" xfId="0" applyNumberFormat="1" applyFont="1" applyFill="1" applyBorder="1" applyAlignment="1">
      <alignment horizontal="center" vertical="center" wrapText="1"/>
    </xf>
    <xf numFmtId="14" fontId="14" fillId="0" borderId="21" xfId="0" applyNumberFormat="1" applyFont="1" applyBorder="1" applyAlignment="1">
      <alignment horizontal="center" vertical="center" wrapText="1"/>
    </xf>
    <xf numFmtId="14" fontId="14" fillId="0" borderId="50" xfId="0" applyNumberFormat="1" applyFont="1" applyBorder="1" applyAlignment="1">
      <alignment horizontal="center" vertical="center" wrapText="1"/>
    </xf>
    <xf numFmtId="3" fontId="14" fillId="10" borderId="36" xfId="0" applyNumberFormat="1" applyFont="1" applyFill="1" applyBorder="1" applyAlignment="1">
      <alignment horizontal="center" vertical="center" wrapText="1"/>
    </xf>
    <xf numFmtId="17" fontId="17" fillId="0" borderId="78" xfId="0" quotePrefix="1" applyNumberFormat="1" applyFont="1" applyBorder="1" applyAlignment="1">
      <alignment horizontal="center" vertical="center" wrapText="1"/>
    </xf>
    <xf numFmtId="17" fontId="17" fillId="0" borderId="83" xfId="0" applyNumberFormat="1" applyFont="1" applyBorder="1" applyAlignment="1">
      <alignment horizontal="center" vertical="center" wrapText="1"/>
    </xf>
    <xf numFmtId="0" fontId="13" fillId="0" borderId="1" xfId="0" applyFont="1" applyBorder="1" applyAlignment="1" applyProtection="1">
      <alignment horizontal="left" vertical="center" wrapText="1" indent="1"/>
      <protection locked="0"/>
    </xf>
    <xf numFmtId="0" fontId="11" fillId="0" borderId="15" xfId="0" applyFont="1" applyBorder="1" applyAlignment="1" applyProtection="1">
      <alignment horizontal="left" vertical="center" wrapText="1" indent="1"/>
      <protection locked="0"/>
    </xf>
    <xf numFmtId="0" fontId="11" fillId="0" borderId="15" xfId="0" applyFont="1" applyBorder="1" applyAlignment="1" applyProtection="1">
      <alignment horizontal="left" indent="1"/>
      <protection locked="0"/>
    </xf>
    <xf numFmtId="0" fontId="11" fillId="0" borderId="11" xfId="0" applyFont="1" applyBorder="1" applyAlignment="1" applyProtection="1">
      <alignment horizontal="left" indent="1"/>
      <protection locked="0"/>
    </xf>
    <xf numFmtId="0" fontId="11" fillId="0" borderId="4" xfId="0" applyFont="1" applyBorder="1" applyAlignment="1" applyProtection="1">
      <alignment horizontal="left" vertical="center" wrapText="1" indent="1"/>
      <protection locked="0"/>
    </xf>
    <xf numFmtId="0" fontId="11" fillId="0" borderId="62"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5" xfId="15" applyFont="1" applyBorder="1" applyAlignment="1">
      <alignment horizontal="left" vertical="center" wrapText="1" indent="1"/>
    </xf>
    <xf numFmtId="0" fontId="14" fillId="0" borderId="0" xfId="15" applyFont="1" applyAlignment="1">
      <alignment horizontal="left" vertical="center" indent="1"/>
    </xf>
    <xf numFmtId="49" fontId="25" fillId="9" borderId="0" xfId="29" applyNumberFormat="1" applyFont="1" applyFill="1" applyBorder="1" applyAlignment="1">
      <alignment horizontal="left" vertical="center" indent="1"/>
    </xf>
    <xf numFmtId="0" fontId="11" fillId="0" borderId="0" xfId="0" applyFont="1" applyAlignment="1">
      <alignment horizontal="left" vertical="center" indent="1"/>
    </xf>
    <xf numFmtId="14" fontId="14" fillId="0" borderId="1" xfId="15" applyNumberFormat="1" applyFont="1" applyBorder="1" applyAlignment="1">
      <alignment horizontal="center" vertical="center" wrapTex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0" fontId="14" fillId="0" borderId="6" xfId="15" applyFont="1" applyBorder="1" applyAlignment="1">
      <alignment horizontal="center" vertical="center" wrapText="1"/>
    </xf>
    <xf numFmtId="0" fontId="14" fillId="0" borderId="10" xfId="15" applyFont="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7" fillId="0" borderId="15" xfId="0" applyFont="1" applyBorder="1" applyAlignment="1">
      <alignment vertical="center" wrapText="1"/>
    </xf>
    <xf numFmtId="0" fontId="13" fillId="0" borderId="15" xfId="0" applyFont="1" applyBorder="1" applyAlignment="1" applyProtection="1">
      <alignment horizontal="left" vertical="center" wrapText="1" indent="1"/>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15" xfId="0" applyFont="1" applyBorder="1" applyAlignment="1">
      <alignment horizontal="left" vertical="center" wrapText="1" indent="1"/>
    </xf>
    <xf numFmtId="0" fontId="15" fillId="0" borderId="8" xfId="46" applyFont="1" applyBorder="1" applyAlignment="1">
      <alignment horizontal="center" vertical="center" wrapText="1"/>
    </xf>
    <xf numFmtId="14" fontId="15" fillId="0" borderId="7" xfId="46" applyNumberFormat="1" applyFont="1" applyBorder="1" applyAlignment="1">
      <alignment horizontal="center" vertical="center" wrapText="1"/>
    </xf>
    <xf numFmtId="14" fontId="15" fillId="6" borderId="7" xfId="46" applyNumberFormat="1" applyFont="1" applyFill="1" applyBorder="1" applyAlignment="1">
      <alignment horizontal="center" vertical="center" wrapText="1"/>
    </xf>
    <xf numFmtId="0" fontId="17" fillId="0" borderId="15" xfId="0" applyFont="1" applyBorder="1" applyAlignment="1" applyProtection="1">
      <alignment vertical="center" wrapText="1"/>
      <protection locked="0"/>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4" fillId="6" borderId="7" xfId="0" quotePrefix="1" applyFont="1" applyFill="1" applyBorder="1" applyAlignment="1">
      <alignment horizontal="left" vertical="center" wrapText="1"/>
    </xf>
    <xf numFmtId="0" fontId="11" fillId="0" borderId="7" xfId="0" quotePrefix="1" applyFont="1" applyBorder="1" applyAlignment="1">
      <alignment horizontal="left" vertical="center" wrapText="1"/>
    </xf>
    <xf numFmtId="6" fontId="11" fillId="0" borderId="0" xfId="0" applyNumberFormat="1" applyFont="1" applyProtection="1">
      <protection locked="0"/>
    </xf>
    <xf numFmtId="0" fontId="11" fillId="0" borderId="32" xfId="0" applyFont="1" applyBorder="1" applyAlignment="1">
      <alignment horizontal="center" vertical="center" wrapText="1"/>
    </xf>
    <xf numFmtId="0" fontId="34" fillId="0" borderId="15" xfId="0" applyFont="1" applyBorder="1" applyAlignment="1" applyProtection="1">
      <alignment vertical="center" wrapText="1"/>
      <protection locked="0"/>
    </xf>
    <xf numFmtId="0" fontId="34" fillId="0" borderId="15" xfId="0" applyFont="1" applyBorder="1" applyAlignment="1">
      <alignment vertical="center" wrapText="1"/>
    </xf>
    <xf numFmtId="0" fontId="11" fillId="6" borderId="7" xfId="0" applyFont="1" applyFill="1" applyBorder="1" applyAlignment="1" applyProtection="1">
      <alignment horizontal="center" vertical="center"/>
      <protection locked="0"/>
    </xf>
    <xf numFmtId="41" fontId="11" fillId="6" borderId="7" xfId="45" applyFont="1" applyFill="1" applyBorder="1" applyAlignment="1" applyProtection="1">
      <alignment vertical="center"/>
      <protection locked="0"/>
    </xf>
    <xf numFmtId="0" fontId="17" fillId="6" borderId="7" xfId="0" quotePrefix="1" applyFont="1" applyFill="1" applyBorder="1" applyAlignment="1" applyProtection="1">
      <alignment horizontal="center" vertical="center" wrapText="1"/>
      <protection locked="0"/>
    </xf>
    <xf numFmtId="0" fontId="14" fillId="10" borderId="7" xfId="0" applyFont="1" applyFill="1" applyBorder="1" applyAlignment="1" applyProtection="1">
      <alignment horizontal="center" vertical="center" wrapText="1"/>
      <protection locked="0"/>
    </xf>
    <xf numFmtId="9" fontId="14" fillId="6" borderId="7" xfId="47" quotePrefix="1" applyFont="1" applyFill="1" applyBorder="1" applyAlignment="1" applyProtection="1">
      <alignment horizontal="center" vertical="center" wrapText="1"/>
      <protection locked="0"/>
    </xf>
    <xf numFmtId="0" fontId="14" fillId="6" borderId="7" xfId="0" quotePrefix="1" applyFont="1" applyFill="1" applyBorder="1" applyAlignment="1" applyProtection="1">
      <alignment horizontal="center" vertical="center" wrapText="1"/>
      <protection locked="0"/>
    </xf>
    <xf numFmtId="0" fontId="35" fillId="0" borderId="107" xfId="0" applyFont="1" applyBorder="1" applyAlignment="1">
      <alignment horizontal="center" vertical="center" wrapText="1"/>
    </xf>
    <xf numFmtId="0" fontId="35" fillId="0" borderId="108"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9" xfId="0" applyFont="1" applyBorder="1" applyAlignment="1">
      <alignment horizontal="center" vertical="center" wrapText="1"/>
    </xf>
    <xf numFmtId="0" fontId="35" fillId="0" borderId="77" xfId="0" applyFont="1" applyBorder="1" applyAlignment="1">
      <alignment horizontal="center" vertical="center" wrapText="1"/>
    </xf>
    <xf numFmtId="0" fontId="34" fillId="0" borderId="15" xfId="0" applyFont="1" applyBorder="1" applyAlignment="1">
      <alignment horizontal="left" vertical="center" wrapText="1"/>
    </xf>
    <xf numFmtId="0" fontId="33" fillId="0" borderId="15" xfId="0" applyFont="1" applyBorder="1" applyAlignment="1" applyProtection="1">
      <alignment horizontal="left" vertical="center" wrapText="1" indent="1"/>
      <protection locked="0"/>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4" fillId="0" borderId="13" xfId="4" applyFont="1" applyBorder="1"/>
    <xf numFmtId="0" fontId="14" fillId="0" borderId="25" xfId="4" applyFont="1" applyBorder="1"/>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45"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1" xfId="0" applyFont="1" applyFill="1" applyBorder="1" applyAlignment="1">
      <alignment horizontal="left" vertical="center" wrapText="1"/>
    </xf>
    <xf numFmtId="0" fontId="17" fillId="10" borderId="57"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4"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3" fillId="2" borderId="96"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96" xfId="1" applyFont="1" applyFill="1" applyBorder="1" applyAlignment="1" applyProtection="1">
      <alignment vertical="center" wrapText="1"/>
      <protection locked="0"/>
    </xf>
    <xf numFmtId="0" fontId="10" fillId="2" borderId="74" xfId="1" applyFont="1" applyFill="1" applyBorder="1" applyAlignment="1" applyProtection="1">
      <alignment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96" xfId="0" applyFont="1" applyFill="1" applyBorder="1" applyAlignment="1">
      <alignment vertical="center" wrapText="1"/>
    </xf>
    <xf numFmtId="0" fontId="14" fillId="10" borderId="81" xfId="0" applyFont="1" applyFill="1" applyBorder="1" applyAlignment="1">
      <alignment vertical="center" wrapText="1"/>
    </xf>
    <xf numFmtId="0" fontId="14" fillId="10" borderId="95"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4"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2" fillId="12" borderId="42" xfId="0" applyFont="1" applyFill="1" applyBorder="1" applyAlignment="1">
      <alignment horizontal="center" vertical="center" wrapText="1"/>
    </xf>
    <xf numFmtId="0" fontId="12" fillId="12" borderId="87"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2" fillId="12" borderId="84" xfId="0" applyFont="1" applyFill="1" applyBorder="1" applyAlignment="1">
      <alignment horizontal="center" vertical="center"/>
    </xf>
    <xf numFmtId="0" fontId="12" fillId="12" borderId="93"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1"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81"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61"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97" xfId="0" applyFont="1" applyFill="1" applyBorder="1" applyAlignment="1">
      <alignment horizontal="center" vertical="center" textRotation="90"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49" fontId="14" fillId="9" borderId="0" xfId="29" applyNumberFormat="1" applyFont="1" applyFill="1" applyBorder="1" applyAlignment="1">
      <alignment horizontal="center"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0" fontId="11" fillId="10" borderId="5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10" borderId="50" xfId="0" applyFont="1" applyFill="1" applyBorder="1" applyAlignment="1">
      <alignment horizontal="left" vertical="center" wrapText="1"/>
    </xf>
    <xf numFmtId="0" fontId="11" fillId="10" borderId="62" xfId="0" applyFont="1" applyFill="1" applyBorder="1" applyAlignment="1">
      <alignment horizontal="left"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6" borderId="7" xfId="0" applyFont="1" applyFill="1" applyBorder="1" applyAlignment="1" applyProtection="1">
      <alignment horizontal="left" vertical="center"/>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1" fillId="0" borderId="0" xfId="4"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7" xfId="0" applyFont="1" applyFill="1" applyBorder="1" applyAlignment="1">
      <alignment horizontal="center" vertical="center"/>
    </xf>
    <xf numFmtId="0" fontId="13" fillId="2" borderId="36" xfId="0" applyFont="1" applyFill="1" applyBorder="1" applyAlignment="1">
      <alignment horizontal="center" vertical="center"/>
    </xf>
    <xf numFmtId="0" fontId="11" fillId="0" borderId="23" xfId="0" applyFont="1" applyBorder="1" applyAlignment="1">
      <alignment horizontal="left" vertical="top" wrapText="1"/>
    </xf>
    <xf numFmtId="0" fontId="11" fillId="0" borderId="79" xfId="0" applyFont="1" applyBorder="1" applyAlignment="1">
      <alignment horizontal="left" vertical="top" wrapText="1"/>
    </xf>
    <xf numFmtId="0" fontId="11" fillId="0" borderId="14" xfId="0" applyFont="1" applyBorder="1" applyAlignment="1">
      <alignment horizontal="left" vertical="top" wrapText="1"/>
    </xf>
    <xf numFmtId="0" fontId="11" fillId="0" borderId="23" xfId="0" applyFont="1" applyBorder="1" applyAlignment="1">
      <alignment horizontal="left" vertical="center"/>
    </xf>
    <xf numFmtId="0" fontId="11" fillId="0" borderId="79"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3" fillId="2" borderId="7"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79" xfId="0" applyFont="1" applyBorder="1" applyAlignment="1">
      <alignment horizontal="left" vertical="center" wrapText="1"/>
    </xf>
    <xf numFmtId="0" fontId="11" fillId="0" borderId="14" xfId="0" applyFont="1" applyBorder="1" applyAlignment="1">
      <alignment horizontal="left" vertical="center" wrapText="1"/>
    </xf>
    <xf numFmtId="0" fontId="11" fillId="0" borderId="75" xfId="0" applyFont="1" applyBorder="1" applyAlignment="1">
      <alignment horizontal="left" vertical="top" wrapText="1"/>
    </xf>
    <xf numFmtId="0" fontId="11" fillId="0" borderId="75" xfId="0" applyFont="1" applyBorder="1" applyAlignment="1">
      <alignment horizontal="left" vertical="top"/>
    </xf>
    <xf numFmtId="0" fontId="11" fillId="0" borderId="7" xfId="0" applyFont="1" applyBorder="1" applyAlignment="1">
      <alignment horizontal="left" vertical="top" wrapText="1"/>
    </xf>
    <xf numFmtId="0" fontId="11" fillId="0" borderId="7" xfId="0" applyFont="1" applyBorder="1" applyAlignment="1">
      <alignment horizontal="left" vertical="top"/>
    </xf>
  </cellXfs>
  <cellStyles count="48">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xfId="47" builtinId="5"/>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hilecultura.gob.cl/events/25533/" TargetMode="External"/><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Otros-Aportes-mes-de-febrero-2024.pdf" TargetMode="External"/><Relationship Id="rId3" Type="http://schemas.openxmlformats.org/officeDocument/2006/relationships/hyperlink" Target="https://teatroamil.cl/static/2024/docs/convenios/REX-277-DE-2024.pdf" TargetMode="External"/><Relationship Id="rId7" Type="http://schemas.openxmlformats.org/officeDocument/2006/relationships/hyperlink" Target="https://teatroamil.cl/static/2024/docs/otros/Declaracion-Jurada-Equipo-a-Marzo_2024.pdf" TargetMode="External"/><Relationship Id="rId2" Type="http://schemas.openxmlformats.org/officeDocument/2006/relationships/hyperlink" Target="https://teatroamil.cl/transparencia/"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2/documentos/procedimientos/POLITICA_DE_CONTRATACIONES_2023.pdf" TargetMode="External"/><Relationship Id="rId11" Type="http://schemas.openxmlformats.org/officeDocument/2006/relationships/printerSettings" Target="../printerSettings/printerSettings8.bin"/><Relationship Id="rId5" Type="http://schemas.openxmlformats.org/officeDocument/2006/relationships/hyperlink" Target="https://teatroamil.cl/static/2024/docs/otros/Nomina-de-personal.pdf" TargetMode="External"/><Relationship Id="rId10" Type="http://schemas.openxmlformats.org/officeDocument/2006/relationships/hyperlink" Target="https://teatroamil.cl/static/2024/docs/estructura/ORGANIGRAMA_MAYO2024.pdf" TargetMode="External"/><Relationship Id="rId4" Type="http://schemas.openxmlformats.org/officeDocument/2006/relationships/hyperlink" Target="https://teatroamil.cl/static/2024/docs/otros/Nomina-Directorio.pdf" TargetMode="External"/><Relationship Id="rId9" Type="http://schemas.openxmlformats.org/officeDocument/2006/relationships/hyperlink" Target="https://teatroamil.cl/static/2024/docs/aportes/3-publicacion-Otros-Aportes-mes-de-marz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3" sqref="C3:E11"/>
    </sheetView>
  </sheetViews>
  <sheetFormatPr baseColWidth="10" defaultColWidth="11.42578125" defaultRowHeight="11.25" x14ac:dyDescent="0.15"/>
  <cols>
    <col min="1" max="1" width="5.42578125" style="1" customWidth="1"/>
    <col min="2" max="2" width="34.28515625" style="1" customWidth="1"/>
    <col min="3" max="5" width="44" style="1" customWidth="1"/>
    <col min="6" max="16384" width="11.42578125" style="1"/>
  </cols>
  <sheetData>
    <row r="1" spans="2:5" ht="25.5" customHeight="1" x14ac:dyDescent="0.15">
      <c r="B1" s="404" t="s">
        <v>0</v>
      </c>
      <c r="C1" s="404"/>
      <c r="D1" s="404"/>
      <c r="E1" s="404"/>
    </row>
    <row r="2" spans="2:5" ht="28.5" customHeight="1" thickBot="1" x14ac:dyDescent="0.2">
      <c r="B2" s="8" t="s">
        <v>1</v>
      </c>
    </row>
    <row r="3" spans="2:5" ht="29.25" customHeight="1" x14ac:dyDescent="0.15">
      <c r="B3" s="2" t="s">
        <v>2</v>
      </c>
      <c r="C3" s="405" t="s">
        <v>3</v>
      </c>
      <c r="D3" s="405"/>
      <c r="E3" s="406"/>
    </row>
    <row r="4" spans="2:5" ht="29.25" customHeight="1" x14ac:dyDescent="0.15">
      <c r="B4" s="3" t="s">
        <v>4</v>
      </c>
      <c r="C4" s="407" t="s">
        <v>5</v>
      </c>
      <c r="D4" s="407"/>
      <c r="E4" s="408"/>
    </row>
    <row r="5" spans="2:5" ht="29.25" customHeight="1" x14ac:dyDescent="0.15">
      <c r="B5" s="3" t="s">
        <v>6</v>
      </c>
      <c r="C5" s="407" t="s">
        <v>7</v>
      </c>
      <c r="D5" s="407"/>
      <c r="E5" s="408"/>
    </row>
    <row r="6" spans="2:5" ht="29.25" customHeight="1" x14ac:dyDescent="0.15">
      <c r="B6" s="3" t="s">
        <v>8</v>
      </c>
      <c r="C6" s="407" t="s">
        <v>9</v>
      </c>
      <c r="D6" s="407"/>
      <c r="E6" s="408"/>
    </row>
    <row r="7" spans="2:5" ht="29.25" customHeight="1" x14ac:dyDescent="0.15">
      <c r="B7" s="3" t="s">
        <v>10</v>
      </c>
      <c r="C7" s="407" t="s">
        <v>11</v>
      </c>
      <c r="D7" s="407"/>
      <c r="E7" s="408"/>
    </row>
    <row r="8" spans="2:5" ht="29.25" customHeight="1" x14ac:dyDescent="0.15">
      <c r="B8" s="3" t="s">
        <v>12</v>
      </c>
      <c r="C8" s="407" t="s">
        <v>13</v>
      </c>
      <c r="D8" s="407"/>
      <c r="E8" s="408"/>
    </row>
    <row r="9" spans="2:5" ht="29.25" customHeight="1" x14ac:dyDescent="0.15">
      <c r="B9" s="3" t="s">
        <v>14</v>
      </c>
      <c r="C9" s="407" t="s">
        <v>15</v>
      </c>
      <c r="D9" s="407"/>
      <c r="E9" s="408"/>
    </row>
    <row r="10" spans="2:5" ht="29.25" customHeight="1" x14ac:dyDescent="0.15">
      <c r="B10" s="3" t="s">
        <v>16</v>
      </c>
      <c r="C10" s="412" t="s">
        <v>17</v>
      </c>
      <c r="D10" s="407"/>
      <c r="E10" s="408"/>
    </row>
    <row r="11" spans="2:5" ht="29.25" customHeight="1" thickBot="1" x14ac:dyDescent="0.2">
      <c r="B11" s="4" t="s">
        <v>18</v>
      </c>
      <c r="C11" s="409" t="s">
        <v>19</v>
      </c>
      <c r="D11" s="410"/>
      <c r="E11" s="411"/>
    </row>
    <row r="15" spans="2:5" x14ac:dyDescent="0.15">
      <c r="B15" s="5" t="s">
        <v>2</v>
      </c>
      <c r="C15" s="6"/>
      <c r="D15" s="6"/>
      <c r="E15" s="6"/>
    </row>
    <row r="16" spans="2:5" x14ac:dyDescent="0.15">
      <c r="B16" s="7" t="s">
        <v>3</v>
      </c>
      <c r="C16" s="8"/>
      <c r="D16" s="8"/>
      <c r="E16" s="8"/>
    </row>
    <row r="17" spans="2:5" ht="22.5" x14ac:dyDescent="0.15">
      <c r="B17" s="7" t="s">
        <v>20</v>
      </c>
      <c r="C17" s="8"/>
      <c r="D17" s="8"/>
      <c r="E17" s="8"/>
    </row>
    <row r="18" spans="2:5" ht="33.75" x14ac:dyDescent="0.15">
      <c r="B18" s="7" t="s">
        <v>21</v>
      </c>
    </row>
    <row r="19" spans="2:5" x14ac:dyDescent="0.1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topLeftCell="G1" zoomScale="90" zoomScaleNormal="90" workbookViewId="0">
      <selection activeCell="I26" sqref="I26:L27"/>
    </sheetView>
  </sheetViews>
  <sheetFormatPr baseColWidth="10" defaultColWidth="10.7109375" defaultRowHeight="11.25" x14ac:dyDescent="0.15"/>
  <cols>
    <col min="1" max="1" width="3.28515625" style="1" customWidth="1"/>
    <col min="2" max="6" width="10.7109375" style="1"/>
    <col min="7" max="7" width="117.28515625" style="1" customWidth="1"/>
    <col min="8" max="10" width="10.7109375" style="1"/>
    <col min="11" max="11" width="36.85546875" style="1" customWidth="1"/>
    <col min="12" max="12" width="10.7109375" style="1"/>
    <col min="13" max="13" width="16.7109375" style="1" customWidth="1"/>
    <col min="14" max="14" width="24.28515625" style="1" customWidth="1"/>
    <col min="15" max="16384" width="10.7109375" style="1"/>
  </cols>
  <sheetData>
    <row r="1" spans="2:14" x14ac:dyDescent="0.15">
      <c r="B1" s="128" t="s">
        <v>1017</v>
      </c>
    </row>
    <row r="2" spans="2:14" ht="21.6" customHeight="1" x14ac:dyDescent="0.15">
      <c r="B2" s="110" t="s">
        <v>979</v>
      </c>
      <c r="C2" s="110"/>
      <c r="D2" s="110"/>
      <c r="E2" s="110"/>
      <c r="F2" s="110"/>
      <c r="G2" s="110"/>
      <c r="H2" s="129"/>
      <c r="I2" s="129"/>
      <c r="J2" s="129"/>
      <c r="K2" s="129"/>
      <c r="L2" s="129"/>
      <c r="M2" s="129"/>
      <c r="N2" s="129"/>
    </row>
    <row r="3" spans="2:14" ht="12" customHeight="1" x14ac:dyDescent="0.15"/>
    <row r="4" spans="2:14" x14ac:dyDescent="0.15">
      <c r="B4" s="1" t="s">
        <v>1018</v>
      </c>
      <c r="I4" s="1" t="s">
        <v>1019</v>
      </c>
    </row>
    <row r="5" spans="2:14" ht="29.45" customHeight="1" x14ac:dyDescent="0.15">
      <c r="B5" s="583" t="s">
        <v>1020</v>
      </c>
      <c r="C5" s="583"/>
      <c r="D5" s="583"/>
      <c r="E5" s="583"/>
      <c r="F5" s="583"/>
      <c r="G5" s="583"/>
      <c r="I5" s="583" t="s">
        <v>1021</v>
      </c>
      <c r="J5" s="583"/>
      <c r="K5" s="583"/>
      <c r="L5" s="583"/>
      <c r="M5" s="583"/>
      <c r="N5" s="583"/>
    </row>
    <row r="6" spans="2:14" ht="46.5" customHeight="1" x14ac:dyDescent="0.15">
      <c r="B6" s="592" t="s">
        <v>1022</v>
      </c>
      <c r="C6" s="592"/>
      <c r="D6" s="592"/>
      <c r="E6" s="592"/>
      <c r="F6" s="592"/>
      <c r="G6" s="592"/>
      <c r="I6" s="592" t="s">
        <v>1023</v>
      </c>
      <c r="J6" s="592"/>
      <c r="K6" s="592"/>
      <c r="L6" s="592"/>
      <c r="M6" s="592"/>
      <c r="N6" s="592"/>
    </row>
    <row r="7" spans="2:14" x14ac:dyDescent="0.15">
      <c r="B7" s="598" t="s">
        <v>1024</v>
      </c>
      <c r="C7" s="599"/>
      <c r="D7" s="599"/>
      <c r="E7" s="599"/>
      <c r="F7" s="599"/>
      <c r="G7" s="599"/>
      <c r="H7" s="158"/>
      <c r="I7" s="598" t="s">
        <v>1025</v>
      </c>
      <c r="J7" s="599"/>
      <c r="K7" s="599"/>
      <c r="L7" s="599"/>
      <c r="M7" s="599"/>
      <c r="N7" s="599"/>
    </row>
    <row r="8" spans="2:14" x14ac:dyDescent="0.15">
      <c r="B8" s="599"/>
      <c r="C8" s="599"/>
      <c r="D8" s="599"/>
      <c r="E8" s="599"/>
      <c r="F8" s="599"/>
      <c r="G8" s="599"/>
      <c r="H8" s="158"/>
      <c r="I8" s="599"/>
      <c r="J8" s="599"/>
      <c r="K8" s="599"/>
      <c r="L8" s="599"/>
      <c r="M8" s="599"/>
      <c r="N8" s="599"/>
    </row>
    <row r="9" spans="2:14" x14ac:dyDescent="0.15">
      <c r="B9" s="599"/>
      <c r="C9" s="599"/>
      <c r="D9" s="599"/>
      <c r="E9" s="599"/>
      <c r="F9" s="599"/>
      <c r="G9" s="599"/>
      <c r="H9" s="158"/>
      <c r="I9" s="599"/>
      <c r="J9" s="599"/>
      <c r="K9" s="599"/>
      <c r="L9" s="599"/>
      <c r="M9" s="599"/>
      <c r="N9" s="599"/>
    </row>
    <row r="10" spans="2:14" x14ac:dyDescent="0.15">
      <c r="B10" s="599"/>
      <c r="C10" s="599"/>
      <c r="D10" s="599"/>
      <c r="E10" s="599"/>
      <c r="F10" s="599"/>
      <c r="G10" s="599"/>
      <c r="H10" s="158"/>
      <c r="I10" s="599"/>
      <c r="J10" s="599"/>
      <c r="K10" s="599"/>
      <c r="L10" s="599"/>
      <c r="M10" s="599"/>
      <c r="N10" s="599"/>
    </row>
    <row r="11" spans="2:14" x14ac:dyDescent="0.15">
      <c r="B11" s="599"/>
      <c r="C11" s="599"/>
      <c r="D11" s="599"/>
      <c r="E11" s="599"/>
      <c r="F11" s="599"/>
      <c r="G11" s="599"/>
      <c r="H11" s="158"/>
      <c r="I11" s="599"/>
      <c r="J11" s="599"/>
      <c r="K11" s="599"/>
      <c r="L11" s="599"/>
      <c r="M11" s="599"/>
      <c r="N11" s="599"/>
    </row>
    <row r="12" spans="2:14" x14ac:dyDescent="0.15">
      <c r="B12" s="599"/>
      <c r="C12" s="599"/>
      <c r="D12" s="599"/>
      <c r="E12" s="599"/>
      <c r="F12" s="599"/>
      <c r="G12" s="599"/>
      <c r="H12" s="158"/>
      <c r="I12" s="599"/>
      <c r="J12" s="599"/>
      <c r="K12" s="599"/>
      <c r="L12" s="599"/>
      <c r="M12" s="599"/>
      <c r="N12" s="599"/>
    </row>
    <row r="13" spans="2:14" x14ac:dyDescent="0.15">
      <c r="B13" s="599"/>
      <c r="C13" s="599"/>
      <c r="D13" s="599"/>
      <c r="E13" s="599"/>
      <c r="F13" s="599"/>
      <c r="G13" s="599"/>
      <c r="H13" s="158"/>
      <c r="I13" s="599"/>
      <c r="J13" s="599"/>
      <c r="K13" s="599"/>
      <c r="L13" s="599"/>
      <c r="M13" s="599"/>
      <c r="N13" s="599"/>
    </row>
    <row r="14" spans="2:14" x14ac:dyDescent="0.15">
      <c r="B14" s="599"/>
      <c r="C14" s="599"/>
      <c r="D14" s="599"/>
      <c r="E14" s="599"/>
      <c r="F14" s="599"/>
      <c r="G14" s="599"/>
      <c r="H14" s="158"/>
      <c r="I14" s="599"/>
      <c r="J14" s="599"/>
      <c r="K14" s="599"/>
      <c r="L14" s="599"/>
      <c r="M14" s="599"/>
      <c r="N14" s="599"/>
    </row>
    <row r="15" spans="2:14" x14ac:dyDescent="0.15">
      <c r="B15" s="599"/>
      <c r="C15" s="599"/>
      <c r="D15" s="599"/>
      <c r="E15" s="599"/>
      <c r="F15" s="599"/>
      <c r="G15" s="599"/>
      <c r="H15" s="158"/>
      <c r="I15" s="599"/>
      <c r="J15" s="599"/>
      <c r="K15" s="599"/>
      <c r="L15" s="599"/>
      <c r="M15" s="599"/>
      <c r="N15" s="599"/>
    </row>
    <row r="16" spans="2:14" ht="408.75" customHeight="1" x14ac:dyDescent="0.15">
      <c r="B16" s="599"/>
      <c r="C16" s="599"/>
      <c r="D16" s="599"/>
      <c r="E16" s="599"/>
      <c r="F16" s="599"/>
      <c r="G16" s="599"/>
      <c r="H16" s="158"/>
      <c r="I16" s="599"/>
      <c r="J16" s="599"/>
      <c r="K16" s="599"/>
      <c r="L16" s="599"/>
      <c r="M16" s="599"/>
      <c r="N16" s="599"/>
    </row>
    <row r="19" spans="2:14" x14ac:dyDescent="0.15">
      <c r="B19" s="1" t="s">
        <v>1026</v>
      </c>
      <c r="I19" s="1" t="s">
        <v>1027</v>
      </c>
    </row>
    <row r="20" spans="2:14" ht="20.100000000000001" customHeight="1" x14ac:dyDescent="0.15">
      <c r="B20" s="583" t="s">
        <v>1028</v>
      </c>
      <c r="C20" s="583"/>
      <c r="D20" s="583"/>
      <c r="E20" s="583"/>
      <c r="F20" s="583"/>
      <c r="G20" s="583"/>
      <c r="I20" s="583" t="s">
        <v>1029</v>
      </c>
      <c r="J20" s="583"/>
      <c r="K20" s="583"/>
      <c r="L20" s="583"/>
      <c r="M20" s="583"/>
      <c r="N20" s="583"/>
    </row>
    <row r="21" spans="2:14" ht="33" customHeight="1" x14ac:dyDescent="0.15">
      <c r="B21" s="584"/>
      <c r="C21" s="584"/>
      <c r="D21" s="584"/>
      <c r="E21" s="584"/>
      <c r="F21" s="584"/>
      <c r="G21" s="584"/>
      <c r="I21" s="592" t="s">
        <v>1030</v>
      </c>
      <c r="J21" s="592"/>
      <c r="K21" s="592"/>
      <c r="L21" s="592"/>
      <c r="M21" s="222" t="s">
        <v>1031</v>
      </c>
      <c r="N21" s="222" t="s">
        <v>1032</v>
      </c>
    </row>
    <row r="22" spans="2:14" ht="31.15" customHeight="1" x14ac:dyDescent="0.15">
      <c r="B22" s="596" t="s">
        <v>1033</v>
      </c>
      <c r="C22" s="597"/>
      <c r="D22" s="597"/>
      <c r="E22" s="597"/>
      <c r="F22" s="597"/>
      <c r="G22" s="597"/>
      <c r="H22" s="158"/>
      <c r="I22" s="585" t="s">
        <v>1034</v>
      </c>
      <c r="J22" s="586"/>
      <c r="K22" s="586"/>
      <c r="L22" s="587"/>
      <c r="M22" s="396" t="s">
        <v>1035</v>
      </c>
      <c r="N22" s="397" t="s">
        <v>1036</v>
      </c>
    </row>
    <row r="23" spans="2:14" ht="31.15" customHeight="1" x14ac:dyDescent="0.15">
      <c r="B23" s="597"/>
      <c r="C23" s="597"/>
      <c r="D23" s="597"/>
      <c r="E23" s="597"/>
      <c r="F23" s="597"/>
      <c r="G23" s="597"/>
      <c r="H23" s="158"/>
      <c r="I23" s="588" t="s">
        <v>1037</v>
      </c>
      <c r="J23" s="589"/>
      <c r="K23" s="589"/>
      <c r="L23" s="590"/>
      <c r="M23" s="398" t="s">
        <v>1038</v>
      </c>
      <c r="N23" s="399" t="s">
        <v>1039</v>
      </c>
    </row>
    <row r="24" spans="2:14" ht="31.15" customHeight="1" x14ac:dyDescent="0.15">
      <c r="B24" s="597"/>
      <c r="C24" s="597"/>
      <c r="D24" s="597"/>
      <c r="E24" s="597"/>
      <c r="F24" s="597"/>
      <c r="G24" s="597"/>
      <c r="H24" s="158"/>
      <c r="I24" s="588" t="s">
        <v>1040</v>
      </c>
      <c r="J24" s="589"/>
      <c r="K24" s="589"/>
      <c r="L24" s="590"/>
      <c r="M24" s="398" t="s">
        <v>1038</v>
      </c>
      <c r="N24" s="399" t="s">
        <v>1039</v>
      </c>
    </row>
    <row r="25" spans="2:14" ht="31.15" customHeight="1" x14ac:dyDescent="0.15">
      <c r="B25" s="597"/>
      <c r="C25" s="597"/>
      <c r="D25" s="597"/>
      <c r="E25" s="597"/>
      <c r="F25" s="597"/>
      <c r="G25" s="597"/>
      <c r="H25" s="158"/>
      <c r="I25" s="593" t="s">
        <v>1041</v>
      </c>
      <c r="J25" s="594"/>
      <c r="K25" s="594"/>
      <c r="L25" s="595"/>
      <c r="M25" s="400" t="s">
        <v>1035</v>
      </c>
      <c r="N25" s="401" t="s">
        <v>1039</v>
      </c>
    </row>
    <row r="26" spans="2:14" ht="31.15" customHeight="1" x14ac:dyDescent="0.15">
      <c r="B26" s="597"/>
      <c r="C26" s="597"/>
      <c r="D26" s="597"/>
      <c r="E26" s="597"/>
      <c r="F26" s="597"/>
      <c r="G26" s="597"/>
      <c r="H26" s="158"/>
      <c r="I26" s="588"/>
      <c r="J26" s="589"/>
      <c r="K26" s="589"/>
      <c r="L26" s="590"/>
      <c r="M26" s="221"/>
      <c r="N26" s="221"/>
    </row>
    <row r="27" spans="2:14" ht="31.15" customHeight="1" x14ac:dyDescent="0.15">
      <c r="B27" s="597"/>
      <c r="C27" s="597"/>
      <c r="D27" s="597"/>
      <c r="E27" s="597"/>
      <c r="F27" s="597"/>
      <c r="G27" s="597"/>
      <c r="H27" s="158"/>
      <c r="I27" s="588"/>
      <c r="J27" s="589"/>
      <c r="K27" s="589"/>
      <c r="L27" s="590"/>
      <c r="M27" s="221"/>
      <c r="N27" s="221"/>
    </row>
    <row r="28" spans="2:14" ht="31.15" customHeight="1" x14ac:dyDescent="0.15">
      <c r="B28" s="597"/>
      <c r="C28" s="597"/>
      <c r="D28" s="597"/>
      <c r="E28" s="597"/>
      <c r="F28" s="597"/>
      <c r="G28" s="597"/>
      <c r="H28" s="158"/>
      <c r="I28" s="588"/>
      <c r="J28" s="589"/>
      <c r="K28" s="589"/>
      <c r="L28" s="590"/>
      <c r="M28" s="221"/>
      <c r="N28" s="221"/>
    </row>
    <row r="29" spans="2:14" ht="31.15" customHeight="1" x14ac:dyDescent="0.15">
      <c r="B29" s="597"/>
      <c r="C29" s="597"/>
      <c r="D29" s="597"/>
      <c r="E29" s="597"/>
      <c r="F29" s="597"/>
      <c r="G29" s="597"/>
      <c r="H29" s="158"/>
      <c r="I29" s="591"/>
      <c r="J29" s="591"/>
      <c r="K29" s="591"/>
      <c r="L29" s="591"/>
      <c r="M29" s="221"/>
      <c r="N29" s="221"/>
    </row>
    <row r="30" spans="2:14" ht="31.15" customHeight="1" x14ac:dyDescent="0.15">
      <c r="B30" s="597"/>
      <c r="C30" s="597"/>
      <c r="D30" s="597"/>
      <c r="E30" s="597"/>
      <c r="F30" s="597"/>
      <c r="G30" s="597"/>
      <c r="H30" s="158"/>
      <c r="I30" s="591"/>
      <c r="J30" s="591"/>
      <c r="K30" s="591"/>
      <c r="L30" s="591"/>
      <c r="M30" s="221"/>
      <c r="N30" s="221"/>
    </row>
    <row r="31" spans="2:14" ht="31.15" customHeight="1" x14ac:dyDescent="0.15">
      <c r="B31" s="597"/>
      <c r="C31" s="597"/>
      <c r="D31" s="597"/>
      <c r="E31" s="597"/>
      <c r="F31" s="597"/>
      <c r="G31" s="597"/>
      <c r="H31" s="158"/>
      <c r="I31" s="591"/>
      <c r="J31" s="591"/>
      <c r="K31" s="591"/>
      <c r="L31" s="591"/>
      <c r="M31" s="221"/>
      <c r="N31" s="221"/>
    </row>
  </sheetData>
  <mergeCells count="20">
    <mergeCell ref="B5:G5"/>
    <mergeCell ref="B6:G6"/>
    <mergeCell ref="B7:G16"/>
    <mergeCell ref="I5:N5"/>
    <mergeCell ref="I6:N6"/>
    <mergeCell ref="I7:N16"/>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zoomScale="85" zoomScaleNormal="85" workbookViewId="0">
      <selection activeCell="C34" sqref="C34"/>
    </sheetView>
  </sheetViews>
  <sheetFormatPr baseColWidth="10" defaultColWidth="17.28515625" defaultRowHeight="15" customHeight="1" x14ac:dyDescent="0.15"/>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x14ac:dyDescent="0.15">
      <c r="A1" s="9"/>
      <c r="B1" s="415" t="s">
        <v>22</v>
      </c>
      <c r="C1" s="416"/>
      <c r="D1" s="416"/>
      <c r="E1" s="416"/>
      <c r="F1" s="416"/>
      <c r="G1" s="416"/>
      <c r="H1" s="416"/>
      <c r="I1" s="416"/>
      <c r="J1" s="416"/>
      <c r="K1" s="416"/>
      <c r="L1" s="416"/>
      <c r="M1" s="416"/>
      <c r="N1" s="416"/>
      <c r="O1" s="416"/>
      <c r="P1" s="416"/>
      <c r="Q1" s="10"/>
      <c r="R1" s="10"/>
      <c r="S1" s="10"/>
      <c r="T1" s="10"/>
      <c r="U1" s="10"/>
      <c r="V1" s="10"/>
      <c r="W1" s="10"/>
      <c r="X1" s="10"/>
      <c r="Y1" s="10"/>
      <c r="Z1" s="10"/>
      <c r="AA1" s="10"/>
    </row>
    <row r="2" spans="1:27" ht="22.5" customHeight="1" thickBot="1" x14ac:dyDescent="0.2">
      <c r="A2" s="9"/>
      <c r="B2" s="420" t="s">
        <v>23</v>
      </c>
      <c r="C2" s="421"/>
      <c r="D2" s="421"/>
      <c r="E2" s="421"/>
      <c r="F2" s="421"/>
      <c r="G2" s="421"/>
      <c r="H2" s="421"/>
      <c r="I2" s="421"/>
      <c r="J2" s="421"/>
      <c r="K2" s="421"/>
      <c r="L2" s="421"/>
      <c r="M2" s="421"/>
      <c r="N2" s="421"/>
      <c r="O2" s="421"/>
      <c r="P2" s="421"/>
      <c r="Q2" s="10"/>
      <c r="R2" s="10"/>
      <c r="S2" s="10"/>
      <c r="T2" s="10"/>
      <c r="U2" s="10"/>
      <c r="V2" s="10"/>
      <c r="W2" s="10"/>
      <c r="X2" s="10"/>
      <c r="Y2" s="10"/>
      <c r="Z2" s="10"/>
      <c r="AA2" s="10"/>
    </row>
    <row r="3" spans="1:27" ht="19.899999999999999" customHeight="1" thickBot="1" x14ac:dyDescent="0.2">
      <c r="A3" s="9"/>
      <c r="B3" s="417" t="s">
        <v>24</v>
      </c>
      <c r="C3" s="418"/>
      <c r="D3" s="418"/>
      <c r="E3" s="418"/>
      <c r="F3" s="418"/>
      <c r="G3" s="418"/>
      <c r="H3" s="418"/>
      <c r="I3" s="418"/>
      <c r="J3" s="418"/>
      <c r="K3" s="418"/>
      <c r="L3" s="418"/>
      <c r="M3" s="418"/>
      <c r="N3" s="418"/>
      <c r="O3" s="418"/>
      <c r="P3" s="419"/>
      <c r="Q3" s="10"/>
      <c r="R3" s="10"/>
      <c r="S3" s="10"/>
      <c r="T3" s="10"/>
      <c r="U3" s="10"/>
      <c r="V3" s="10"/>
      <c r="W3" s="10"/>
      <c r="X3" s="10"/>
      <c r="Y3" s="10"/>
      <c r="Z3" s="10"/>
      <c r="AA3" s="10"/>
    </row>
    <row r="4" spans="1:27" ht="40.5" customHeight="1" thickBot="1" x14ac:dyDescent="0.2">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x14ac:dyDescent="0.15">
      <c r="A5" s="9"/>
      <c r="B5" s="17" t="s">
        <v>40</v>
      </c>
      <c r="C5" s="18">
        <v>0</v>
      </c>
      <c r="D5" s="19">
        <v>0</v>
      </c>
      <c r="E5" s="19">
        <v>221413000</v>
      </c>
      <c r="F5" s="19">
        <v>0</v>
      </c>
      <c r="G5" s="19">
        <v>0</v>
      </c>
      <c r="H5" s="19">
        <v>0</v>
      </c>
      <c r="I5" s="19">
        <v>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x14ac:dyDescent="0.15">
      <c r="A6" s="9"/>
      <c r="B6" s="23" t="s">
        <v>41</v>
      </c>
      <c r="C6" s="24">
        <v>0</v>
      </c>
      <c r="D6" s="25">
        <v>0</v>
      </c>
      <c r="E6" s="25">
        <v>0</v>
      </c>
      <c r="F6" s="25">
        <v>0</v>
      </c>
      <c r="G6" s="25">
        <v>0</v>
      </c>
      <c r="H6" s="25">
        <v>0</v>
      </c>
      <c r="I6" s="25">
        <v>0</v>
      </c>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x14ac:dyDescent="0.15">
      <c r="A7" s="9"/>
      <c r="B7" s="29" t="s">
        <v>42</v>
      </c>
      <c r="C7" s="24">
        <v>107671100</v>
      </c>
      <c r="D7" s="25">
        <v>463500000</v>
      </c>
      <c r="E7" s="25">
        <v>74936602</v>
      </c>
      <c r="F7" s="25">
        <v>93500000</v>
      </c>
      <c r="G7" s="25">
        <v>36170000</v>
      </c>
      <c r="H7" s="25">
        <v>15136115</v>
      </c>
      <c r="I7" s="25">
        <v>0</v>
      </c>
      <c r="J7" s="25">
        <v>0</v>
      </c>
      <c r="K7" s="25">
        <v>0</v>
      </c>
      <c r="L7" s="25">
        <v>0</v>
      </c>
      <c r="M7" s="25">
        <v>0</v>
      </c>
      <c r="N7" s="26">
        <v>0</v>
      </c>
      <c r="O7" s="27">
        <f t="shared" si="0"/>
        <v>646107702</v>
      </c>
      <c r="P7" s="28" t="s">
        <v>43</v>
      </c>
      <c r="Q7" s="10"/>
      <c r="R7" s="10"/>
      <c r="S7" s="10"/>
      <c r="T7" s="10"/>
      <c r="U7" s="10"/>
      <c r="V7" s="10"/>
      <c r="W7" s="10"/>
      <c r="X7" s="10"/>
      <c r="Y7" s="10"/>
      <c r="Z7" s="10"/>
      <c r="AA7" s="10"/>
    </row>
    <row r="8" spans="1:27" ht="43.5" customHeight="1" x14ac:dyDescent="0.15">
      <c r="A8" s="9"/>
      <c r="B8" s="30" t="s">
        <v>44</v>
      </c>
      <c r="C8" s="24">
        <v>0</v>
      </c>
      <c r="D8" s="25">
        <v>84726000</v>
      </c>
      <c r="E8" s="25">
        <v>0</v>
      </c>
      <c r="F8" s="25">
        <v>0</v>
      </c>
      <c r="G8" s="25">
        <v>7923812</v>
      </c>
      <c r="H8" s="25">
        <v>22281465</v>
      </c>
      <c r="I8" s="25">
        <v>0</v>
      </c>
      <c r="J8" s="25">
        <v>0</v>
      </c>
      <c r="K8" s="25">
        <v>0</v>
      </c>
      <c r="L8" s="25">
        <v>0</v>
      </c>
      <c r="M8" s="25">
        <v>0</v>
      </c>
      <c r="N8" s="26">
        <v>0</v>
      </c>
      <c r="O8" s="27">
        <f t="shared" si="0"/>
        <v>84726000</v>
      </c>
      <c r="P8" s="28"/>
      <c r="Q8" s="10"/>
      <c r="R8" s="10"/>
      <c r="S8" s="10"/>
      <c r="T8" s="10"/>
      <c r="U8" s="10"/>
      <c r="V8" s="10"/>
      <c r="W8" s="10"/>
      <c r="X8" s="10"/>
      <c r="Y8" s="10"/>
      <c r="Z8" s="10"/>
      <c r="AA8" s="10"/>
    </row>
    <row r="9" spans="1:27" ht="43.5" customHeight="1" x14ac:dyDescent="0.15">
      <c r="A9" s="9"/>
      <c r="B9" s="23" t="s">
        <v>45</v>
      </c>
      <c r="C9" s="24">
        <v>0</v>
      </c>
      <c r="D9" s="25">
        <v>0</v>
      </c>
      <c r="E9" s="25">
        <v>0</v>
      </c>
      <c r="F9" s="25">
        <v>0</v>
      </c>
      <c r="G9" s="25">
        <v>0</v>
      </c>
      <c r="H9" s="25">
        <v>0</v>
      </c>
      <c r="I9" s="25">
        <v>0</v>
      </c>
      <c r="J9" s="25">
        <v>0</v>
      </c>
      <c r="K9" s="25">
        <v>0</v>
      </c>
      <c r="L9" s="25">
        <v>0</v>
      </c>
      <c r="M9" s="25">
        <v>0</v>
      </c>
      <c r="N9" s="26">
        <v>0</v>
      </c>
      <c r="O9" s="27">
        <f t="shared" si="0"/>
        <v>0</v>
      </c>
      <c r="P9" s="28"/>
      <c r="Q9" s="10"/>
      <c r="R9" s="10"/>
      <c r="S9" s="10"/>
      <c r="T9" s="10"/>
      <c r="U9" s="10"/>
      <c r="V9" s="10"/>
      <c r="W9" s="10"/>
      <c r="X9" s="10"/>
      <c r="Y9" s="10"/>
      <c r="Z9" s="10"/>
      <c r="AA9" s="10"/>
    </row>
    <row r="10" spans="1:27" ht="43.5" customHeight="1" x14ac:dyDescent="0.15">
      <c r="A10" s="9"/>
      <c r="B10" s="23" t="s">
        <v>46</v>
      </c>
      <c r="C10" s="24">
        <v>7450000</v>
      </c>
      <c r="D10" s="25">
        <v>8200000</v>
      </c>
      <c r="E10" s="25">
        <v>0</v>
      </c>
      <c r="F10" s="25">
        <v>9033223</v>
      </c>
      <c r="G10" s="25">
        <v>0</v>
      </c>
      <c r="H10" s="25">
        <v>34155480</v>
      </c>
      <c r="I10" s="25">
        <v>0</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x14ac:dyDescent="0.15">
      <c r="A11" s="9"/>
      <c r="B11" s="23" t="s">
        <v>47</v>
      </c>
      <c r="C11" s="24">
        <v>146016347</v>
      </c>
      <c r="D11" s="25">
        <v>324008030</v>
      </c>
      <c r="E11" s="25">
        <v>27003363</v>
      </c>
      <c r="F11" s="25">
        <v>190000</v>
      </c>
      <c r="G11" s="25">
        <v>69572465</v>
      </c>
      <c r="H11" s="25">
        <v>0</v>
      </c>
      <c r="I11" s="25">
        <v>0</v>
      </c>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x14ac:dyDescent="0.15">
      <c r="A12" s="9"/>
      <c r="B12" s="23" t="s">
        <v>48</v>
      </c>
      <c r="C12" s="24">
        <v>0</v>
      </c>
      <c r="D12" s="25">
        <v>0</v>
      </c>
      <c r="E12" s="25">
        <v>0</v>
      </c>
      <c r="F12" s="25">
        <v>0</v>
      </c>
      <c r="G12" s="25">
        <v>0</v>
      </c>
      <c r="H12" s="25">
        <v>0</v>
      </c>
      <c r="I12" s="25">
        <v>0</v>
      </c>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x14ac:dyDescent="0.15">
      <c r="A13" s="9"/>
      <c r="B13" s="23" t="s">
        <v>49</v>
      </c>
      <c r="C13" s="24">
        <v>0</v>
      </c>
      <c r="D13" s="25">
        <v>0</v>
      </c>
      <c r="E13" s="25">
        <v>0</v>
      </c>
      <c r="F13" s="25">
        <v>0</v>
      </c>
      <c r="G13" s="25">
        <v>0</v>
      </c>
      <c r="H13" s="25">
        <v>0</v>
      </c>
      <c r="I13" s="25">
        <v>0</v>
      </c>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x14ac:dyDescent="0.2">
      <c r="A14" s="9"/>
      <c r="B14" s="31" t="s">
        <v>50</v>
      </c>
      <c r="C14" s="32">
        <v>18265292</v>
      </c>
      <c r="D14" s="33">
        <v>10764834</v>
      </c>
      <c r="E14" s="33">
        <v>3813242</v>
      </c>
      <c r="F14" s="33">
        <v>6168180</v>
      </c>
      <c r="G14" s="33">
        <v>0</v>
      </c>
      <c r="H14" s="33">
        <v>5911680</v>
      </c>
      <c r="I14" s="33">
        <v>0</v>
      </c>
      <c r="J14" s="33">
        <v>0</v>
      </c>
      <c r="K14" s="33">
        <v>0</v>
      </c>
      <c r="L14" s="33">
        <v>0</v>
      </c>
      <c r="M14" s="33">
        <v>0</v>
      </c>
      <c r="N14" s="34">
        <v>0</v>
      </c>
      <c r="O14" s="35">
        <f t="shared" si="0"/>
        <v>32843368</v>
      </c>
      <c r="P14" s="224" t="s">
        <v>51</v>
      </c>
      <c r="Q14" s="10"/>
      <c r="R14" s="10"/>
      <c r="S14" s="10"/>
      <c r="T14" s="10"/>
      <c r="U14" s="10"/>
      <c r="V14" s="10"/>
      <c r="W14" s="10"/>
      <c r="X14" s="10"/>
      <c r="Y14" s="10"/>
      <c r="Z14" s="10"/>
      <c r="AA14" s="10"/>
    </row>
    <row r="15" spans="1:27" ht="37.5" customHeight="1" thickBot="1" x14ac:dyDescent="0.2">
      <c r="A15" s="9"/>
      <c r="B15" s="36" t="s">
        <v>52</v>
      </c>
      <c r="C15" s="37">
        <f t="shared" ref="C15:O15" si="1">SUM(C5:C14)</f>
        <v>279402739</v>
      </c>
      <c r="D15" s="38">
        <f>SUM(D5:D14)</f>
        <v>891198864</v>
      </c>
      <c r="E15" s="38">
        <f t="shared" si="1"/>
        <v>327166207</v>
      </c>
      <c r="F15" s="38">
        <f t="shared" si="1"/>
        <v>108891403</v>
      </c>
      <c r="G15" s="38">
        <f t="shared" si="1"/>
        <v>113666277</v>
      </c>
      <c r="H15" s="38">
        <f t="shared" si="1"/>
        <v>77484740</v>
      </c>
      <c r="I15" s="38">
        <f t="shared" si="1"/>
        <v>0</v>
      </c>
      <c r="J15" s="38">
        <f t="shared" si="1"/>
        <v>0</v>
      </c>
      <c r="K15" s="38">
        <f t="shared" si="1"/>
        <v>0</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x14ac:dyDescent="0.15">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x14ac:dyDescent="0.2">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x14ac:dyDescent="0.2">
      <c r="A18" s="9"/>
      <c r="B18" s="417" t="s">
        <v>53</v>
      </c>
      <c r="C18" s="418"/>
      <c r="D18" s="418"/>
      <c r="E18" s="418"/>
      <c r="F18" s="418"/>
      <c r="G18" s="418"/>
      <c r="H18" s="418"/>
      <c r="I18" s="418"/>
      <c r="J18" s="418"/>
      <c r="K18" s="418"/>
      <c r="L18" s="418"/>
      <c r="M18" s="418"/>
      <c r="N18" s="418"/>
      <c r="O18" s="418"/>
      <c r="P18" s="419"/>
      <c r="Q18" s="10"/>
      <c r="R18" s="10"/>
      <c r="S18" s="10"/>
      <c r="T18" s="10"/>
      <c r="U18" s="10"/>
      <c r="V18" s="10"/>
      <c r="W18" s="10"/>
      <c r="X18" s="10"/>
      <c r="Y18" s="10"/>
      <c r="Z18" s="10"/>
      <c r="AA18" s="10"/>
    </row>
    <row r="19" spans="1:27" ht="40.5" customHeight="1" thickBot="1" x14ac:dyDescent="0.2">
      <c r="A19" s="9"/>
      <c r="B19" s="42" t="s">
        <v>25</v>
      </c>
      <c r="C19" s="43" t="s">
        <v>26</v>
      </c>
      <c r="D19" s="44" t="s">
        <v>27</v>
      </c>
      <c r="E19" s="44" t="s">
        <v>28</v>
      </c>
      <c r="F19" s="45" t="s">
        <v>29</v>
      </c>
      <c r="G19" s="44" t="s">
        <v>30</v>
      </c>
      <c r="H19" s="44" t="s">
        <v>31</v>
      </c>
      <c r="I19" s="45"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x14ac:dyDescent="0.15">
      <c r="A20" s="9"/>
      <c r="B20" s="49" t="s">
        <v>55</v>
      </c>
      <c r="C20" s="50">
        <v>805016448</v>
      </c>
      <c r="D20" s="19">
        <v>961582047</v>
      </c>
      <c r="E20" s="19">
        <v>275102212</v>
      </c>
      <c r="F20" s="19">
        <v>238956808</v>
      </c>
      <c r="G20" s="19">
        <v>161522932</v>
      </c>
      <c r="H20" s="19">
        <v>38597978</v>
      </c>
      <c r="I20" s="19">
        <v>0</v>
      </c>
      <c r="J20" s="19">
        <v>0</v>
      </c>
      <c r="K20" s="19">
        <v>0</v>
      </c>
      <c r="L20" s="19">
        <v>0</v>
      </c>
      <c r="M20" s="19">
        <v>0</v>
      </c>
      <c r="N20" s="51">
        <v>0</v>
      </c>
      <c r="O20" s="52">
        <f>SUM(C20:E20)</f>
        <v>2041700707</v>
      </c>
      <c r="P20" s="53"/>
      <c r="Q20" s="10"/>
      <c r="R20" s="10"/>
      <c r="S20" s="10"/>
      <c r="T20" s="10"/>
      <c r="U20" s="10"/>
      <c r="V20" s="10"/>
      <c r="W20" s="10"/>
      <c r="X20" s="10"/>
      <c r="Y20" s="10"/>
      <c r="Z20" s="10"/>
      <c r="AA20" s="10"/>
    </row>
    <row r="21" spans="1:27" ht="42.75" customHeight="1" x14ac:dyDescent="0.15">
      <c r="A21" s="9"/>
      <c r="B21" s="54" t="s">
        <v>56</v>
      </c>
      <c r="C21" s="55">
        <v>13845339</v>
      </c>
      <c r="D21" s="25">
        <v>49828851</v>
      </c>
      <c r="E21" s="25">
        <v>6888139</v>
      </c>
      <c r="F21" s="25">
        <v>673540</v>
      </c>
      <c r="G21" s="25">
        <v>5556085</v>
      </c>
      <c r="H21" s="25">
        <v>0</v>
      </c>
      <c r="I21" s="25">
        <v>0</v>
      </c>
      <c r="J21" s="25">
        <v>0</v>
      </c>
      <c r="K21" s="25">
        <v>0</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x14ac:dyDescent="0.15">
      <c r="A22" s="9"/>
      <c r="B22" s="54" t="s">
        <v>57</v>
      </c>
      <c r="C22" s="55">
        <v>0</v>
      </c>
      <c r="D22" s="25">
        <v>0</v>
      </c>
      <c r="E22" s="25">
        <v>0</v>
      </c>
      <c r="F22" s="25">
        <v>0</v>
      </c>
      <c r="G22" s="25">
        <v>0</v>
      </c>
      <c r="H22" s="25">
        <v>0</v>
      </c>
      <c r="I22" s="25">
        <v>0</v>
      </c>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x14ac:dyDescent="0.15">
      <c r="A23" s="9"/>
      <c r="B23" s="54" t="s">
        <v>58</v>
      </c>
      <c r="C23" s="55">
        <v>46047329</v>
      </c>
      <c r="D23" s="25">
        <v>45681084</v>
      </c>
      <c r="E23" s="25">
        <v>43158743</v>
      </c>
      <c r="F23" s="25">
        <v>47105466</v>
      </c>
      <c r="G23" s="25">
        <v>54364319</v>
      </c>
      <c r="H23" s="25">
        <v>53823051</v>
      </c>
      <c r="I23" s="25">
        <v>0</v>
      </c>
      <c r="J23" s="25">
        <v>0</v>
      </c>
      <c r="K23" s="25">
        <v>0</v>
      </c>
      <c r="L23" s="25">
        <v>0</v>
      </c>
      <c r="M23" s="25">
        <v>0</v>
      </c>
      <c r="N23" s="56">
        <v>0</v>
      </c>
      <c r="O23" s="57">
        <f t="shared" si="2"/>
        <v>134887156</v>
      </c>
      <c r="P23" s="58"/>
      <c r="Q23" s="10"/>
      <c r="R23" s="10"/>
      <c r="S23" s="10"/>
      <c r="T23" s="10"/>
      <c r="U23" s="10"/>
      <c r="V23" s="10"/>
      <c r="W23" s="10"/>
      <c r="X23" s="10"/>
      <c r="Y23" s="10"/>
      <c r="Z23" s="10"/>
      <c r="AA23" s="10"/>
    </row>
    <row r="24" spans="1:27" ht="42.75" customHeight="1" thickBot="1" x14ac:dyDescent="0.2">
      <c r="A24" s="9"/>
      <c r="B24" s="59" t="s">
        <v>59</v>
      </c>
      <c r="C24" s="60">
        <v>8134634</v>
      </c>
      <c r="D24" s="61">
        <v>12329107</v>
      </c>
      <c r="E24" s="61">
        <v>6011344</v>
      </c>
      <c r="F24" s="61">
        <v>5115282</v>
      </c>
      <c r="G24" s="61">
        <v>9218791</v>
      </c>
      <c r="H24" s="61">
        <v>9174535</v>
      </c>
      <c r="I24" s="61">
        <v>0</v>
      </c>
      <c r="J24" s="61">
        <v>0</v>
      </c>
      <c r="K24" s="61">
        <v>0</v>
      </c>
      <c r="L24" s="61">
        <v>0</v>
      </c>
      <c r="M24" s="61">
        <v>0</v>
      </c>
      <c r="N24" s="62">
        <v>0</v>
      </c>
      <c r="O24" s="63">
        <f t="shared" si="2"/>
        <v>26475085</v>
      </c>
      <c r="P24" s="225" t="s">
        <v>60</v>
      </c>
      <c r="Q24" s="10"/>
      <c r="R24" s="10"/>
      <c r="S24" s="10"/>
      <c r="T24" s="10"/>
      <c r="U24" s="10"/>
      <c r="V24" s="10"/>
      <c r="W24" s="10"/>
      <c r="X24" s="10"/>
      <c r="Y24" s="10"/>
      <c r="Z24" s="10"/>
      <c r="AA24" s="10"/>
    </row>
    <row r="25" spans="1:27" ht="37.5" customHeight="1" thickBot="1" x14ac:dyDescent="0.2">
      <c r="A25" s="9"/>
      <c r="B25" s="64" t="s">
        <v>52</v>
      </c>
      <c r="C25" s="65">
        <f>SUM(C20:C24)</f>
        <v>873043750</v>
      </c>
      <c r="D25" s="66">
        <f t="shared" ref="D25:N25" si="3">SUM(D20:D24)</f>
        <v>1069421089</v>
      </c>
      <c r="E25" s="66">
        <f t="shared" si="3"/>
        <v>331160438</v>
      </c>
      <c r="F25" s="66">
        <f t="shared" si="3"/>
        <v>291851096</v>
      </c>
      <c r="G25" s="66">
        <f t="shared" si="3"/>
        <v>230662127</v>
      </c>
      <c r="H25" s="66">
        <f t="shared" si="3"/>
        <v>101595564</v>
      </c>
      <c r="I25" s="66">
        <f t="shared" si="3"/>
        <v>0</v>
      </c>
      <c r="J25" s="66">
        <f t="shared" si="3"/>
        <v>0</v>
      </c>
      <c r="K25" s="66">
        <f t="shared" si="3"/>
        <v>0</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x14ac:dyDescent="0.15">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x14ac:dyDescent="0.2">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x14ac:dyDescent="0.2">
      <c r="A28" s="9"/>
      <c r="B28" s="417" t="s">
        <v>61</v>
      </c>
      <c r="C28" s="418"/>
      <c r="D28" s="418"/>
      <c r="E28" s="418"/>
      <c r="F28" s="418"/>
      <c r="G28" s="418"/>
      <c r="H28" s="418"/>
      <c r="I28" s="418"/>
      <c r="J28" s="418"/>
      <c r="K28" s="418"/>
      <c r="L28" s="418"/>
      <c r="M28" s="418"/>
      <c r="N28" s="418"/>
      <c r="O28" s="418"/>
      <c r="P28" s="419"/>
      <c r="Q28" s="10"/>
      <c r="R28" s="10"/>
      <c r="S28" s="10"/>
      <c r="T28" s="10"/>
      <c r="U28" s="10"/>
      <c r="V28" s="10"/>
      <c r="W28" s="10"/>
      <c r="X28" s="10"/>
      <c r="Y28" s="10"/>
      <c r="Z28" s="10"/>
      <c r="AA28" s="10"/>
    </row>
    <row r="29" spans="1:27" ht="41.65" customHeight="1" x14ac:dyDescent="0.15">
      <c r="A29" s="9"/>
      <c r="B29" s="413"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x14ac:dyDescent="0.2">
      <c r="A30" s="9"/>
      <c r="B30" s="414"/>
      <c r="C30" s="75">
        <f>C15-C25</f>
        <v>-593641011</v>
      </c>
      <c r="D30" s="75">
        <f t="shared" ref="D30:O30" si="4">D15-D25</f>
        <v>-178222225</v>
      </c>
      <c r="E30" s="75">
        <f t="shared" si="4"/>
        <v>-3994231</v>
      </c>
      <c r="F30" s="75">
        <f t="shared" si="4"/>
        <v>-182959693</v>
      </c>
      <c r="G30" s="75">
        <f t="shared" si="4"/>
        <v>-116995850</v>
      </c>
      <c r="H30" s="75">
        <f t="shared" si="4"/>
        <v>-24110824</v>
      </c>
      <c r="I30" s="75">
        <f t="shared" si="4"/>
        <v>0</v>
      </c>
      <c r="J30" s="75">
        <f t="shared" si="4"/>
        <v>0</v>
      </c>
      <c r="K30" s="75">
        <f t="shared" si="4"/>
        <v>0</v>
      </c>
      <c r="L30" s="75">
        <f t="shared" si="4"/>
        <v>0</v>
      </c>
      <c r="M30" s="75">
        <f t="shared" si="4"/>
        <v>0</v>
      </c>
      <c r="N30" s="75">
        <f t="shared" si="4"/>
        <v>0</v>
      </c>
      <c r="O30" s="75">
        <f t="shared" si="4"/>
        <v>-775857467</v>
      </c>
      <c r="P30" s="226" t="s">
        <v>64</v>
      </c>
      <c r="Q30" s="10"/>
      <c r="R30" s="10"/>
      <c r="S30" s="10"/>
      <c r="T30" s="10"/>
      <c r="U30" s="10"/>
      <c r="V30" s="10"/>
      <c r="W30" s="10"/>
      <c r="X30" s="10"/>
      <c r="Y30" s="10"/>
      <c r="Z30" s="10"/>
      <c r="AA30" s="10"/>
    </row>
    <row r="31" spans="1:27" ht="30.75" customHeight="1" x14ac:dyDescent="0.15">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x14ac:dyDescent="0.15">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x14ac:dyDescent="0.15">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x14ac:dyDescent="0.15">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x14ac:dyDescent="0.15">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x14ac:dyDescent="0.1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x14ac:dyDescent="0.1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x14ac:dyDescent="0.1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x14ac:dyDescent="0.1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x14ac:dyDescent="0.1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x14ac:dyDescent="0.1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x14ac:dyDescent="0.1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x14ac:dyDescent="0.1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x14ac:dyDescent="0.1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x14ac:dyDescent="0.1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x14ac:dyDescent="0.1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x14ac:dyDescent="0.1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x14ac:dyDescent="0.1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x14ac:dyDescent="0.1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x14ac:dyDescent="0.1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x14ac:dyDescent="0.1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x14ac:dyDescent="0.1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x14ac:dyDescent="0.1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x14ac:dyDescent="0.1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x14ac:dyDescent="0.1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x14ac:dyDescent="0.1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x14ac:dyDescent="0.1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x14ac:dyDescent="0.1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x14ac:dyDescent="0.1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x14ac:dyDescent="0.1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x14ac:dyDescent="0.1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x14ac:dyDescent="0.1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x14ac:dyDescent="0.1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x14ac:dyDescent="0.1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x14ac:dyDescent="0.1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x14ac:dyDescent="0.1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x14ac:dyDescent="0.1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x14ac:dyDescent="0.1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x14ac:dyDescent="0.1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x14ac:dyDescent="0.1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x14ac:dyDescent="0.1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x14ac:dyDescent="0.1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x14ac:dyDescent="0.1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x14ac:dyDescent="0.1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x14ac:dyDescent="0.1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x14ac:dyDescent="0.1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x14ac:dyDescent="0.1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x14ac:dyDescent="0.1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x14ac:dyDescent="0.1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x14ac:dyDescent="0.1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x14ac:dyDescent="0.1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x14ac:dyDescent="0.1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x14ac:dyDescent="0.1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x14ac:dyDescent="0.1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x14ac:dyDescent="0.1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x14ac:dyDescent="0.1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x14ac:dyDescent="0.1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x14ac:dyDescent="0.1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x14ac:dyDescent="0.1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x14ac:dyDescent="0.1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x14ac:dyDescent="0.1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x14ac:dyDescent="0.1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x14ac:dyDescent="0.1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x14ac:dyDescent="0.1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x14ac:dyDescent="0.1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x14ac:dyDescent="0.1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x14ac:dyDescent="0.1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x14ac:dyDescent="0.1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x14ac:dyDescent="0.1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x14ac:dyDescent="0.1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x14ac:dyDescent="0.1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x14ac:dyDescent="0.1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x14ac:dyDescent="0.1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x14ac:dyDescent="0.1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x14ac:dyDescent="0.1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x14ac:dyDescent="0.1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x14ac:dyDescent="0.1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x14ac:dyDescent="0.1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x14ac:dyDescent="0.1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x14ac:dyDescent="0.1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x14ac:dyDescent="0.1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x14ac:dyDescent="0.1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x14ac:dyDescent="0.1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x14ac:dyDescent="0.1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x14ac:dyDescent="0.1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x14ac:dyDescent="0.1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x14ac:dyDescent="0.1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x14ac:dyDescent="0.1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x14ac:dyDescent="0.1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x14ac:dyDescent="0.1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x14ac:dyDescent="0.1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x14ac:dyDescent="0.1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x14ac:dyDescent="0.1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x14ac:dyDescent="0.1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x14ac:dyDescent="0.1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x14ac:dyDescent="0.1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x14ac:dyDescent="0.1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x14ac:dyDescent="0.1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x14ac:dyDescent="0.1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x14ac:dyDescent="0.1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x14ac:dyDescent="0.1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x14ac:dyDescent="0.1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x14ac:dyDescent="0.1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x14ac:dyDescent="0.1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x14ac:dyDescent="0.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x14ac:dyDescent="0.1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x14ac:dyDescent="0.1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x14ac:dyDescent="0.1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x14ac:dyDescent="0.1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x14ac:dyDescent="0.1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x14ac:dyDescent="0.1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x14ac:dyDescent="0.1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x14ac:dyDescent="0.1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x14ac:dyDescent="0.1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x14ac:dyDescent="0.1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x14ac:dyDescent="0.1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x14ac:dyDescent="0.1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x14ac:dyDescent="0.1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x14ac:dyDescent="0.1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x14ac:dyDescent="0.1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x14ac:dyDescent="0.1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x14ac:dyDescent="0.1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x14ac:dyDescent="0.1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x14ac:dyDescent="0.1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x14ac:dyDescent="0.1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x14ac:dyDescent="0.1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x14ac:dyDescent="0.1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x14ac:dyDescent="0.1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x14ac:dyDescent="0.1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x14ac:dyDescent="0.1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x14ac:dyDescent="0.1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x14ac:dyDescent="0.1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x14ac:dyDescent="0.1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x14ac:dyDescent="0.1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x14ac:dyDescent="0.1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x14ac:dyDescent="0.1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x14ac:dyDescent="0.1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x14ac:dyDescent="0.1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x14ac:dyDescent="0.1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x14ac:dyDescent="0.1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x14ac:dyDescent="0.1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x14ac:dyDescent="0.1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x14ac:dyDescent="0.1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x14ac:dyDescent="0.1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x14ac:dyDescent="0.1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x14ac:dyDescent="0.1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x14ac:dyDescent="0.1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x14ac:dyDescent="0.1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x14ac:dyDescent="0.1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x14ac:dyDescent="0.1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x14ac:dyDescent="0.1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x14ac:dyDescent="0.1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x14ac:dyDescent="0.1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x14ac:dyDescent="0.1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x14ac:dyDescent="0.1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x14ac:dyDescent="0.1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x14ac:dyDescent="0.1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x14ac:dyDescent="0.1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x14ac:dyDescent="0.1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x14ac:dyDescent="0.1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x14ac:dyDescent="0.1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x14ac:dyDescent="0.1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x14ac:dyDescent="0.1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x14ac:dyDescent="0.1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x14ac:dyDescent="0.1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x14ac:dyDescent="0.1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x14ac:dyDescent="0.1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x14ac:dyDescent="0.1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x14ac:dyDescent="0.1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x14ac:dyDescent="0.1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x14ac:dyDescent="0.1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x14ac:dyDescent="0.1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x14ac:dyDescent="0.1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x14ac:dyDescent="0.1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x14ac:dyDescent="0.1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x14ac:dyDescent="0.1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x14ac:dyDescent="0.1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x14ac:dyDescent="0.1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x14ac:dyDescent="0.1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x14ac:dyDescent="0.1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x14ac:dyDescent="0.1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x14ac:dyDescent="0.1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x14ac:dyDescent="0.1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x14ac:dyDescent="0.1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x14ac:dyDescent="0.1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x14ac:dyDescent="0.1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x14ac:dyDescent="0.1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x14ac:dyDescent="0.1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x14ac:dyDescent="0.1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x14ac:dyDescent="0.1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x14ac:dyDescent="0.1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x14ac:dyDescent="0.1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x14ac:dyDescent="0.1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x14ac:dyDescent="0.1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x14ac:dyDescent="0.1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x14ac:dyDescent="0.1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x14ac:dyDescent="0.1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x14ac:dyDescent="0.1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x14ac:dyDescent="0.1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x14ac:dyDescent="0.1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x14ac:dyDescent="0.1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x14ac:dyDescent="0.1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x14ac:dyDescent="0.1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x14ac:dyDescent="0.1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x14ac:dyDescent="0.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x14ac:dyDescent="0.1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x14ac:dyDescent="0.1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x14ac:dyDescent="0.1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x14ac:dyDescent="0.1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x14ac:dyDescent="0.1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x14ac:dyDescent="0.1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x14ac:dyDescent="0.1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x14ac:dyDescent="0.1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x14ac:dyDescent="0.1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x14ac:dyDescent="0.1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x14ac:dyDescent="0.1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x14ac:dyDescent="0.1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x14ac:dyDescent="0.1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x14ac:dyDescent="0.1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x14ac:dyDescent="0.1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x14ac:dyDescent="0.1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x14ac:dyDescent="0.1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x14ac:dyDescent="0.1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x14ac:dyDescent="0.1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x14ac:dyDescent="0.1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x14ac:dyDescent="0.1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x14ac:dyDescent="0.1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x14ac:dyDescent="0.1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x14ac:dyDescent="0.1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x14ac:dyDescent="0.1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x14ac:dyDescent="0.1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x14ac:dyDescent="0.1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x14ac:dyDescent="0.1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x14ac:dyDescent="0.1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x14ac:dyDescent="0.1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x14ac:dyDescent="0.1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x14ac:dyDescent="0.1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x14ac:dyDescent="0.1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x14ac:dyDescent="0.1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x14ac:dyDescent="0.1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x14ac:dyDescent="0.1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x14ac:dyDescent="0.1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x14ac:dyDescent="0.1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x14ac:dyDescent="0.1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x14ac:dyDescent="0.1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x14ac:dyDescent="0.1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x14ac:dyDescent="0.1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x14ac:dyDescent="0.1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x14ac:dyDescent="0.1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x14ac:dyDescent="0.1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x14ac:dyDescent="0.1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x14ac:dyDescent="0.1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x14ac:dyDescent="0.1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x14ac:dyDescent="0.1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x14ac:dyDescent="0.1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x14ac:dyDescent="0.1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x14ac:dyDescent="0.1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x14ac:dyDescent="0.1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x14ac:dyDescent="0.1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x14ac:dyDescent="0.1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x14ac:dyDescent="0.1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x14ac:dyDescent="0.1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x14ac:dyDescent="0.1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x14ac:dyDescent="0.1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x14ac:dyDescent="0.1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x14ac:dyDescent="0.1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x14ac:dyDescent="0.1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x14ac:dyDescent="0.1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x14ac:dyDescent="0.1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x14ac:dyDescent="0.1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x14ac:dyDescent="0.1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5"/>
  <sheetViews>
    <sheetView showGridLines="0" topLeftCell="B22" zoomScaleNormal="100" workbookViewId="0">
      <selection activeCell="E73" sqref="E73"/>
    </sheetView>
  </sheetViews>
  <sheetFormatPr baseColWidth="10" defaultColWidth="11.42578125" defaultRowHeight="11.25" x14ac:dyDescent="0.1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x14ac:dyDescent="0.15">
      <c r="B1" s="422" t="s">
        <v>65</v>
      </c>
      <c r="C1" s="422"/>
      <c r="D1" s="422"/>
      <c r="E1" s="422"/>
      <c r="F1" s="422"/>
      <c r="G1" s="422"/>
      <c r="H1" s="422"/>
      <c r="I1" s="422"/>
    </row>
    <row r="2" spans="2:9" ht="170.1" customHeight="1" x14ac:dyDescent="0.15">
      <c r="B2" s="424" t="s">
        <v>66</v>
      </c>
      <c r="C2" s="425"/>
      <c r="D2" s="425"/>
      <c r="E2" s="425"/>
      <c r="F2" s="425"/>
      <c r="G2" s="425"/>
      <c r="H2" s="425"/>
      <c r="I2" s="425"/>
    </row>
    <row r="3" spans="2:9" ht="27.75" customHeight="1" x14ac:dyDescent="0.15">
      <c r="B3" s="422" t="s">
        <v>67</v>
      </c>
      <c r="C3" s="423"/>
      <c r="D3" s="423"/>
      <c r="E3" s="423"/>
      <c r="F3" s="423"/>
      <c r="G3" s="423"/>
      <c r="H3" s="423"/>
      <c r="I3" s="423"/>
    </row>
    <row r="4" spans="2:9" ht="27.75" customHeight="1" x14ac:dyDescent="0.15">
      <c r="B4" s="127"/>
      <c r="C4" s="158"/>
      <c r="D4" s="158"/>
      <c r="E4" s="158"/>
      <c r="F4" s="407" t="s">
        <v>68</v>
      </c>
      <c r="G4" s="407"/>
      <c r="H4" s="407"/>
      <c r="I4" s="158"/>
    </row>
    <row r="5" spans="2:9" ht="41.25" customHeight="1" x14ac:dyDescent="0.15">
      <c r="B5" s="175" t="s">
        <v>69</v>
      </c>
      <c r="C5" s="176" t="s">
        <v>70</v>
      </c>
      <c r="D5" s="175" t="s">
        <v>71</v>
      </c>
      <c r="E5" s="175" t="s">
        <v>72</v>
      </c>
      <c r="F5" s="175" t="s">
        <v>73</v>
      </c>
      <c r="G5" s="175" t="s">
        <v>74</v>
      </c>
      <c r="H5" s="175" t="s">
        <v>75</v>
      </c>
      <c r="I5" s="175" t="s">
        <v>76</v>
      </c>
    </row>
    <row r="6" spans="2:9" ht="30.75" customHeight="1" x14ac:dyDescent="0.15">
      <c r="B6" s="159" t="s">
        <v>77</v>
      </c>
      <c r="C6" s="159" t="s">
        <v>78</v>
      </c>
      <c r="D6" s="117" t="s">
        <v>79</v>
      </c>
      <c r="E6" s="117" t="s">
        <v>80</v>
      </c>
      <c r="F6" s="278" t="s">
        <v>81</v>
      </c>
      <c r="G6" s="278" t="s">
        <v>82</v>
      </c>
      <c r="H6" s="278" t="s">
        <v>83</v>
      </c>
      <c r="I6" s="227">
        <v>4500000</v>
      </c>
    </row>
    <row r="7" spans="2:9" ht="30.75" customHeight="1" x14ac:dyDescent="0.15">
      <c r="B7" s="159" t="s">
        <v>77</v>
      </c>
      <c r="C7" s="159" t="s">
        <v>84</v>
      </c>
      <c r="D7" s="117" t="s">
        <v>85</v>
      </c>
      <c r="E7" s="117" t="s">
        <v>80</v>
      </c>
      <c r="F7" s="278" t="s">
        <v>81</v>
      </c>
      <c r="G7" s="278" t="s">
        <v>82</v>
      </c>
      <c r="H7" s="278" t="s">
        <v>83</v>
      </c>
      <c r="I7" s="227">
        <v>20000000</v>
      </c>
    </row>
    <row r="8" spans="2:9" ht="30.75" customHeight="1" x14ac:dyDescent="0.15">
      <c r="B8" s="159" t="s">
        <v>77</v>
      </c>
      <c r="C8" s="159" t="s">
        <v>86</v>
      </c>
      <c r="D8" s="117" t="s">
        <v>85</v>
      </c>
      <c r="E8" s="117" t="s">
        <v>80</v>
      </c>
      <c r="F8" s="278" t="s">
        <v>81</v>
      </c>
      <c r="G8" s="278" t="s">
        <v>82</v>
      </c>
      <c r="H8" s="278" t="s">
        <v>83</v>
      </c>
      <c r="I8" s="227">
        <v>6000000</v>
      </c>
    </row>
    <row r="9" spans="2:9" ht="30.75" customHeight="1" x14ac:dyDescent="0.15">
      <c r="B9" s="159" t="s">
        <v>77</v>
      </c>
      <c r="C9" s="159" t="s">
        <v>87</v>
      </c>
      <c r="D9" s="117" t="s">
        <v>85</v>
      </c>
      <c r="E9" s="117" t="s">
        <v>80</v>
      </c>
      <c r="F9" s="278" t="s">
        <v>81</v>
      </c>
      <c r="G9" s="278" t="s">
        <v>82</v>
      </c>
      <c r="H9" s="278" t="s">
        <v>83</v>
      </c>
      <c r="I9" s="227">
        <v>30000000</v>
      </c>
    </row>
    <row r="10" spans="2:9" ht="30.75" customHeight="1" x14ac:dyDescent="0.15">
      <c r="B10" s="159" t="s">
        <v>77</v>
      </c>
      <c r="C10" s="159" t="s">
        <v>88</v>
      </c>
      <c r="D10" s="117" t="s">
        <v>85</v>
      </c>
      <c r="E10" s="117" t="s">
        <v>80</v>
      </c>
      <c r="F10" s="278" t="s">
        <v>81</v>
      </c>
      <c r="G10" s="278" t="s">
        <v>82</v>
      </c>
      <c r="H10" s="278" t="s">
        <v>83</v>
      </c>
      <c r="I10" s="227">
        <v>29850000</v>
      </c>
    </row>
    <row r="11" spans="2:9" ht="30.75" customHeight="1" x14ac:dyDescent="0.15">
      <c r="B11" s="159" t="s">
        <v>77</v>
      </c>
      <c r="C11" s="159" t="s">
        <v>89</v>
      </c>
      <c r="D11" s="117" t="s">
        <v>85</v>
      </c>
      <c r="E11" s="117" t="s">
        <v>80</v>
      </c>
      <c r="F11" s="278" t="s">
        <v>81</v>
      </c>
      <c r="G11" s="278" t="s">
        <v>82</v>
      </c>
      <c r="H11" s="278" t="s">
        <v>83</v>
      </c>
      <c r="I11" s="227">
        <v>1500000</v>
      </c>
    </row>
    <row r="12" spans="2:9" ht="30.75" customHeight="1" x14ac:dyDescent="0.15">
      <c r="B12" s="159" t="s">
        <v>77</v>
      </c>
      <c r="C12" s="159" t="s">
        <v>90</v>
      </c>
      <c r="D12" s="117" t="s">
        <v>85</v>
      </c>
      <c r="E12" s="117" t="s">
        <v>80</v>
      </c>
      <c r="F12" s="278" t="s">
        <v>81</v>
      </c>
      <c r="G12" s="278" t="s">
        <v>82</v>
      </c>
      <c r="H12" s="278" t="s">
        <v>83</v>
      </c>
      <c r="I12" s="227">
        <v>5321100</v>
      </c>
    </row>
    <row r="13" spans="2:9" ht="30.75" customHeight="1" x14ac:dyDescent="0.15">
      <c r="B13" s="159" t="s">
        <v>77</v>
      </c>
      <c r="C13" s="159" t="s">
        <v>91</v>
      </c>
      <c r="D13" s="117" t="s">
        <v>85</v>
      </c>
      <c r="E13" s="117" t="s">
        <v>80</v>
      </c>
      <c r="F13" s="278" t="s">
        <v>81</v>
      </c>
      <c r="G13" s="278" t="s">
        <v>82</v>
      </c>
      <c r="H13" s="278" t="s">
        <v>83</v>
      </c>
      <c r="I13" s="227">
        <v>15000000</v>
      </c>
    </row>
    <row r="14" spans="2:9" ht="30.75" customHeight="1" x14ac:dyDescent="0.15">
      <c r="B14" s="159" t="s">
        <v>77</v>
      </c>
      <c r="C14" s="159" t="s">
        <v>92</v>
      </c>
      <c r="D14" s="117" t="s">
        <v>79</v>
      </c>
      <c r="E14" s="117" t="s">
        <v>80</v>
      </c>
      <c r="F14" s="278" t="s">
        <v>81</v>
      </c>
      <c r="G14" s="278" t="s">
        <v>82</v>
      </c>
      <c r="H14" s="278" t="s">
        <v>83</v>
      </c>
      <c r="I14" s="227">
        <v>950000</v>
      </c>
    </row>
    <row r="15" spans="2:9" ht="30.75" customHeight="1" x14ac:dyDescent="0.15">
      <c r="B15" s="159" t="s">
        <v>77</v>
      </c>
      <c r="C15" s="159" t="s">
        <v>93</v>
      </c>
      <c r="D15" s="117" t="s">
        <v>79</v>
      </c>
      <c r="E15" s="117" t="s">
        <v>80</v>
      </c>
      <c r="F15" s="278" t="s">
        <v>81</v>
      </c>
      <c r="G15" s="278" t="s">
        <v>82</v>
      </c>
      <c r="H15" s="278" t="s">
        <v>83</v>
      </c>
      <c r="I15" s="227">
        <v>2000000</v>
      </c>
    </row>
    <row r="16" spans="2:9" ht="30.75" customHeight="1" x14ac:dyDescent="0.15">
      <c r="B16" s="159" t="s">
        <v>94</v>
      </c>
      <c r="C16" s="159" t="s">
        <v>95</v>
      </c>
      <c r="D16" s="117" t="s">
        <v>85</v>
      </c>
      <c r="E16" s="117" t="s">
        <v>80</v>
      </c>
      <c r="F16" s="278" t="s">
        <v>81</v>
      </c>
      <c r="G16" s="278" t="s">
        <v>82</v>
      </c>
      <c r="H16" s="278" t="s">
        <v>83</v>
      </c>
      <c r="I16" s="227">
        <v>30000000</v>
      </c>
    </row>
    <row r="17" spans="2:9" ht="30.75" customHeight="1" x14ac:dyDescent="0.15">
      <c r="B17" s="159" t="s">
        <v>94</v>
      </c>
      <c r="C17" s="159" t="s">
        <v>96</v>
      </c>
      <c r="D17" s="117" t="s">
        <v>85</v>
      </c>
      <c r="E17" s="117" t="s">
        <v>80</v>
      </c>
      <c r="F17" s="278" t="s">
        <v>81</v>
      </c>
      <c r="G17" s="278" t="s">
        <v>82</v>
      </c>
      <c r="H17" s="278" t="s">
        <v>83</v>
      </c>
      <c r="I17" s="227">
        <v>30000000</v>
      </c>
    </row>
    <row r="18" spans="2:9" ht="30.75" customHeight="1" x14ac:dyDescent="0.15">
      <c r="B18" s="159" t="s">
        <v>94</v>
      </c>
      <c r="C18" s="159" t="s">
        <v>97</v>
      </c>
      <c r="D18" s="117" t="s">
        <v>85</v>
      </c>
      <c r="E18" s="117" t="s">
        <v>80</v>
      </c>
      <c r="F18" s="278" t="s">
        <v>81</v>
      </c>
      <c r="G18" s="278" t="s">
        <v>82</v>
      </c>
      <c r="H18" s="278" t="s">
        <v>83</v>
      </c>
      <c r="I18" s="227">
        <v>18000000</v>
      </c>
    </row>
    <row r="19" spans="2:9" ht="30.75" customHeight="1" x14ac:dyDescent="0.15">
      <c r="B19" s="159" t="s">
        <v>94</v>
      </c>
      <c r="C19" s="159" t="s">
        <v>98</v>
      </c>
      <c r="D19" s="117" t="s">
        <v>85</v>
      </c>
      <c r="E19" s="117" t="s">
        <v>80</v>
      </c>
      <c r="F19" s="278" t="s">
        <v>81</v>
      </c>
      <c r="G19" s="278" t="s">
        <v>82</v>
      </c>
      <c r="H19" s="278" t="s">
        <v>83</v>
      </c>
      <c r="I19" s="227">
        <v>20000000</v>
      </c>
    </row>
    <row r="20" spans="2:9" ht="30.75" customHeight="1" x14ac:dyDescent="0.15">
      <c r="B20" s="159" t="s">
        <v>94</v>
      </c>
      <c r="C20" s="159" t="s">
        <v>99</v>
      </c>
      <c r="D20" s="117" t="s">
        <v>85</v>
      </c>
      <c r="E20" s="117" t="s">
        <v>80</v>
      </c>
      <c r="F20" s="278" t="s">
        <v>81</v>
      </c>
      <c r="G20" s="278" t="s">
        <v>82</v>
      </c>
      <c r="H20" s="278" t="s">
        <v>83</v>
      </c>
      <c r="I20" s="227">
        <v>31000000</v>
      </c>
    </row>
    <row r="21" spans="2:9" ht="30.75" customHeight="1" x14ac:dyDescent="0.15">
      <c r="B21" s="159" t="s">
        <v>94</v>
      </c>
      <c r="C21" s="159" t="s">
        <v>100</v>
      </c>
      <c r="D21" s="117" t="s">
        <v>85</v>
      </c>
      <c r="E21" s="117" t="s">
        <v>80</v>
      </c>
      <c r="F21" s="278" t="s">
        <v>81</v>
      </c>
      <c r="G21" s="278" t="s">
        <v>82</v>
      </c>
      <c r="H21" s="278" t="s">
        <v>83</v>
      </c>
      <c r="I21" s="227">
        <v>15000000</v>
      </c>
    </row>
    <row r="22" spans="2:9" ht="30.75" customHeight="1" x14ac:dyDescent="0.15">
      <c r="B22" s="159" t="s">
        <v>94</v>
      </c>
      <c r="C22" s="159" t="s">
        <v>101</v>
      </c>
      <c r="D22" s="117" t="s">
        <v>85</v>
      </c>
      <c r="E22" s="117" t="s">
        <v>80</v>
      </c>
      <c r="F22" s="278" t="s">
        <v>81</v>
      </c>
      <c r="G22" s="278" t="s">
        <v>82</v>
      </c>
      <c r="H22" s="278" t="s">
        <v>83</v>
      </c>
      <c r="I22" s="227">
        <v>7000000</v>
      </c>
    </row>
    <row r="23" spans="2:9" ht="30.75" customHeight="1" x14ac:dyDescent="0.15">
      <c r="B23" s="159" t="s">
        <v>94</v>
      </c>
      <c r="C23" s="159" t="s">
        <v>102</v>
      </c>
      <c r="D23" s="117" t="s">
        <v>85</v>
      </c>
      <c r="E23" s="117" t="s">
        <v>80</v>
      </c>
      <c r="F23" s="278" t="s">
        <v>81</v>
      </c>
      <c r="G23" s="278" t="s">
        <v>82</v>
      </c>
      <c r="H23" s="278" t="s">
        <v>83</v>
      </c>
      <c r="I23" s="227">
        <v>28000000</v>
      </c>
    </row>
    <row r="24" spans="2:9" ht="30.75" customHeight="1" x14ac:dyDescent="0.15">
      <c r="B24" s="159" t="s">
        <v>94</v>
      </c>
      <c r="C24" s="159" t="s">
        <v>103</v>
      </c>
      <c r="D24" s="117" t="s">
        <v>85</v>
      </c>
      <c r="E24" s="117" t="s">
        <v>80</v>
      </c>
      <c r="F24" s="278" t="s">
        <v>81</v>
      </c>
      <c r="G24" s="278" t="s">
        <v>82</v>
      </c>
      <c r="H24" s="278" t="s">
        <v>83</v>
      </c>
      <c r="I24" s="227">
        <v>25000000</v>
      </c>
    </row>
    <row r="25" spans="2:9" ht="30.75" customHeight="1" x14ac:dyDescent="0.15">
      <c r="B25" s="159" t="s">
        <v>94</v>
      </c>
      <c r="C25" s="159" t="s">
        <v>104</v>
      </c>
      <c r="D25" s="117" t="s">
        <v>85</v>
      </c>
      <c r="E25" s="117" t="s">
        <v>80</v>
      </c>
      <c r="F25" s="278" t="s">
        <v>81</v>
      </c>
      <c r="G25" s="278" t="s">
        <v>82</v>
      </c>
      <c r="H25" s="278" t="s">
        <v>83</v>
      </c>
      <c r="I25" s="227">
        <v>17000000</v>
      </c>
    </row>
    <row r="26" spans="2:9" ht="30.75" customHeight="1" x14ac:dyDescent="0.15">
      <c r="B26" s="159" t="s">
        <v>94</v>
      </c>
      <c r="C26" s="159" t="s">
        <v>105</v>
      </c>
      <c r="D26" s="117" t="s">
        <v>85</v>
      </c>
      <c r="E26" s="117" t="s">
        <v>80</v>
      </c>
      <c r="F26" s="278" t="s">
        <v>81</v>
      </c>
      <c r="G26" s="278" t="s">
        <v>82</v>
      </c>
      <c r="H26" s="278" t="s">
        <v>83</v>
      </c>
      <c r="I26" s="227">
        <v>38000000</v>
      </c>
    </row>
    <row r="27" spans="2:9" ht="30.75" customHeight="1" x14ac:dyDescent="0.15">
      <c r="B27" s="159" t="s">
        <v>94</v>
      </c>
      <c r="C27" s="159" t="s">
        <v>106</v>
      </c>
      <c r="D27" s="117" t="s">
        <v>85</v>
      </c>
      <c r="E27" s="117" t="s">
        <v>80</v>
      </c>
      <c r="F27" s="278" t="s">
        <v>81</v>
      </c>
      <c r="G27" s="278" t="s">
        <v>82</v>
      </c>
      <c r="H27" s="278" t="s">
        <v>83</v>
      </c>
      <c r="I27" s="227">
        <v>40500000</v>
      </c>
    </row>
    <row r="28" spans="2:9" ht="30.75" customHeight="1" x14ac:dyDescent="0.15">
      <c r="B28" s="159" t="s">
        <v>94</v>
      </c>
      <c r="C28" s="159" t="s">
        <v>107</v>
      </c>
      <c r="D28" s="117" t="s">
        <v>85</v>
      </c>
      <c r="E28" s="117" t="s">
        <v>80</v>
      </c>
      <c r="F28" s="278" t="s">
        <v>81</v>
      </c>
      <c r="G28" s="278" t="s">
        <v>82</v>
      </c>
      <c r="H28" s="278" t="s">
        <v>83</v>
      </c>
      <c r="I28" s="227">
        <v>10000000</v>
      </c>
    </row>
    <row r="29" spans="2:9" ht="30.75" customHeight="1" x14ac:dyDescent="0.15">
      <c r="B29" s="159" t="s">
        <v>94</v>
      </c>
      <c r="C29" s="159" t="s">
        <v>108</v>
      </c>
      <c r="D29" s="117" t="s">
        <v>85</v>
      </c>
      <c r="E29" s="117" t="s">
        <v>80</v>
      </c>
      <c r="F29" s="278" t="s">
        <v>81</v>
      </c>
      <c r="G29" s="278" t="s">
        <v>82</v>
      </c>
      <c r="H29" s="278" t="s">
        <v>83</v>
      </c>
      <c r="I29" s="227">
        <v>15000000</v>
      </c>
    </row>
    <row r="30" spans="2:9" ht="30.75" customHeight="1" x14ac:dyDescent="0.15">
      <c r="B30" s="159" t="s">
        <v>94</v>
      </c>
      <c r="C30" s="159" t="s">
        <v>109</v>
      </c>
      <c r="D30" s="117" t="s">
        <v>85</v>
      </c>
      <c r="E30" s="117" t="s">
        <v>80</v>
      </c>
      <c r="F30" s="278" t="s">
        <v>81</v>
      </c>
      <c r="G30" s="278" t="s">
        <v>82</v>
      </c>
      <c r="H30" s="278" t="s">
        <v>83</v>
      </c>
      <c r="I30" s="227">
        <v>5500000</v>
      </c>
    </row>
    <row r="31" spans="2:9" ht="30.75" customHeight="1" x14ac:dyDescent="0.15">
      <c r="B31" s="159" t="s">
        <v>94</v>
      </c>
      <c r="C31" s="159" t="s">
        <v>110</v>
      </c>
      <c r="D31" s="117" t="s">
        <v>85</v>
      </c>
      <c r="E31" s="117" t="s">
        <v>80</v>
      </c>
      <c r="F31" s="278" t="s">
        <v>81</v>
      </c>
      <c r="G31" s="278" t="s">
        <v>82</v>
      </c>
      <c r="H31" s="278" t="s">
        <v>83</v>
      </c>
      <c r="I31" s="227">
        <v>29000000</v>
      </c>
    </row>
    <row r="32" spans="2:9" ht="30.75" customHeight="1" x14ac:dyDescent="0.15">
      <c r="B32" s="159" t="s">
        <v>94</v>
      </c>
      <c r="C32" s="159" t="s">
        <v>111</v>
      </c>
      <c r="D32" s="117" t="s">
        <v>85</v>
      </c>
      <c r="E32" s="117" t="s">
        <v>80</v>
      </c>
      <c r="F32" s="278" t="s">
        <v>81</v>
      </c>
      <c r="G32" s="278" t="s">
        <v>82</v>
      </c>
      <c r="H32" s="278" t="s">
        <v>83</v>
      </c>
      <c r="I32" s="227">
        <v>10000000</v>
      </c>
    </row>
    <row r="33" spans="2:9" ht="30.75" customHeight="1" x14ac:dyDescent="0.15">
      <c r="B33" s="159" t="s">
        <v>94</v>
      </c>
      <c r="C33" s="159" t="s">
        <v>112</v>
      </c>
      <c r="D33" s="117" t="s">
        <v>85</v>
      </c>
      <c r="E33" s="117" t="s">
        <v>80</v>
      </c>
      <c r="F33" s="278" t="s">
        <v>81</v>
      </c>
      <c r="G33" s="278" t="s">
        <v>82</v>
      </c>
      <c r="H33" s="278" t="s">
        <v>83</v>
      </c>
      <c r="I33" s="227">
        <v>9500000</v>
      </c>
    </row>
    <row r="34" spans="2:9" ht="30.75" customHeight="1" x14ac:dyDescent="0.15">
      <c r="B34" s="159" t="s">
        <v>94</v>
      </c>
      <c r="C34" s="159" t="s">
        <v>113</v>
      </c>
      <c r="D34" s="117" t="s">
        <v>85</v>
      </c>
      <c r="E34" s="117" t="s">
        <v>80</v>
      </c>
      <c r="F34" s="278" t="s">
        <v>81</v>
      </c>
      <c r="G34" s="278" t="s">
        <v>82</v>
      </c>
      <c r="H34" s="278" t="s">
        <v>83</v>
      </c>
      <c r="I34" s="227">
        <v>60000000</v>
      </c>
    </row>
    <row r="35" spans="2:9" ht="30.75" customHeight="1" x14ac:dyDescent="0.15">
      <c r="B35" s="159" t="s">
        <v>94</v>
      </c>
      <c r="C35" s="159" t="s">
        <v>114</v>
      </c>
      <c r="D35" s="117" t="s">
        <v>85</v>
      </c>
      <c r="E35" s="117" t="s">
        <v>80</v>
      </c>
      <c r="F35" s="278" t="s">
        <v>81</v>
      </c>
      <c r="G35" s="278" t="s">
        <v>82</v>
      </c>
      <c r="H35" s="278" t="s">
        <v>83</v>
      </c>
      <c r="I35" s="227">
        <v>10000000</v>
      </c>
    </row>
    <row r="36" spans="2:9" ht="30.75" customHeight="1" x14ac:dyDescent="0.15">
      <c r="B36" s="159" t="s">
        <v>94</v>
      </c>
      <c r="C36" s="159" t="s">
        <v>115</v>
      </c>
      <c r="D36" s="117" t="s">
        <v>85</v>
      </c>
      <c r="E36" s="117" t="s">
        <v>80</v>
      </c>
      <c r="F36" s="278" t="s">
        <v>81</v>
      </c>
      <c r="G36" s="278" t="s">
        <v>82</v>
      </c>
      <c r="H36" s="278" t="s">
        <v>83</v>
      </c>
      <c r="I36" s="227">
        <v>15000000</v>
      </c>
    </row>
    <row r="37" spans="2:9" ht="30.75" customHeight="1" x14ac:dyDescent="0.15">
      <c r="B37" s="159" t="s">
        <v>94</v>
      </c>
      <c r="C37" s="159" t="s">
        <v>116</v>
      </c>
      <c r="D37" s="117" t="s">
        <v>79</v>
      </c>
      <c r="E37" s="117" t="s">
        <v>80</v>
      </c>
      <c r="F37" s="278" t="s">
        <v>81</v>
      </c>
      <c r="G37" s="278" t="s">
        <v>82</v>
      </c>
      <c r="H37" s="278" t="s">
        <v>83</v>
      </c>
      <c r="I37" s="227">
        <v>8000000</v>
      </c>
    </row>
    <row r="38" spans="2:9" ht="30.75" customHeight="1" x14ac:dyDescent="0.15">
      <c r="B38" s="159" t="s">
        <v>94</v>
      </c>
      <c r="C38" s="159" t="s">
        <v>117</v>
      </c>
      <c r="D38" s="117" t="s">
        <v>79</v>
      </c>
      <c r="E38" s="117" t="s">
        <v>80</v>
      </c>
      <c r="F38" s="278" t="s">
        <v>81</v>
      </c>
      <c r="G38" s="278" t="s">
        <v>82</v>
      </c>
      <c r="H38" s="278" t="s">
        <v>83</v>
      </c>
      <c r="I38" s="227">
        <v>950000</v>
      </c>
    </row>
    <row r="39" spans="2:9" ht="30.75" customHeight="1" x14ac:dyDescent="0.15">
      <c r="B39" s="159" t="s">
        <v>118</v>
      </c>
      <c r="C39" s="159" t="s">
        <v>119</v>
      </c>
      <c r="D39" s="117" t="s">
        <v>85</v>
      </c>
      <c r="E39" s="117" t="s">
        <v>80</v>
      </c>
      <c r="F39" s="278" t="s">
        <v>81</v>
      </c>
      <c r="G39" s="278" t="s">
        <v>82</v>
      </c>
      <c r="H39" s="278" t="s">
        <v>83</v>
      </c>
      <c r="I39" s="227">
        <v>5000000</v>
      </c>
    </row>
    <row r="40" spans="2:9" ht="30.75" customHeight="1" x14ac:dyDescent="0.15">
      <c r="B40" s="159" t="s">
        <v>118</v>
      </c>
      <c r="C40" s="159" t="s">
        <v>120</v>
      </c>
      <c r="D40" s="117" t="s">
        <v>85</v>
      </c>
      <c r="E40" s="117" t="s">
        <v>80</v>
      </c>
      <c r="F40" s="278" t="s">
        <v>81</v>
      </c>
      <c r="G40" s="278" t="s">
        <v>82</v>
      </c>
      <c r="H40" s="278" t="s">
        <v>83</v>
      </c>
      <c r="I40" s="227">
        <v>10000000</v>
      </c>
    </row>
    <row r="41" spans="2:9" ht="30.75" customHeight="1" x14ac:dyDescent="0.15">
      <c r="B41" s="159" t="s">
        <v>118</v>
      </c>
      <c r="C41" s="159" t="s">
        <v>121</v>
      </c>
      <c r="D41" s="117" t="s">
        <v>122</v>
      </c>
      <c r="E41" s="117" t="s">
        <v>80</v>
      </c>
      <c r="F41" s="278" t="s">
        <v>81</v>
      </c>
      <c r="G41" s="278" t="s">
        <v>82</v>
      </c>
      <c r="H41" s="278" t="s">
        <v>83</v>
      </c>
      <c r="I41" s="227">
        <v>9936602</v>
      </c>
    </row>
    <row r="42" spans="2:9" ht="30.75" customHeight="1" x14ac:dyDescent="0.15">
      <c r="B42" s="159" t="s">
        <v>118</v>
      </c>
      <c r="C42" s="159" t="s">
        <v>123</v>
      </c>
      <c r="D42" s="117" t="s">
        <v>85</v>
      </c>
      <c r="E42" s="117" t="s">
        <v>80</v>
      </c>
      <c r="F42" s="278" t="s">
        <v>81</v>
      </c>
      <c r="G42" s="278" t="s">
        <v>82</v>
      </c>
      <c r="H42" s="278" t="s">
        <v>83</v>
      </c>
      <c r="I42" s="227">
        <v>30000000</v>
      </c>
    </row>
    <row r="43" spans="2:9" ht="30.75" customHeight="1" x14ac:dyDescent="0.15">
      <c r="B43" s="159" t="s">
        <v>118</v>
      </c>
      <c r="C43" s="159" t="s">
        <v>124</v>
      </c>
      <c r="D43" s="117" t="s">
        <v>85</v>
      </c>
      <c r="E43" s="117" t="s">
        <v>80</v>
      </c>
      <c r="F43" s="278" t="s">
        <v>81</v>
      </c>
      <c r="G43" s="278" t="s">
        <v>82</v>
      </c>
      <c r="H43" s="278" t="s">
        <v>83</v>
      </c>
      <c r="I43" s="227">
        <v>20000000</v>
      </c>
    </row>
    <row r="44" spans="2:9" ht="30.75" customHeight="1" x14ac:dyDescent="0.15">
      <c r="B44" s="159" t="s">
        <v>118</v>
      </c>
      <c r="C44" s="159" t="s">
        <v>125</v>
      </c>
      <c r="D44" s="117" t="s">
        <v>79</v>
      </c>
      <c r="E44" s="117" t="s">
        <v>80</v>
      </c>
      <c r="F44" s="278" t="s">
        <v>81</v>
      </c>
      <c r="G44" s="278" t="s">
        <v>82</v>
      </c>
      <c r="H44" s="278" t="s">
        <v>83</v>
      </c>
      <c r="I44" s="227">
        <v>12605042</v>
      </c>
    </row>
    <row r="45" spans="2:9" ht="30.75" customHeight="1" x14ac:dyDescent="0.15">
      <c r="B45" s="159" t="s">
        <v>126</v>
      </c>
      <c r="C45" s="159" t="s">
        <v>127</v>
      </c>
      <c r="D45" s="117" t="s">
        <v>85</v>
      </c>
      <c r="E45" s="117" t="s">
        <v>80</v>
      </c>
      <c r="F45" s="278" t="s">
        <v>81</v>
      </c>
      <c r="G45" s="278" t="s">
        <v>82</v>
      </c>
      <c r="H45" s="278" t="s">
        <v>83</v>
      </c>
      <c r="I45" s="227">
        <v>67000000</v>
      </c>
    </row>
    <row r="46" spans="2:9" ht="30.75" customHeight="1" x14ac:dyDescent="0.15">
      <c r="B46" s="159" t="s">
        <v>126</v>
      </c>
      <c r="C46" s="159" t="s">
        <v>128</v>
      </c>
      <c r="D46" s="117" t="s">
        <v>85</v>
      </c>
      <c r="E46" s="117" t="s">
        <v>80</v>
      </c>
      <c r="F46" s="278" t="s">
        <v>81</v>
      </c>
      <c r="G46" s="278" t="s">
        <v>82</v>
      </c>
      <c r="H46" s="278" t="s">
        <v>83</v>
      </c>
      <c r="I46" s="227">
        <v>25000000</v>
      </c>
    </row>
    <row r="47" spans="2:9" ht="30.75" customHeight="1" x14ac:dyDescent="0.15">
      <c r="B47" s="159" t="s">
        <v>126</v>
      </c>
      <c r="C47" s="159" t="s">
        <v>129</v>
      </c>
      <c r="D47" s="117" t="s">
        <v>79</v>
      </c>
      <c r="E47" s="117" t="s">
        <v>80</v>
      </c>
      <c r="F47" s="278" t="s">
        <v>81</v>
      </c>
      <c r="G47" s="278" t="s">
        <v>82</v>
      </c>
      <c r="H47" s="278" t="s">
        <v>83</v>
      </c>
      <c r="I47" s="227">
        <v>2034098</v>
      </c>
    </row>
    <row r="48" spans="2:9" ht="33.75" x14ac:dyDescent="0.15">
      <c r="B48" s="159" t="s">
        <v>126</v>
      </c>
      <c r="C48" s="159" t="s">
        <v>130</v>
      </c>
      <c r="D48" s="117" t="s">
        <v>79</v>
      </c>
      <c r="E48" s="117" t="s">
        <v>80</v>
      </c>
      <c r="F48" s="278" t="s">
        <v>131</v>
      </c>
      <c r="G48" s="278" t="s">
        <v>82</v>
      </c>
      <c r="H48" s="278" t="s">
        <v>132</v>
      </c>
      <c r="I48" s="227">
        <v>1500000</v>
      </c>
    </row>
    <row r="49" spans="2:9" ht="30.75" customHeight="1" x14ac:dyDescent="0.15">
      <c r="B49" s="159" t="s">
        <v>126</v>
      </c>
      <c r="C49" s="159" t="s">
        <v>133</v>
      </c>
      <c r="D49" s="117" t="s">
        <v>79</v>
      </c>
      <c r="E49" s="117" t="s">
        <v>80</v>
      </c>
      <c r="F49" s="278" t="s">
        <v>81</v>
      </c>
      <c r="G49" s="278" t="s">
        <v>82</v>
      </c>
      <c r="H49" s="278" t="s">
        <v>83</v>
      </c>
      <c r="I49" s="227">
        <v>6999125</v>
      </c>
    </row>
    <row r="50" spans="2:9" ht="30.75" customHeight="1" x14ac:dyDescent="0.15">
      <c r="B50" s="159" t="s">
        <v>134</v>
      </c>
      <c r="C50" s="159" t="s">
        <v>135</v>
      </c>
      <c r="D50" s="117" t="s">
        <v>85</v>
      </c>
      <c r="E50" s="117" t="s">
        <v>80</v>
      </c>
      <c r="F50" s="278" t="s">
        <v>81</v>
      </c>
      <c r="G50" s="278" t="s">
        <v>82</v>
      </c>
      <c r="H50" s="278" t="s">
        <v>83</v>
      </c>
      <c r="I50" s="227">
        <v>25000000</v>
      </c>
    </row>
    <row r="51" spans="2:9" ht="30.75" customHeight="1" x14ac:dyDescent="0.15">
      <c r="B51" s="159" t="s">
        <v>134</v>
      </c>
      <c r="C51" s="159" t="s">
        <v>135</v>
      </c>
      <c r="D51" s="117" t="s">
        <v>85</v>
      </c>
      <c r="E51" s="117" t="s">
        <v>80</v>
      </c>
      <c r="F51" s="278" t="s">
        <v>136</v>
      </c>
      <c r="G51" s="278" t="s">
        <v>82</v>
      </c>
      <c r="H51" s="278" t="s">
        <v>132</v>
      </c>
      <c r="I51" s="227">
        <v>5250000</v>
      </c>
    </row>
    <row r="52" spans="2:9" ht="61.5" customHeight="1" x14ac:dyDescent="0.15">
      <c r="B52" s="159" t="s">
        <v>134</v>
      </c>
      <c r="C52" s="159" t="s">
        <v>135</v>
      </c>
      <c r="D52" s="117" t="s">
        <v>85</v>
      </c>
      <c r="E52" s="117" t="s">
        <v>80</v>
      </c>
      <c r="F52" s="278" t="s">
        <v>137</v>
      </c>
      <c r="G52" s="278" t="s">
        <v>82</v>
      </c>
      <c r="H52" s="278" t="s">
        <v>138</v>
      </c>
      <c r="I52" s="227">
        <v>5920000</v>
      </c>
    </row>
    <row r="53" spans="2:9" ht="30.75" customHeight="1" x14ac:dyDescent="0.15">
      <c r="B53" s="159" t="s">
        <v>134</v>
      </c>
      <c r="C53" s="159" t="s">
        <v>139</v>
      </c>
      <c r="D53" s="117" t="s">
        <v>122</v>
      </c>
      <c r="E53" s="117" t="s">
        <v>80</v>
      </c>
      <c r="F53" s="278" t="s">
        <v>140</v>
      </c>
      <c r="G53" s="278" t="s">
        <v>82</v>
      </c>
      <c r="H53" s="278" t="s">
        <v>141</v>
      </c>
      <c r="I53" s="227">
        <v>7923812</v>
      </c>
    </row>
    <row r="54" spans="2:9" ht="30.75" customHeight="1" x14ac:dyDescent="0.15">
      <c r="B54" s="159" t="s">
        <v>142</v>
      </c>
      <c r="C54" s="159" t="s">
        <v>139</v>
      </c>
      <c r="D54" s="117" t="s">
        <v>122</v>
      </c>
      <c r="E54" s="117" t="s">
        <v>80</v>
      </c>
      <c r="F54" s="278" t="s">
        <v>140</v>
      </c>
      <c r="G54" s="278" t="s">
        <v>82</v>
      </c>
      <c r="H54" s="278" t="s">
        <v>141</v>
      </c>
      <c r="I54" s="227">
        <v>3961906</v>
      </c>
    </row>
    <row r="55" spans="2:9" ht="30.75" customHeight="1" x14ac:dyDescent="0.15">
      <c r="B55" s="159" t="s">
        <v>142</v>
      </c>
      <c r="C55" s="159" t="s">
        <v>121</v>
      </c>
      <c r="D55" s="117" t="s">
        <v>122</v>
      </c>
      <c r="E55" s="117" t="s">
        <v>80</v>
      </c>
      <c r="F55" s="278" t="s">
        <v>81</v>
      </c>
      <c r="G55" s="278" t="s">
        <v>82</v>
      </c>
      <c r="H55" s="278" t="s">
        <v>83</v>
      </c>
      <c r="I55" s="227">
        <v>15136115</v>
      </c>
    </row>
    <row r="56" spans="2:9" ht="30.75" customHeight="1" x14ac:dyDescent="0.15">
      <c r="B56" s="159" t="s">
        <v>142</v>
      </c>
      <c r="C56" s="159" t="s">
        <v>143</v>
      </c>
      <c r="D56" s="117" t="s">
        <v>122</v>
      </c>
      <c r="E56" s="117" t="s">
        <v>80</v>
      </c>
      <c r="F56" s="278" t="s">
        <v>144</v>
      </c>
      <c r="G56" s="278" t="s">
        <v>82</v>
      </c>
      <c r="H56" s="278" t="s">
        <v>145</v>
      </c>
      <c r="I56" s="227">
        <v>22281465</v>
      </c>
    </row>
    <row r="57" spans="2:9" ht="30.75" customHeight="1" x14ac:dyDescent="0.15">
      <c r="B57" s="229"/>
      <c r="C57" s="229"/>
      <c r="D57" s="230"/>
      <c r="E57" s="230"/>
      <c r="F57" s="229"/>
      <c r="G57" s="229"/>
      <c r="H57" s="228"/>
      <c r="I57" s="227">
        <f>+SUM(I6:I56)</f>
        <v>863119265</v>
      </c>
    </row>
    <row r="59" spans="2:9" x14ac:dyDescent="0.15">
      <c r="D59" s="77" t="s">
        <v>146</v>
      </c>
      <c r="E59" s="77" t="s">
        <v>147</v>
      </c>
    </row>
    <row r="60" spans="2:9" x14ac:dyDescent="0.15">
      <c r="D60" s="1" t="s">
        <v>148</v>
      </c>
      <c r="E60" s="1" t="s">
        <v>80</v>
      </c>
    </row>
    <row r="61" spans="2:9" x14ac:dyDescent="0.15">
      <c r="D61" s="1" t="s">
        <v>85</v>
      </c>
      <c r="E61" s="1" t="s">
        <v>149</v>
      </c>
    </row>
    <row r="62" spans="2:9" x14ac:dyDescent="0.15">
      <c r="D62" s="1" t="s">
        <v>150</v>
      </c>
    </row>
    <row r="63" spans="2:9" x14ac:dyDescent="0.15">
      <c r="D63" s="1" t="s">
        <v>79</v>
      </c>
    </row>
    <row r="64" spans="2:9" x14ac:dyDescent="0.15">
      <c r="D64" s="1" t="s">
        <v>122</v>
      </c>
    </row>
    <row r="65" spans="4:4" x14ac:dyDescent="0.15">
      <c r="D65" s="1" t="s">
        <v>151</v>
      </c>
    </row>
  </sheetData>
  <mergeCells count="4">
    <mergeCell ref="B3:I3"/>
    <mergeCell ref="B1:I1"/>
    <mergeCell ref="B2:I2"/>
    <mergeCell ref="F4:H4"/>
  </mergeCells>
  <dataValidations count="2">
    <dataValidation type="list" allowBlank="1" showInputMessage="1" showErrorMessage="1" sqref="E6:E56" xr:uid="{00000000-0002-0000-0300-000001000000}">
      <formula1>$E$60:$E$61</formula1>
    </dataValidation>
    <dataValidation type="list" allowBlank="1" showInputMessage="1" showErrorMessage="1" sqref="D6:D56" xr:uid="{00000000-0002-0000-0300-000000000000}">
      <formula1>$D$60:$D$65</formula1>
    </dataValidation>
  </dataValidations>
  <printOptions horizontalCentered="1"/>
  <pageMargins left="0.25" right="0.25" top="0.75" bottom="0.75" header="0.3" footer="0.3"/>
  <pageSetup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4"/>
  <sheetViews>
    <sheetView showGridLines="0" zoomScaleNormal="100" workbookViewId="0">
      <selection activeCell="D17" sqref="D17"/>
    </sheetView>
  </sheetViews>
  <sheetFormatPr baseColWidth="10" defaultColWidth="11.42578125" defaultRowHeight="14.25" customHeight="1" x14ac:dyDescent="0.15"/>
  <cols>
    <col min="1" max="1" width="2.7109375" style="1" customWidth="1"/>
    <col min="2" max="2" width="46.42578125" style="1" customWidth="1"/>
    <col min="3" max="3" width="21.7109375" style="151" customWidth="1"/>
    <col min="4" max="4" width="49.28515625" style="1" bestFit="1" customWidth="1"/>
    <col min="5" max="5" width="32.5703125" style="1" customWidth="1"/>
    <col min="6" max="6" width="28.7109375" style="151" bestFit="1" customWidth="1"/>
    <col min="7" max="7" width="20.42578125" style="1" customWidth="1"/>
    <col min="8" max="8" width="24.7109375" style="113" customWidth="1"/>
    <col min="9" max="10" width="24.7109375" style="1" customWidth="1"/>
    <col min="11" max="11" width="14.7109375" style="1" customWidth="1"/>
    <col min="12" max="16384" width="11.42578125" style="1"/>
  </cols>
  <sheetData>
    <row r="1" spans="2:10" ht="26.25" customHeight="1" x14ac:dyDescent="0.15">
      <c r="B1" s="422" t="s">
        <v>152</v>
      </c>
      <c r="C1" s="422"/>
      <c r="D1" s="422"/>
      <c r="E1" s="422"/>
      <c r="F1" s="422"/>
      <c r="G1" s="422"/>
      <c r="H1" s="422"/>
      <c r="I1" s="422"/>
      <c r="J1" s="422"/>
    </row>
    <row r="2" spans="2:10" ht="43.5" customHeight="1" thickBot="1" x14ac:dyDescent="0.2">
      <c r="B2" s="425" t="s">
        <v>153</v>
      </c>
      <c r="C2" s="425"/>
      <c r="D2" s="425"/>
      <c r="E2" s="425"/>
      <c r="F2" s="425"/>
      <c r="G2" s="425"/>
    </row>
    <row r="3" spans="2:10" ht="33.6" customHeight="1" thickBot="1" x14ac:dyDescent="0.2">
      <c r="B3" s="426" t="s">
        <v>154</v>
      </c>
      <c r="C3" s="427"/>
      <c r="D3" s="427"/>
      <c r="E3" s="427"/>
      <c r="F3" s="427"/>
      <c r="G3" s="427"/>
      <c r="H3" s="428"/>
    </row>
    <row r="4" spans="2:10" ht="77.099999999999994" customHeight="1" thickBot="1" x14ac:dyDescent="0.2">
      <c r="B4" s="162" t="s">
        <v>155</v>
      </c>
      <c r="C4" s="163" t="s">
        <v>156</v>
      </c>
      <c r="D4" s="163" t="s">
        <v>157</v>
      </c>
      <c r="E4" s="163" t="s">
        <v>158</v>
      </c>
      <c r="F4" s="163" t="s">
        <v>159</v>
      </c>
      <c r="G4" s="164" t="s">
        <v>160</v>
      </c>
      <c r="H4" s="165" t="s">
        <v>161</v>
      </c>
    </row>
    <row r="5" spans="2:10" ht="19.5" customHeight="1" x14ac:dyDescent="0.15">
      <c r="B5" s="160"/>
      <c r="C5" s="283"/>
      <c r="D5" s="161" t="s">
        <v>163</v>
      </c>
      <c r="E5" s="161" t="s">
        <v>164</v>
      </c>
      <c r="F5" s="286" t="s">
        <v>165</v>
      </c>
      <c r="G5" s="231" t="s">
        <v>166</v>
      </c>
      <c r="H5" s="287">
        <v>1212633</v>
      </c>
    </row>
    <row r="6" spans="2:10" ht="19.5" customHeight="1" x14ac:dyDescent="0.15">
      <c r="B6" s="160"/>
      <c r="C6" s="283"/>
      <c r="D6" s="161" t="s">
        <v>167</v>
      </c>
      <c r="E6" s="161" t="s">
        <v>168</v>
      </c>
      <c r="F6" s="286" t="s">
        <v>165</v>
      </c>
      <c r="G6" s="231" t="s">
        <v>166</v>
      </c>
      <c r="H6" s="287">
        <v>1138208</v>
      </c>
    </row>
    <row r="7" spans="2:10" ht="19.5" customHeight="1" x14ac:dyDescent="0.15">
      <c r="B7" s="160"/>
      <c r="C7" s="284"/>
      <c r="D7" s="161" t="s">
        <v>170</v>
      </c>
      <c r="E7" s="161" t="s">
        <v>164</v>
      </c>
      <c r="F7" s="286" t="s">
        <v>165</v>
      </c>
      <c r="G7" s="231" t="s">
        <v>166</v>
      </c>
      <c r="H7" s="287">
        <v>2415114</v>
      </c>
    </row>
    <row r="8" spans="2:10" ht="19.5" customHeight="1" x14ac:dyDescent="0.15">
      <c r="B8" s="160"/>
      <c r="C8" s="283"/>
      <c r="D8" s="161" t="s">
        <v>171</v>
      </c>
      <c r="E8" s="161" t="s">
        <v>168</v>
      </c>
      <c r="F8" s="286" t="s">
        <v>165</v>
      </c>
      <c r="G8" s="231" t="s">
        <v>166</v>
      </c>
      <c r="H8" s="287">
        <v>2571124</v>
      </c>
    </row>
    <row r="9" spans="2:10" ht="19.5" customHeight="1" x14ac:dyDescent="0.15">
      <c r="B9" s="160"/>
      <c r="C9" s="283"/>
      <c r="D9" s="161" t="s">
        <v>172</v>
      </c>
      <c r="E9" s="161" t="s">
        <v>173</v>
      </c>
      <c r="F9" s="286" t="s">
        <v>165</v>
      </c>
      <c r="G9" s="231" t="s">
        <v>166</v>
      </c>
      <c r="H9" s="287">
        <v>2028139</v>
      </c>
    </row>
    <row r="10" spans="2:10" ht="19.5" customHeight="1" x14ac:dyDescent="0.15">
      <c r="B10" s="160"/>
      <c r="C10" s="283"/>
      <c r="D10" s="161" t="s">
        <v>174</v>
      </c>
      <c r="E10" s="161" t="s">
        <v>164</v>
      </c>
      <c r="F10" s="286" t="s">
        <v>165</v>
      </c>
      <c r="G10" s="231" t="s">
        <v>166</v>
      </c>
      <c r="H10" s="287">
        <v>2248525</v>
      </c>
    </row>
    <row r="11" spans="2:10" ht="19.5" customHeight="1" x14ac:dyDescent="0.15">
      <c r="B11" s="160"/>
      <c r="C11" s="284"/>
      <c r="D11" s="161" t="s">
        <v>175</v>
      </c>
      <c r="E11" s="161" t="s">
        <v>176</v>
      </c>
      <c r="F11" s="286" t="s">
        <v>165</v>
      </c>
      <c r="G11" s="231" t="s">
        <v>166</v>
      </c>
      <c r="H11" s="287">
        <v>2485210</v>
      </c>
    </row>
    <row r="12" spans="2:10" ht="19.5" customHeight="1" thickBot="1" x14ac:dyDescent="0.2">
      <c r="B12" s="160"/>
      <c r="C12" s="283"/>
      <c r="D12" s="161" t="s">
        <v>177</v>
      </c>
      <c r="E12" s="161" t="s">
        <v>178</v>
      </c>
      <c r="F12" s="286" t="s">
        <v>165</v>
      </c>
      <c r="G12" s="231" t="s">
        <v>166</v>
      </c>
      <c r="H12" s="287">
        <v>2246280</v>
      </c>
    </row>
    <row r="13" spans="2:10" ht="24" customHeight="1" thickBot="1" x14ac:dyDescent="0.2">
      <c r="B13" s="429" t="s">
        <v>179</v>
      </c>
      <c r="C13" s="430"/>
      <c r="D13" s="430"/>
      <c r="E13" s="430"/>
      <c r="F13" s="430"/>
      <c r="G13" s="430"/>
      <c r="H13" s="288">
        <f>SUM(H5:H12)</f>
        <v>16345233</v>
      </c>
    </row>
    <row r="38" spans="3:7" ht="14.25" customHeight="1" x14ac:dyDescent="0.15">
      <c r="C38" s="285" t="s">
        <v>180</v>
      </c>
      <c r="F38" s="285" t="s">
        <v>159</v>
      </c>
      <c r="G38" s="6"/>
    </row>
    <row r="39" spans="3:7" ht="14.25" customHeight="1" x14ac:dyDescent="0.15">
      <c r="C39" s="151" t="s">
        <v>169</v>
      </c>
      <c r="F39" s="151" t="s">
        <v>165</v>
      </c>
    </row>
    <row r="40" spans="3:7" ht="14.25" customHeight="1" x14ac:dyDescent="0.15">
      <c r="C40" s="151" t="s">
        <v>162</v>
      </c>
      <c r="F40" s="151" t="s">
        <v>181</v>
      </c>
    </row>
    <row r="41" spans="3:7" ht="14.25" customHeight="1" x14ac:dyDescent="0.15">
      <c r="C41" s="151" t="s">
        <v>182</v>
      </c>
      <c r="F41" s="151" t="s">
        <v>183</v>
      </c>
    </row>
    <row r="42" spans="3:7" ht="14.25" customHeight="1" x14ac:dyDescent="0.15">
      <c r="C42" s="151" t="s">
        <v>184</v>
      </c>
      <c r="F42" s="151" t="s">
        <v>185</v>
      </c>
    </row>
    <row r="43" spans="3:7" ht="14.25" customHeight="1" x14ac:dyDescent="0.15">
      <c r="C43" s="151" t="s">
        <v>186</v>
      </c>
      <c r="F43" s="151" t="s">
        <v>187</v>
      </c>
    </row>
    <row r="44" spans="3:7" ht="14.25" customHeight="1" x14ac:dyDescent="0.15">
      <c r="F44" s="151" t="s">
        <v>188</v>
      </c>
    </row>
  </sheetData>
  <mergeCells count="4">
    <mergeCell ref="B1:J1"/>
    <mergeCell ref="B2:G2"/>
    <mergeCell ref="B3:H3"/>
    <mergeCell ref="B13:G13"/>
  </mergeCells>
  <dataValidations count="2">
    <dataValidation type="list" allowBlank="1" showInputMessage="1" showErrorMessage="1" sqref="F5:F12" xr:uid="{D3C63BE8-8BEA-4A3C-8325-C0841098FEA4}">
      <formula1>$F$39:$F$44</formula1>
    </dataValidation>
    <dataValidation type="list" allowBlank="1" showInputMessage="1" showErrorMessage="1" sqref="C5:C12" xr:uid="{EB8EC2B9-18E9-4A98-9116-2A02DC0D1FD3}">
      <formula1>$C$39:$C$45</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A22" zoomScale="85" zoomScaleNormal="85" zoomScaleSheetLayoutView="50" workbookViewId="0">
      <selection activeCell="B30" sqref="B30:P30"/>
    </sheetView>
  </sheetViews>
  <sheetFormatPr baseColWidth="10" defaultColWidth="9.140625" defaultRowHeight="11.25" x14ac:dyDescent="0.15"/>
  <cols>
    <col min="1" max="1" width="1.7109375" style="78" customWidth="1"/>
    <col min="2" max="2" width="8.85546875" style="138" customWidth="1"/>
    <col min="3" max="3" width="22.28515625" style="138" customWidth="1"/>
    <col min="4" max="4" width="21" style="138" customWidth="1"/>
    <col min="5" max="5" width="60.42578125" style="138" customWidth="1"/>
    <col min="6" max="6" width="40.7109375" style="138" customWidth="1"/>
    <col min="7" max="7" width="35.5703125" style="139" customWidth="1"/>
    <col min="8" max="8" width="23" style="78" customWidth="1"/>
    <col min="9" max="9" width="15.7109375" style="78" customWidth="1"/>
    <col min="10" max="10" width="17.28515625" style="78" customWidth="1"/>
    <col min="11" max="11" width="23" style="78" customWidth="1"/>
    <col min="12" max="15" width="8.28515625" style="78" customWidth="1"/>
    <col min="16" max="16" width="18.7109375" style="78" customWidth="1"/>
    <col min="17" max="17" width="18.7109375" style="251" customWidth="1"/>
    <col min="18" max="18" width="59.5703125" style="78" customWidth="1"/>
    <col min="19" max="19" width="49.140625" style="78" customWidth="1"/>
    <col min="20" max="20" width="29.85546875" style="78" customWidth="1"/>
    <col min="21" max="21" width="22.7109375" style="78" customWidth="1"/>
    <col min="22" max="22" width="17.28515625" style="78" customWidth="1"/>
    <col min="23" max="23" width="25.28515625" style="78" customWidth="1"/>
    <col min="24" max="24" width="27.7109375" style="78" customWidth="1"/>
    <col min="25" max="27" width="12.7109375" style="78" customWidth="1"/>
    <col min="28" max="28" width="11.42578125" style="78"/>
    <col min="29" max="29" width="8" style="78" customWidth="1"/>
    <col min="30" max="30" width="8.28515625" style="78" customWidth="1"/>
    <col min="31" max="31" width="12.42578125" style="78" customWidth="1"/>
    <col min="32" max="16384" width="9.140625" style="78"/>
  </cols>
  <sheetData>
    <row r="1" spans="2:25" ht="33" customHeight="1" x14ac:dyDescent="0.15">
      <c r="B1" s="494" t="s">
        <v>189</v>
      </c>
      <c r="C1" s="494"/>
      <c r="D1" s="494"/>
      <c r="E1" s="494"/>
      <c r="F1" s="494"/>
      <c r="G1" s="494"/>
      <c r="H1" s="494"/>
      <c r="I1" s="494"/>
      <c r="J1" s="494"/>
      <c r="K1" s="494"/>
      <c r="L1" s="494"/>
      <c r="M1" s="494"/>
      <c r="N1" s="494"/>
      <c r="O1" s="494"/>
      <c r="P1" s="494"/>
      <c r="Q1" s="494"/>
      <c r="R1" s="494"/>
      <c r="S1" s="494"/>
      <c r="T1" s="494"/>
      <c r="U1" s="494"/>
      <c r="V1" s="494"/>
      <c r="W1" s="494"/>
      <c r="X1" s="494"/>
      <c r="Y1" s="130"/>
    </row>
    <row r="2" spans="2:25" ht="32.25" customHeight="1" x14ac:dyDescent="0.15">
      <c r="B2" s="502" t="s">
        <v>190</v>
      </c>
      <c r="C2" s="502"/>
      <c r="D2" s="503"/>
      <c r="E2" s="503"/>
      <c r="F2" s="503"/>
      <c r="G2" s="503"/>
      <c r="H2" s="503"/>
      <c r="I2" s="503"/>
      <c r="J2" s="503"/>
      <c r="K2" s="503"/>
      <c r="L2" s="503"/>
      <c r="M2" s="503"/>
      <c r="N2" s="503"/>
      <c r="O2" s="503"/>
      <c r="P2" s="503"/>
      <c r="Q2" s="503"/>
      <c r="R2" s="503"/>
      <c r="S2" s="503"/>
      <c r="T2" s="503"/>
      <c r="U2" s="503"/>
      <c r="V2" s="503"/>
      <c r="W2" s="503"/>
      <c r="X2" s="503"/>
    </row>
    <row r="3" spans="2:25" ht="32.25" customHeight="1" x14ac:dyDescent="0.15">
      <c r="B3" s="507" t="s">
        <v>191</v>
      </c>
      <c r="C3" s="466" t="s">
        <v>192</v>
      </c>
      <c r="D3" s="445" t="s">
        <v>193</v>
      </c>
      <c r="E3" s="445" t="s">
        <v>194</v>
      </c>
      <c r="F3" s="445" t="s">
        <v>195</v>
      </c>
      <c r="G3" s="445" t="s">
        <v>196</v>
      </c>
      <c r="H3" s="445" t="s">
        <v>197</v>
      </c>
      <c r="I3" s="445" t="s">
        <v>198</v>
      </c>
      <c r="J3" s="445" t="s">
        <v>199</v>
      </c>
      <c r="K3" s="445" t="s">
        <v>200</v>
      </c>
      <c r="L3" s="510" t="s">
        <v>201</v>
      </c>
      <c r="M3" s="511"/>
      <c r="N3" s="511"/>
      <c r="O3" s="512"/>
      <c r="P3" s="516" t="s">
        <v>202</v>
      </c>
      <c r="Q3" s="489" t="s">
        <v>203</v>
      </c>
      <c r="R3" s="495" t="s">
        <v>204</v>
      </c>
      <c r="S3" s="496"/>
      <c r="T3" s="496"/>
      <c r="U3" s="496"/>
      <c r="V3" s="496"/>
      <c r="W3" s="496"/>
      <c r="X3" s="497"/>
    </row>
    <row r="4" spans="2:25" ht="50.1" customHeight="1" x14ac:dyDescent="0.15">
      <c r="B4" s="508"/>
      <c r="C4" s="467"/>
      <c r="D4" s="446"/>
      <c r="E4" s="446"/>
      <c r="F4" s="446"/>
      <c r="G4" s="446"/>
      <c r="H4" s="446"/>
      <c r="I4" s="446"/>
      <c r="J4" s="446"/>
      <c r="K4" s="446"/>
      <c r="L4" s="513"/>
      <c r="M4" s="514"/>
      <c r="N4" s="514"/>
      <c r="O4" s="515"/>
      <c r="P4" s="517"/>
      <c r="Q4" s="490"/>
      <c r="R4" s="498" t="s">
        <v>205</v>
      </c>
      <c r="S4" s="500" t="s">
        <v>206</v>
      </c>
      <c r="T4" s="500" t="s">
        <v>207</v>
      </c>
      <c r="U4" s="500" t="s">
        <v>208</v>
      </c>
      <c r="V4" s="504" t="s">
        <v>209</v>
      </c>
      <c r="W4" s="505"/>
      <c r="X4" s="506"/>
    </row>
    <row r="5" spans="2:25" ht="56.1" customHeight="1" x14ac:dyDescent="0.15">
      <c r="B5" s="508"/>
      <c r="C5" s="468"/>
      <c r="D5" s="447"/>
      <c r="E5" s="447"/>
      <c r="F5" s="447"/>
      <c r="G5" s="447"/>
      <c r="H5" s="447"/>
      <c r="I5" s="447"/>
      <c r="J5" s="447"/>
      <c r="K5" s="447"/>
      <c r="L5" s="131" t="s">
        <v>210</v>
      </c>
      <c r="M5" s="131" t="s">
        <v>211</v>
      </c>
      <c r="N5" s="131" t="s">
        <v>212</v>
      </c>
      <c r="O5" s="131" t="s">
        <v>213</v>
      </c>
      <c r="P5" s="518"/>
      <c r="Q5" s="491"/>
      <c r="R5" s="499"/>
      <c r="S5" s="501"/>
      <c r="T5" s="501"/>
      <c r="U5" s="501"/>
      <c r="V5" s="132" t="s">
        <v>214</v>
      </c>
      <c r="W5" s="132" t="s">
        <v>215</v>
      </c>
      <c r="X5" s="133" t="s">
        <v>216</v>
      </c>
    </row>
    <row r="6" spans="2:25" ht="24" customHeight="1" x14ac:dyDescent="0.15">
      <c r="B6" s="508"/>
      <c r="C6" s="209"/>
      <c r="D6" s="169"/>
      <c r="E6" s="169"/>
      <c r="F6" s="169"/>
      <c r="G6" s="170"/>
      <c r="H6" s="170"/>
      <c r="I6" s="169"/>
      <c r="J6" s="171"/>
      <c r="K6" s="169"/>
      <c r="L6" s="169"/>
      <c r="M6" s="169"/>
      <c r="N6" s="169"/>
      <c r="O6" s="169"/>
      <c r="P6" s="172"/>
      <c r="Q6" s="252" t="s">
        <v>217</v>
      </c>
      <c r="R6" s="275"/>
      <c r="S6" s="264"/>
      <c r="T6" s="265"/>
      <c r="U6" s="266"/>
      <c r="V6" s="253"/>
      <c r="W6" s="166"/>
      <c r="X6" s="167"/>
    </row>
    <row r="7" spans="2:25" ht="154.5" customHeight="1" x14ac:dyDescent="0.15">
      <c r="B7" s="508"/>
      <c r="C7" s="475" t="s">
        <v>218</v>
      </c>
      <c r="D7" s="478" t="s">
        <v>219</v>
      </c>
      <c r="E7" s="205" t="s">
        <v>220</v>
      </c>
      <c r="F7" s="205" t="s">
        <v>221</v>
      </c>
      <c r="G7" s="206" t="s">
        <v>222</v>
      </c>
      <c r="H7" s="207" t="s">
        <v>223</v>
      </c>
      <c r="I7" s="208">
        <v>100</v>
      </c>
      <c r="J7" s="191" t="s">
        <v>224</v>
      </c>
      <c r="K7" s="177" t="s">
        <v>225</v>
      </c>
      <c r="L7" s="178" t="s">
        <v>166</v>
      </c>
      <c r="M7" s="178" t="s">
        <v>166</v>
      </c>
      <c r="N7" s="178" t="s">
        <v>166</v>
      </c>
      <c r="O7" s="178" t="s">
        <v>166</v>
      </c>
      <c r="P7" s="168" t="s">
        <v>226</v>
      </c>
      <c r="Q7" s="382">
        <f>155+1</f>
        <v>156</v>
      </c>
      <c r="R7" s="402" t="s">
        <v>227</v>
      </c>
      <c r="S7" s="254" t="s">
        <v>228</v>
      </c>
      <c r="T7" s="263" t="s">
        <v>229</v>
      </c>
      <c r="U7" s="257" t="s">
        <v>230</v>
      </c>
      <c r="V7" s="256" t="s">
        <v>217</v>
      </c>
      <c r="W7" s="256" t="s">
        <v>217</v>
      </c>
      <c r="X7" s="134"/>
    </row>
    <row r="8" spans="2:25" ht="220.5" customHeight="1" x14ac:dyDescent="0.15">
      <c r="B8" s="508"/>
      <c r="C8" s="476"/>
      <c r="D8" s="479"/>
      <c r="E8" s="196" t="s">
        <v>231</v>
      </c>
      <c r="F8" s="196" t="s">
        <v>221</v>
      </c>
      <c r="G8" s="197" t="s">
        <v>232</v>
      </c>
      <c r="H8" s="179" t="s">
        <v>223</v>
      </c>
      <c r="I8" s="199">
        <v>240</v>
      </c>
      <c r="J8" s="192" t="s">
        <v>224</v>
      </c>
      <c r="K8" s="180" t="s">
        <v>233</v>
      </c>
      <c r="L8" s="181" t="s">
        <v>166</v>
      </c>
      <c r="M8" s="181" t="s">
        <v>166</v>
      </c>
      <c r="N8" s="181" t="s">
        <v>166</v>
      </c>
      <c r="O8" s="181" t="s">
        <v>166</v>
      </c>
      <c r="P8" s="168" t="s">
        <v>234</v>
      </c>
      <c r="Q8" s="382">
        <f>358+263+27+8</f>
        <v>656</v>
      </c>
      <c r="R8" s="402" t="s">
        <v>235</v>
      </c>
      <c r="S8" s="254" t="s">
        <v>228</v>
      </c>
      <c r="T8" s="352" t="s">
        <v>236</v>
      </c>
      <c r="U8" s="258" t="s">
        <v>230</v>
      </c>
      <c r="V8" s="255" t="s">
        <v>217</v>
      </c>
      <c r="W8" s="255" t="s">
        <v>217</v>
      </c>
      <c r="X8" s="136"/>
    </row>
    <row r="9" spans="2:25" ht="104.25" customHeight="1" x14ac:dyDescent="0.15">
      <c r="B9" s="508"/>
      <c r="C9" s="477"/>
      <c r="D9" s="480"/>
      <c r="E9" s="196" t="s">
        <v>237</v>
      </c>
      <c r="F9" s="196" t="s">
        <v>221</v>
      </c>
      <c r="G9" s="197" t="s">
        <v>238</v>
      </c>
      <c r="H9" s="179" t="s">
        <v>223</v>
      </c>
      <c r="I9" s="199">
        <v>5</v>
      </c>
      <c r="J9" s="192" t="s">
        <v>239</v>
      </c>
      <c r="K9" s="180" t="s">
        <v>240</v>
      </c>
      <c r="L9" s="181" t="s">
        <v>166</v>
      </c>
      <c r="M9" s="181" t="s">
        <v>166</v>
      </c>
      <c r="N9" s="181" t="s">
        <v>166</v>
      </c>
      <c r="O9" s="181" t="s">
        <v>166</v>
      </c>
      <c r="P9" s="168" t="s">
        <v>241</v>
      </c>
      <c r="Q9" s="382">
        <f>5+10</f>
        <v>15</v>
      </c>
      <c r="R9" s="389" t="s">
        <v>242</v>
      </c>
      <c r="S9" s="254" t="s">
        <v>243</v>
      </c>
      <c r="T9" s="270" t="s">
        <v>244</v>
      </c>
      <c r="U9" s="271" t="s">
        <v>230</v>
      </c>
      <c r="V9" s="259" t="s">
        <v>245</v>
      </c>
      <c r="W9" s="255" t="s">
        <v>217</v>
      </c>
      <c r="X9" s="136"/>
    </row>
    <row r="10" spans="2:25" ht="408.75" customHeight="1" x14ac:dyDescent="0.15">
      <c r="B10" s="508"/>
      <c r="C10" s="481" t="s">
        <v>246</v>
      </c>
      <c r="D10" s="482" t="s">
        <v>247</v>
      </c>
      <c r="E10" s="196" t="s">
        <v>248</v>
      </c>
      <c r="F10" s="196" t="s">
        <v>249</v>
      </c>
      <c r="G10" s="200" t="s">
        <v>250</v>
      </c>
      <c r="H10" s="201" t="s">
        <v>251</v>
      </c>
      <c r="I10" s="199">
        <v>5</v>
      </c>
      <c r="J10" s="193" t="s">
        <v>252</v>
      </c>
      <c r="K10" s="182" t="s">
        <v>253</v>
      </c>
      <c r="L10" s="183" t="s">
        <v>166</v>
      </c>
      <c r="M10" s="183" t="s">
        <v>166</v>
      </c>
      <c r="N10" s="183" t="s">
        <v>166</v>
      </c>
      <c r="O10" s="183" t="s">
        <v>166</v>
      </c>
      <c r="P10" s="135" t="s">
        <v>254</v>
      </c>
      <c r="Q10" s="382">
        <f>6+5</f>
        <v>11</v>
      </c>
      <c r="R10" s="373" t="s">
        <v>1051</v>
      </c>
      <c r="S10" s="269" t="s">
        <v>228</v>
      </c>
      <c r="T10" s="268" t="s">
        <v>1052</v>
      </c>
      <c r="U10" s="258" t="s">
        <v>230</v>
      </c>
      <c r="V10" s="255" t="s">
        <v>217</v>
      </c>
      <c r="W10" s="255" t="s">
        <v>217</v>
      </c>
      <c r="X10" s="136"/>
    </row>
    <row r="11" spans="2:25" ht="228.75" customHeight="1" x14ac:dyDescent="0.15">
      <c r="B11" s="508"/>
      <c r="C11" s="476"/>
      <c r="D11" s="479"/>
      <c r="E11" s="196" t="s">
        <v>256</v>
      </c>
      <c r="F11" s="196" t="s">
        <v>249</v>
      </c>
      <c r="G11" s="197" t="s">
        <v>257</v>
      </c>
      <c r="H11" s="179" t="s">
        <v>223</v>
      </c>
      <c r="I11" s="198">
        <v>2</v>
      </c>
      <c r="J11" s="192" t="s">
        <v>258</v>
      </c>
      <c r="K11" s="180" t="s">
        <v>259</v>
      </c>
      <c r="L11" s="181" t="s">
        <v>166</v>
      </c>
      <c r="M11" s="181" t="s">
        <v>166</v>
      </c>
      <c r="N11" s="181" t="s">
        <v>166</v>
      </c>
      <c r="O11" s="181" t="s">
        <v>166</v>
      </c>
      <c r="P11" s="135" t="s">
        <v>260</v>
      </c>
      <c r="Q11" s="382">
        <v>4</v>
      </c>
      <c r="R11" s="389" t="s">
        <v>261</v>
      </c>
      <c r="S11" s="269" t="s">
        <v>228</v>
      </c>
      <c r="T11" s="272" t="s">
        <v>255</v>
      </c>
      <c r="U11" s="273" t="s">
        <v>230</v>
      </c>
      <c r="V11" s="255" t="s">
        <v>217</v>
      </c>
      <c r="W11" s="255" t="s">
        <v>217</v>
      </c>
      <c r="X11" s="136"/>
    </row>
    <row r="12" spans="2:25" ht="133.5" customHeight="1" x14ac:dyDescent="0.15">
      <c r="B12" s="508"/>
      <c r="C12" s="477"/>
      <c r="D12" s="480"/>
      <c r="E12" s="196" t="s">
        <v>262</v>
      </c>
      <c r="F12" s="196" t="s">
        <v>249</v>
      </c>
      <c r="G12" s="197" t="s">
        <v>257</v>
      </c>
      <c r="H12" s="179" t="s">
        <v>223</v>
      </c>
      <c r="I12" s="198">
        <v>2</v>
      </c>
      <c r="J12" s="192" t="s">
        <v>263</v>
      </c>
      <c r="K12" s="180" t="s">
        <v>264</v>
      </c>
      <c r="L12" s="181" t="s">
        <v>166</v>
      </c>
      <c r="M12" s="181" t="s">
        <v>166</v>
      </c>
      <c r="N12" s="181" t="s">
        <v>166</v>
      </c>
      <c r="O12" s="181" t="s">
        <v>166</v>
      </c>
      <c r="P12" s="135" t="s">
        <v>265</v>
      </c>
      <c r="Q12" s="382">
        <v>2</v>
      </c>
      <c r="R12" s="388" t="s">
        <v>266</v>
      </c>
      <c r="S12" s="269" t="s">
        <v>228</v>
      </c>
      <c r="T12" s="272" t="s">
        <v>267</v>
      </c>
      <c r="U12" s="273" t="s">
        <v>230</v>
      </c>
      <c r="V12" s="255" t="s">
        <v>217</v>
      </c>
      <c r="W12" s="255" t="s">
        <v>217</v>
      </c>
      <c r="X12" s="136"/>
    </row>
    <row r="13" spans="2:25" ht="345" customHeight="1" x14ac:dyDescent="0.15">
      <c r="B13" s="508"/>
      <c r="C13" s="481" t="s">
        <v>268</v>
      </c>
      <c r="D13" s="482" t="s">
        <v>269</v>
      </c>
      <c r="E13" s="196" t="s">
        <v>270</v>
      </c>
      <c r="F13" s="196" t="s">
        <v>221</v>
      </c>
      <c r="G13" s="197" t="s">
        <v>257</v>
      </c>
      <c r="H13" s="179" t="s">
        <v>223</v>
      </c>
      <c r="I13" s="198">
        <v>20</v>
      </c>
      <c r="J13" s="192" t="s">
        <v>224</v>
      </c>
      <c r="K13" s="180" t="s">
        <v>271</v>
      </c>
      <c r="L13" s="181" t="s">
        <v>166</v>
      </c>
      <c r="M13" s="181" t="s">
        <v>166</v>
      </c>
      <c r="N13" s="181" t="s">
        <v>166</v>
      </c>
      <c r="O13" s="181" t="s">
        <v>166</v>
      </c>
      <c r="P13" s="135" t="s">
        <v>272</v>
      </c>
      <c r="Q13" s="382">
        <f>6+2+1+4+13</f>
        <v>26</v>
      </c>
      <c r="R13" s="381" t="s">
        <v>273</v>
      </c>
      <c r="S13" s="269" t="s">
        <v>228</v>
      </c>
      <c r="T13" s="351" t="s">
        <v>274</v>
      </c>
      <c r="U13" s="255" t="s">
        <v>230</v>
      </c>
      <c r="V13" s="257" t="s">
        <v>217</v>
      </c>
      <c r="W13" s="255" t="s">
        <v>217</v>
      </c>
      <c r="X13" s="136"/>
    </row>
    <row r="14" spans="2:25" ht="46.15" customHeight="1" x14ac:dyDescent="0.15">
      <c r="B14" s="508"/>
      <c r="C14" s="477"/>
      <c r="D14" s="480"/>
      <c r="E14" s="196" t="s">
        <v>275</v>
      </c>
      <c r="F14" s="196" t="s">
        <v>221</v>
      </c>
      <c r="G14" s="197" t="s">
        <v>232</v>
      </c>
      <c r="H14" s="202" t="s">
        <v>223</v>
      </c>
      <c r="I14" s="203">
        <v>1</v>
      </c>
      <c r="J14" s="192" t="s">
        <v>276</v>
      </c>
      <c r="K14" s="180" t="s">
        <v>277</v>
      </c>
      <c r="L14" s="181"/>
      <c r="M14" s="181"/>
      <c r="N14" s="181" t="s">
        <v>166</v>
      </c>
      <c r="O14" s="181" t="s">
        <v>166</v>
      </c>
      <c r="P14" s="135" t="s">
        <v>278</v>
      </c>
      <c r="Q14" s="382">
        <v>15</v>
      </c>
      <c r="R14" s="277" t="s">
        <v>279</v>
      </c>
      <c r="S14" s="254" t="s">
        <v>280</v>
      </c>
      <c r="T14" s="268" t="s">
        <v>255</v>
      </c>
      <c r="U14" s="260" t="s">
        <v>281</v>
      </c>
      <c r="V14" s="261" t="s">
        <v>282</v>
      </c>
      <c r="W14" s="255" t="s">
        <v>217</v>
      </c>
      <c r="X14" s="136"/>
    </row>
    <row r="15" spans="2:25" ht="118.5" customHeight="1" x14ac:dyDescent="0.15">
      <c r="B15" s="508"/>
      <c r="C15" s="481" t="s">
        <v>283</v>
      </c>
      <c r="D15" s="482" t="s">
        <v>284</v>
      </c>
      <c r="E15" s="204" t="s">
        <v>285</v>
      </c>
      <c r="F15" s="204" t="s">
        <v>286</v>
      </c>
      <c r="G15" s="197" t="s">
        <v>287</v>
      </c>
      <c r="H15" s="202" t="s">
        <v>251</v>
      </c>
      <c r="I15" s="203">
        <v>4</v>
      </c>
      <c r="J15" s="192" t="s">
        <v>288</v>
      </c>
      <c r="K15" s="180" t="s">
        <v>289</v>
      </c>
      <c r="L15" s="181"/>
      <c r="M15" s="181" t="s">
        <v>166</v>
      </c>
      <c r="N15" s="181" t="s">
        <v>166</v>
      </c>
      <c r="O15" s="181" t="s">
        <v>166</v>
      </c>
      <c r="P15" s="135" t="s">
        <v>290</v>
      </c>
      <c r="Q15" s="382">
        <v>7</v>
      </c>
      <c r="R15" s="309" t="s">
        <v>291</v>
      </c>
      <c r="S15" s="254" t="s">
        <v>292</v>
      </c>
      <c r="T15" s="267" t="s">
        <v>267</v>
      </c>
      <c r="U15" s="255" t="s">
        <v>230</v>
      </c>
      <c r="V15" s="255" t="s">
        <v>217</v>
      </c>
      <c r="W15" s="255" t="s">
        <v>217</v>
      </c>
      <c r="X15" s="136"/>
    </row>
    <row r="16" spans="2:25" ht="154.5" customHeight="1" x14ac:dyDescent="0.15">
      <c r="B16" s="508"/>
      <c r="C16" s="476"/>
      <c r="D16" s="479"/>
      <c r="E16" s="196" t="s">
        <v>293</v>
      </c>
      <c r="F16" s="196" t="s">
        <v>286</v>
      </c>
      <c r="G16" s="197" t="s">
        <v>287</v>
      </c>
      <c r="H16" s="179" t="s">
        <v>251</v>
      </c>
      <c r="I16" s="198">
        <v>2</v>
      </c>
      <c r="J16" s="192" t="s">
        <v>294</v>
      </c>
      <c r="K16" s="180" t="s">
        <v>295</v>
      </c>
      <c r="L16" s="184"/>
      <c r="M16" s="181" t="s">
        <v>166</v>
      </c>
      <c r="N16" s="181" t="s">
        <v>166</v>
      </c>
      <c r="O16" s="181" t="s">
        <v>166</v>
      </c>
      <c r="P16" s="135" t="s">
        <v>296</v>
      </c>
      <c r="Q16" s="382">
        <v>5</v>
      </c>
      <c r="R16" s="388" t="s">
        <v>297</v>
      </c>
      <c r="S16" s="254" t="s">
        <v>292</v>
      </c>
      <c r="T16" s="267" t="s">
        <v>298</v>
      </c>
      <c r="U16" s="255" t="s">
        <v>230</v>
      </c>
      <c r="V16" s="255" t="s">
        <v>217</v>
      </c>
      <c r="W16" s="255" t="s">
        <v>217</v>
      </c>
      <c r="X16" s="136"/>
    </row>
    <row r="17" spans="2:24" ht="46.15" customHeight="1" x14ac:dyDescent="0.15">
      <c r="B17" s="508"/>
      <c r="C17" s="476"/>
      <c r="D17" s="479"/>
      <c r="E17" s="196" t="s">
        <v>299</v>
      </c>
      <c r="F17" s="196" t="s">
        <v>286</v>
      </c>
      <c r="G17" s="197" t="s">
        <v>287</v>
      </c>
      <c r="H17" s="179" t="s">
        <v>251</v>
      </c>
      <c r="I17" s="198">
        <v>2</v>
      </c>
      <c r="J17" s="192" t="s">
        <v>300</v>
      </c>
      <c r="K17" s="180" t="s">
        <v>301</v>
      </c>
      <c r="L17" s="184"/>
      <c r="M17" s="181" t="s">
        <v>166</v>
      </c>
      <c r="N17" s="181" t="s">
        <v>166</v>
      </c>
      <c r="O17" s="181" t="s">
        <v>166</v>
      </c>
      <c r="P17" s="135" t="s">
        <v>302</v>
      </c>
      <c r="Q17" s="382" t="s">
        <v>217</v>
      </c>
      <c r="R17" s="276"/>
      <c r="S17" s="254" t="s">
        <v>217</v>
      </c>
      <c r="T17" s="255" t="s">
        <v>217</v>
      </c>
      <c r="U17" s="255" t="s">
        <v>217</v>
      </c>
      <c r="V17" s="255" t="s">
        <v>217</v>
      </c>
      <c r="W17" s="255" t="s">
        <v>217</v>
      </c>
      <c r="X17" s="136"/>
    </row>
    <row r="18" spans="2:24" ht="46.15" customHeight="1" x14ac:dyDescent="0.15">
      <c r="B18" s="508"/>
      <c r="C18" s="476"/>
      <c r="D18" s="479"/>
      <c r="E18" s="196" t="s">
        <v>303</v>
      </c>
      <c r="F18" s="196" t="s">
        <v>286</v>
      </c>
      <c r="G18" s="197" t="s">
        <v>232</v>
      </c>
      <c r="H18" s="179" t="s">
        <v>251</v>
      </c>
      <c r="I18" s="198">
        <v>1</v>
      </c>
      <c r="J18" s="192" t="s">
        <v>304</v>
      </c>
      <c r="K18" s="180" t="s">
        <v>305</v>
      </c>
      <c r="L18" s="184"/>
      <c r="M18" s="184"/>
      <c r="N18" s="181" t="s">
        <v>166</v>
      </c>
      <c r="O18" s="181" t="s">
        <v>166</v>
      </c>
      <c r="P18" s="135" t="s">
        <v>306</v>
      </c>
      <c r="Q18" s="382" t="s">
        <v>217</v>
      </c>
      <c r="R18" s="276"/>
      <c r="S18" s="254" t="s">
        <v>217</v>
      </c>
      <c r="T18" s="257" t="s">
        <v>217</v>
      </c>
      <c r="U18" s="257" t="s">
        <v>217</v>
      </c>
      <c r="V18" s="255" t="s">
        <v>217</v>
      </c>
      <c r="W18" s="255" t="s">
        <v>217</v>
      </c>
      <c r="X18" s="136"/>
    </row>
    <row r="19" spans="2:24" ht="110.25" customHeight="1" x14ac:dyDescent="0.15">
      <c r="B19" s="509"/>
      <c r="C19" s="477"/>
      <c r="D19" s="480"/>
      <c r="E19" s="196" t="s">
        <v>307</v>
      </c>
      <c r="F19" s="196" t="s">
        <v>286</v>
      </c>
      <c r="G19" s="197" t="s">
        <v>232</v>
      </c>
      <c r="H19" s="179" t="s">
        <v>251</v>
      </c>
      <c r="I19" s="198">
        <v>20</v>
      </c>
      <c r="J19" s="192" t="s">
        <v>252</v>
      </c>
      <c r="K19" s="180" t="s">
        <v>308</v>
      </c>
      <c r="L19" s="181" t="s">
        <v>166</v>
      </c>
      <c r="M19" s="184"/>
      <c r="N19" s="184"/>
      <c r="O19" s="184"/>
      <c r="P19" s="135" t="s">
        <v>309</v>
      </c>
      <c r="Q19" s="382">
        <f>32+1+3</f>
        <v>36</v>
      </c>
      <c r="R19" s="389" t="s">
        <v>310</v>
      </c>
      <c r="S19" s="269" t="s">
        <v>311</v>
      </c>
      <c r="T19" s="274" t="s">
        <v>312</v>
      </c>
      <c r="U19" s="258" t="s">
        <v>281</v>
      </c>
      <c r="V19" s="255" t="s">
        <v>217</v>
      </c>
      <c r="W19" s="255" t="s">
        <v>217</v>
      </c>
      <c r="X19" s="136"/>
    </row>
    <row r="20" spans="2:24" ht="253.5" customHeight="1" x14ac:dyDescent="0.15">
      <c r="B20" s="457" t="s">
        <v>313</v>
      </c>
      <c r="C20" s="460" t="s">
        <v>314</v>
      </c>
      <c r="D20" s="440" t="s">
        <v>315</v>
      </c>
      <c r="E20" s="441"/>
      <c r="F20" s="448" t="s">
        <v>316</v>
      </c>
      <c r="G20" s="449"/>
      <c r="H20" s="450"/>
      <c r="I20" s="185">
        <v>3</v>
      </c>
      <c r="J20" s="194" t="s">
        <v>317</v>
      </c>
      <c r="K20" s="186" t="s">
        <v>318</v>
      </c>
      <c r="L20" s="185" t="s">
        <v>319</v>
      </c>
      <c r="M20" s="185" t="s">
        <v>319</v>
      </c>
      <c r="N20" s="185" t="s">
        <v>319</v>
      </c>
      <c r="O20" s="185" t="s">
        <v>319</v>
      </c>
      <c r="P20" s="135" t="s">
        <v>320</v>
      </c>
      <c r="Q20" s="382">
        <v>3</v>
      </c>
      <c r="R20" s="388" t="s">
        <v>321</v>
      </c>
      <c r="S20" s="254" t="s">
        <v>311</v>
      </c>
      <c r="T20" s="263" t="s">
        <v>322</v>
      </c>
      <c r="U20" s="255" t="s">
        <v>230</v>
      </c>
      <c r="V20" s="255" t="s">
        <v>217</v>
      </c>
      <c r="W20" s="255" t="s">
        <v>217</v>
      </c>
      <c r="X20" s="136"/>
    </row>
    <row r="21" spans="2:24" ht="250.5" customHeight="1" x14ac:dyDescent="0.15">
      <c r="B21" s="458"/>
      <c r="C21" s="461"/>
      <c r="D21" s="440" t="s">
        <v>323</v>
      </c>
      <c r="E21" s="441"/>
      <c r="F21" s="448" t="s">
        <v>324</v>
      </c>
      <c r="G21" s="449"/>
      <c r="H21" s="450"/>
      <c r="I21" s="185">
        <v>3</v>
      </c>
      <c r="J21" s="194" t="s">
        <v>317</v>
      </c>
      <c r="K21" s="186" t="s">
        <v>318</v>
      </c>
      <c r="L21" s="185" t="s">
        <v>319</v>
      </c>
      <c r="M21" s="185" t="s">
        <v>319</v>
      </c>
      <c r="N21" s="185" t="s">
        <v>319</v>
      </c>
      <c r="O21" s="185" t="s">
        <v>319</v>
      </c>
      <c r="P21" s="135" t="s">
        <v>325</v>
      </c>
      <c r="Q21" s="382">
        <v>3</v>
      </c>
      <c r="R21" s="309" t="s">
        <v>326</v>
      </c>
      <c r="S21" s="254" t="s">
        <v>217</v>
      </c>
      <c r="T21" s="255" t="s">
        <v>217</v>
      </c>
      <c r="U21" s="255" t="s">
        <v>217</v>
      </c>
      <c r="V21" s="255" t="s">
        <v>217</v>
      </c>
      <c r="W21" s="255" t="s">
        <v>217</v>
      </c>
      <c r="X21" s="136"/>
    </row>
    <row r="22" spans="2:24" ht="178.5" customHeight="1" x14ac:dyDescent="0.15">
      <c r="B22" s="458"/>
      <c r="C22" s="462" t="s">
        <v>327</v>
      </c>
      <c r="D22" s="463" t="s">
        <v>328</v>
      </c>
      <c r="E22" s="436"/>
      <c r="F22" s="448" t="s">
        <v>329</v>
      </c>
      <c r="G22" s="449"/>
      <c r="H22" s="450"/>
      <c r="I22" s="185">
        <v>14</v>
      </c>
      <c r="J22" s="194" t="s">
        <v>317</v>
      </c>
      <c r="K22" s="186" t="s">
        <v>318</v>
      </c>
      <c r="L22" s="185" t="s">
        <v>319</v>
      </c>
      <c r="M22" s="185" t="s">
        <v>319</v>
      </c>
      <c r="N22" s="185" t="s">
        <v>319</v>
      </c>
      <c r="O22" s="185" t="s">
        <v>319</v>
      </c>
      <c r="P22" s="135" t="s">
        <v>330</v>
      </c>
      <c r="Q22" s="382">
        <f>472+264+16</f>
        <v>752</v>
      </c>
      <c r="R22" s="373" t="s">
        <v>331</v>
      </c>
      <c r="S22" s="249" t="s">
        <v>311</v>
      </c>
      <c r="T22" s="268" t="s">
        <v>332</v>
      </c>
      <c r="U22" s="255" t="s">
        <v>230</v>
      </c>
      <c r="V22" s="255" t="s">
        <v>217</v>
      </c>
      <c r="W22" s="255" t="s">
        <v>217</v>
      </c>
      <c r="X22" s="136"/>
    </row>
    <row r="23" spans="2:24" ht="170.25" customHeight="1" x14ac:dyDescent="0.15">
      <c r="B23" s="458"/>
      <c r="C23" s="461"/>
      <c r="D23" s="464"/>
      <c r="E23" s="465"/>
      <c r="F23" s="448" t="s">
        <v>333</v>
      </c>
      <c r="G23" s="449"/>
      <c r="H23" s="450"/>
      <c r="I23" s="185">
        <v>13</v>
      </c>
      <c r="J23" s="194" t="s">
        <v>317</v>
      </c>
      <c r="K23" s="186" t="s">
        <v>318</v>
      </c>
      <c r="L23" s="185" t="s">
        <v>319</v>
      </c>
      <c r="M23" s="185" t="s">
        <v>319</v>
      </c>
      <c r="N23" s="185" t="s">
        <v>319</v>
      </c>
      <c r="O23" s="185" t="s">
        <v>319</v>
      </c>
      <c r="P23" s="135" t="s">
        <v>334</v>
      </c>
      <c r="Q23" s="382">
        <f>40+2+1+1+3</f>
        <v>47</v>
      </c>
      <c r="R23" s="373" t="s">
        <v>335</v>
      </c>
      <c r="S23" s="249" t="s">
        <v>311</v>
      </c>
      <c r="T23" s="268" t="s">
        <v>332</v>
      </c>
      <c r="U23" s="255" t="s">
        <v>230</v>
      </c>
      <c r="V23" s="255" t="s">
        <v>217</v>
      </c>
      <c r="W23" s="255" t="s">
        <v>217</v>
      </c>
      <c r="X23" s="136"/>
    </row>
    <row r="24" spans="2:24" ht="42.6" customHeight="1" x14ac:dyDescent="0.15">
      <c r="B24" s="458"/>
      <c r="C24" s="189" t="s">
        <v>336</v>
      </c>
      <c r="D24" s="440" t="s">
        <v>337</v>
      </c>
      <c r="E24" s="441"/>
      <c r="F24" s="448" t="s">
        <v>338</v>
      </c>
      <c r="G24" s="449"/>
      <c r="H24" s="450"/>
      <c r="I24" s="185">
        <v>2</v>
      </c>
      <c r="J24" s="194" t="s">
        <v>317</v>
      </c>
      <c r="K24" s="186" t="s">
        <v>318</v>
      </c>
      <c r="L24" s="185" t="s">
        <v>319</v>
      </c>
      <c r="M24" s="185" t="s">
        <v>319</v>
      </c>
      <c r="N24" s="185" t="s">
        <v>319</v>
      </c>
      <c r="O24" s="185" t="s">
        <v>319</v>
      </c>
      <c r="P24" s="135" t="s">
        <v>339</v>
      </c>
      <c r="Q24" s="382" t="s">
        <v>217</v>
      </c>
      <c r="R24" s="276"/>
      <c r="S24" s="254" t="s">
        <v>217</v>
      </c>
      <c r="T24" s="255" t="s">
        <v>217</v>
      </c>
      <c r="U24" s="255" t="s">
        <v>217</v>
      </c>
      <c r="V24" s="255" t="s">
        <v>217</v>
      </c>
      <c r="W24" s="255" t="s">
        <v>217</v>
      </c>
      <c r="X24" s="136"/>
    </row>
    <row r="25" spans="2:24" ht="42.6" customHeight="1" x14ac:dyDescent="0.15">
      <c r="B25" s="459"/>
      <c r="C25" s="190" t="s">
        <v>340</v>
      </c>
      <c r="D25" s="442" t="s">
        <v>341</v>
      </c>
      <c r="E25" s="444"/>
      <c r="F25" s="454" t="s">
        <v>342</v>
      </c>
      <c r="G25" s="455"/>
      <c r="H25" s="456"/>
      <c r="I25" s="187">
        <v>2</v>
      </c>
      <c r="J25" s="195" t="s">
        <v>317</v>
      </c>
      <c r="K25" s="188" t="s">
        <v>318</v>
      </c>
      <c r="L25" s="187" t="s">
        <v>319</v>
      </c>
      <c r="M25" s="187" t="s">
        <v>319</v>
      </c>
      <c r="N25" s="187" t="s">
        <v>319</v>
      </c>
      <c r="O25" s="187" t="s">
        <v>319</v>
      </c>
      <c r="P25" s="137" t="s">
        <v>343</v>
      </c>
      <c r="Q25" s="383">
        <f>20+8+11</f>
        <v>39</v>
      </c>
      <c r="R25" s="282" t="s">
        <v>344</v>
      </c>
      <c r="S25" s="249" t="s">
        <v>311</v>
      </c>
      <c r="T25" s="310" t="s">
        <v>255</v>
      </c>
      <c r="U25" s="262" t="s">
        <v>217</v>
      </c>
      <c r="V25" s="262" t="s">
        <v>217</v>
      </c>
      <c r="W25" s="262" t="s">
        <v>217</v>
      </c>
      <c r="X25" s="173"/>
    </row>
    <row r="26" spans="2:24" ht="21" customHeight="1" x14ac:dyDescent="0.15">
      <c r="I26" s="307">
        <f>SUM(I7:I25)</f>
        <v>441</v>
      </c>
      <c r="Q26" s="246"/>
    </row>
    <row r="27" spans="2:24" x14ac:dyDescent="0.15">
      <c r="Q27" s="246"/>
    </row>
    <row r="28" spans="2:24" ht="24.4" customHeight="1" x14ac:dyDescent="0.15">
      <c r="B28" s="483" t="s">
        <v>345</v>
      </c>
      <c r="C28" s="484"/>
      <c r="D28" s="484"/>
      <c r="E28" s="484"/>
      <c r="F28" s="484"/>
      <c r="G28" s="484"/>
      <c r="H28" s="484"/>
      <c r="I28" s="484"/>
      <c r="J28" s="484"/>
      <c r="K28" s="484"/>
      <c r="L28" s="484"/>
      <c r="M28" s="484"/>
      <c r="N28" s="484"/>
      <c r="O28" s="484"/>
      <c r="P28" s="485"/>
      <c r="Q28" s="492" t="s">
        <v>217</v>
      </c>
      <c r="R28" s="471" t="s">
        <v>205</v>
      </c>
      <c r="S28" s="473" t="s">
        <v>206</v>
      </c>
      <c r="T28" s="473" t="s">
        <v>207</v>
      </c>
      <c r="U28" s="469" t="s">
        <v>346</v>
      </c>
      <c r="V28" s="139"/>
      <c r="W28" s="139"/>
      <c r="X28" s="139"/>
    </row>
    <row r="29" spans="2:24" ht="28.5" customHeight="1" x14ac:dyDescent="0.15">
      <c r="B29" s="486"/>
      <c r="C29" s="487"/>
      <c r="D29" s="487"/>
      <c r="E29" s="487"/>
      <c r="F29" s="487"/>
      <c r="G29" s="487"/>
      <c r="H29" s="487"/>
      <c r="I29" s="487"/>
      <c r="J29" s="487"/>
      <c r="K29" s="487"/>
      <c r="L29" s="487"/>
      <c r="M29" s="487"/>
      <c r="N29" s="487"/>
      <c r="O29" s="487"/>
      <c r="P29" s="488"/>
      <c r="Q29" s="493"/>
      <c r="R29" s="472"/>
      <c r="S29" s="474"/>
      <c r="T29" s="474"/>
      <c r="U29" s="470"/>
      <c r="V29" s="139"/>
      <c r="W29" s="139"/>
      <c r="X29" s="139"/>
    </row>
    <row r="30" spans="2:24" ht="103.5" customHeight="1" x14ac:dyDescent="0.15">
      <c r="B30" s="451" t="s">
        <v>347</v>
      </c>
      <c r="C30" s="452"/>
      <c r="D30" s="452"/>
      <c r="E30" s="452"/>
      <c r="F30" s="452"/>
      <c r="G30" s="452"/>
      <c r="H30" s="452"/>
      <c r="I30" s="452"/>
      <c r="J30" s="452"/>
      <c r="K30" s="452"/>
      <c r="L30" s="452"/>
      <c r="M30" s="452"/>
      <c r="N30" s="452"/>
      <c r="O30" s="452"/>
      <c r="P30" s="453"/>
      <c r="Q30" s="248" t="s">
        <v>217</v>
      </c>
      <c r="R30" s="353" t="s">
        <v>348</v>
      </c>
      <c r="S30" s="358" t="s">
        <v>349</v>
      </c>
      <c r="T30" s="312" t="s">
        <v>322</v>
      </c>
      <c r="U30" s="311" t="s">
        <v>281</v>
      </c>
      <c r="V30" s="139"/>
      <c r="W30" s="139"/>
      <c r="X30" s="139"/>
    </row>
    <row r="31" spans="2:24" ht="70.5" customHeight="1" x14ac:dyDescent="0.15">
      <c r="B31" s="431" t="s">
        <v>350</v>
      </c>
      <c r="C31" s="432"/>
      <c r="D31" s="432"/>
      <c r="E31" s="432"/>
      <c r="F31" s="432"/>
      <c r="G31" s="432"/>
      <c r="H31" s="432"/>
      <c r="I31" s="432"/>
      <c r="J31" s="432"/>
      <c r="K31" s="432"/>
      <c r="L31" s="432"/>
      <c r="M31" s="432"/>
      <c r="N31" s="432"/>
      <c r="O31" s="432"/>
      <c r="P31" s="433"/>
      <c r="Q31" s="248" t="s">
        <v>217</v>
      </c>
      <c r="R31" s="377" t="s">
        <v>351</v>
      </c>
      <c r="S31" s="140"/>
      <c r="T31" s="141"/>
      <c r="U31" s="142"/>
      <c r="V31" s="139"/>
      <c r="W31" s="139"/>
      <c r="X31" s="139"/>
    </row>
    <row r="32" spans="2:24" ht="70.5" customHeight="1" x14ac:dyDescent="0.15">
      <c r="B32" s="431" t="s">
        <v>352</v>
      </c>
      <c r="C32" s="432"/>
      <c r="D32" s="432"/>
      <c r="E32" s="432"/>
      <c r="F32" s="432"/>
      <c r="G32" s="432"/>
      <c r="H32" s="432"/>
      <c r="I32" s="432"/>
      <c r="J32" s="432"/>
      <c r="K32" s="432"/>
      <c r="L32" s="432"/>
      <c r="M32" s="432"/>
      <c r="N32" s="432"/>
      <c r="O32" s="432"/>
      <c r="P32" s="433"/>
      <c r="Q32" s="248" t="s">
        <v>217</v>
      </c>
      <c r="R32" s="354" t="s">
        <v>353</v>
      </c>
      <c r="S32" s="313" t="s">
        <v>354</v>
      </c>
      <c r="T32" s="141"/>
      <c r="U32" s="142"/>
      <c r="V32" s="139"/>
      <c r="W32" s="139"/>
      <c r="X32" s="139"/>
    </row>
    <row r="33" spans="2:24" ht="139.5" customHeight="1" x14ac:dyDescent="0.15">
      <c r="B33" s="431" t="s">
        <v>355</v>
      </c>
      <c r="C33" s="432"/>
      <c r="D33" s="432"/>
      <c r="E33" s="432"/>
      <c r="F33" s="432"/>
      <c r="G33" s="432"/>
      <c r="H33" s="432"/>
      <c r="I33" s="432"/>
      <c r="J33" s="432"/>
      <c r="K33" s="432"/>
      <c r="L33" s="432"/>
      <c r="M33" s="432"/>
      <c r="N33" s="432"/>
      <c r="O33" s="432"/>
      <c r="P33" s="433"/>
      <c r="Q33" s="248" t="s">
        <v>217</v>
      </c>
      <c r="R33" s="403" t="s">
        <v>356</v>
      </c>
      <c r="S33" s="358" t="s">
        <v>349</v>
      </c>
      <c r="T33" s="375" t="s">
        <v>357</v>
      </c>
      <c r="U33" s="376" t="s">
        <v>230</v>
      </c>
      <c r="V33" s="139"/>
      <c r="W33" s="139"/>
      <c r="X33" s="139"/>
    </row>
    <row r="34" spans="2:24" ht="165" customHeight="1" x14ac:dyDescent="0.15">
      <c r="B34" s="431" t="s">
        <v>358</v>
      </c>
      <c r="C34" s="432"/>
      <c r="D34" s="432"/>
      <c r="E34" s="432"/>
      <c r="F34" s="432"/>
      <c r="G34" s="432"/>
      <c r="H34" s="432"/>
      <c r="I34" s="432"/>
      <c r="J34" s="432"/>
      <c r="K34" s="432"/>
      <c r="L34" s="432"/>
      <c r="M34" s="432"/>
      <c r="N34" s="432"/>
      <c r="O34" s="432"/>
      <c r="P34" s="433"/>
      <c r="Q34" s="248" t="s">
        <v>217</v>
      </c>
      <c r="R34" s="374" t="s">
        <v>359</v>
      </c>
      <c r="S34" s="358" t="s">
        <v>349</v>
      </c>
      <c r="T34" s="375" t="s">
        <v>357</v>
      </c>
      <c r="U34" s="376" t="s">
        <v>230</v>
      </c>
      <c r="V34" s="139"/>
      <c r="W34" s="139"/>
      <c r="X34" s="139"/>
    </row>
    <row r="35" spans="2:24" ht="70.5" customHeight="1" x14ac:dyDescent="0.15">
      <c r="B35" s="431" t="s">
        <v>360</v>
      </c>
      <c r="C35" s="432"/>
      <c r="D35" s="432"/>
      <c r="E35" s="432"/>
      <c r="F35" s="432"/>
      <c r="G35" s="432"/>
      <c r="H35" s="432"/>
      <c r="I35" s="432"/>
      <c r="J35" s="432"/>
      <c r="K35" s="432"/>
      <c r="L35" s="432"/>
      <c r="M35" s="432"/>
      <c r="N35" s="432"/>
      <c r="O35" s="432"/>
      <c r="P35" s="433"/>
      <c r="Q35" s="248" t="s">
        <v>217</v>
      </c>
      <c r="R35" s="355"/>
      <c r="S35" s="140"/>
      <c r="T35" s="141"/>
      <c r="U35" s="142"/>
      <c r="V35" s="139"/>
      <c r="W35" s="139"/>
      <c r="X35" s="139"/>
    </row>
    <row r="36" spans="2:24" ht="70.5" customHeight="1" x14ac:dyDescent="0.15">
      <c r="B36" s="431" t="s">
        <v>361</v>
      </c>
      <c r="C36" s="432"/>
      <c r="D36" s="432"/>
      <c r="E36" s="432"/>
      <c r="F36" s="432"/>
      <c r="G36" s="432"/>
      <c r="H36" s="432"/>
      <c r="I36" s="432"/>
      <c r="J36" s="432"/>
      <c r="K36" s="432"/>
      <c r="L36" s="432"/>
      <c r="M36" s="432"/>
      <c r="N36" s="432"/>
      <c r="O36" s="432"/>
      <c r="P36" s="433"/>
      <c r="Q36" s="248" t="s">
        <v>217</v>
      </c>
      <c r="R36" s="355"/>
      <c r="S36" s="140"/>
      <c r="T36" s="141"/>
      <c r="U36" s="142"/>
      <c r="V36" s="139"/>
      <c r="W36" s="139"/>
      <c r="X36" s="139"/>
    </row>
    <row r="37" spans="2:24" ht="70.5" customHeight="1" x14ac:dyDescent="0.15">
      <c r="B37" s="434" t="s">
        <v>362</v>
      </c>
      <c r="C37" s="435"/>
      <c r="D37" s="435"/>
      <c r="E37" s="436"/>
      <c r="F37" s="440" t="s">
        <v>363</v>
      </c>
      <c r="G37" s="432"/>
      <c r="H37" s="432"/>
      <c r="I37" s="432"/>
      <c r="J37" s="432"/>
      <c r="K37" s="432"/>
      <c r="L37" s="432"/>
      <c r="M37" s="432"/>
      <c r="N37" s="432"/>
      <c r="O37" s="432"/>
      <c r="P37" s="441"/>
      <c r="Q37" s="249" t="s">
        <v>217</v>
      </c>
      <c r="R37" s="356"/>
      <c r="S37" s="143"/>
      <c r="T37" s="144"/>
      <c r="U37" s="145"/>
      <c r="V37" s="139"/>
      <c r="W37" s="139"/>
      <c r="X37" s="139"/>
    </row>
    <row r="38" spans="2:24" ht="70.5" customHeight="1" x14ac:dyDescent="0.15">
      <c r="B38" s="437"/>
      <c r="C38" s="438"/>
      <c r="D38" s="438"/>
      <c r="E38" s="439"/>
      <c r="F38" s="442" t="s">
        <v>364</v>
      </c>
      <c r="G38" s="443"/>
      <c r="H38" s="443"/>
      <c r="I38" s="443"/>
      <c r="J38" s="443"/>
      <c r="K38" s="443"/>
      <c r="L38" s="443"/>
      <c r="M38" s="443"/>
      <c r="N38" s="443"/>
      <c r="O38" s="443"/>
      <c r="P38" s="444"/>
      <c r="Q38" s="250" t="s">
        <v>217</v>
      </c>
      <c r="R38" s="357" t="s">
        <v>365</v>
      </c>
      <c r="S38" s="146"/>
      <c r="T38" s="147"/>
      <c r="U38" s="148"/>
    </row>
    <row r="40" spans="2:24" x14ac:dyDescent="0.15">
      <c r="U40" s="149" t="s">
        <v>366</v>
      </c>
    </row>
    <row r="41" spans="2:24" x14ac:dyDescent="0.15">
      <c r="U41" s="78" t="s">
        <v>230</v>
      </c>
    </row>
    <row r="42" spans="2:24" x14ac:dyDescent="0.15">
      <c r="U42" s="78" t="s">
        <v>281</v>
      </c>
    </row>
    <row r="43" spans="2:24" x14ac:dyDescent="0.15">
      <c r="U43" s="78" t="s">
        <v>367</v>
      </c>
    </row>
  </sheetData>
  <autoFilter ref="C6:X6" xr:uid="{00000000-0001-0000-0500-000000000000}"/>
  <mergeCells count="59">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C22:C23"/>
    <mergeCell ref="D22:E23"/>
    <mergeCell ref="F22:H22"/>
    <mergeCell ref="F23:H23"/>
    <mergeCell ref="D21:E21"/>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B34:P34"/>
    <mergeCell ref="B35:P35"/>
    <mergeCell ref="B36:P36"/>
    <mergeCell ref="B37:E38"/>
    <mergeCell ref="F37:P37"/>
    <mergeCell ref="F38:P38"/>
  </mergeCells>
  <phoneticPr fontId="26" type="noConversion"/>
  <dataValidations count="1">
    <dataValidation type="list" allowBlank="1" showInputMessage="1" showErrorMessage="1" sqref="X7:X25 U30:U38" xr:uid="{00000000-0002-0000-0500-000000000000}">
      <formula1>$U$41:$U$42</formula1>
    </dataValidation>
  </dataValidations>
  <hyperlinks>
    <hyperlink ref="V9" r:id="rId1" xr:uid="{0F5728D1-509C-40FC-906F-066E4D971ACC}"/>
    <hyperlink ref="V14" r:id="rId2" xr:uid="{6C6E1011-7C98-4A5E-B395-D5CD3CBE0E5D}"/>
    <hyperlink ref="S32" r:id="rId3" display="https://chilecultura.gob.cl/events/25533/" xr:uid="{52736602-55CA-48E7-8C88-834A6119E1CD}"/>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74"/>
  <sheetViews>
    <sheetView showGridLines="0" topLeftCell="A4" zoomScale="90" zoomScaleNormal="90" workbookViewId="0">
      <selection activeCell="F21" sqref="F21"/>
    </sheetView>
  </sheetViews>
  <sheetFormatPr baseColWidth="10" defaultColWidth="9.140625" defaultRowHeight="11.25" x14ac:dyDescent="0.15"/>
  <cols>
    <col min="1" max="1" width="4.28515625" style="1" customWidth="1"/>
    <col min="2" max="2" width="32.28515625" style="151" customWidth="1"/>
    <col min="3" max="3" width="24.5703125" style="151" customWidth="1"/>
    <col min="4" max="4" width="43.140625" style="237" customWidth="1"/>
    <col min="5" max="5" width="24.42578125" style="1" customWidth="1"/>
    <col min="6" max="7" width="21.5703125" style="151" customWidth="1"/>
    <col min="8" max="8" width="19" style="151" customWidth="1"/>
    <col min="9" max="9" width="14" style="151" customWidth="1"/>
    <col min="10" max="10" width="75" style="237" customWidth="1"/>
    <col min="11" max="14" width="17" style="151" customWidth="1"/>
    <col min="15" max="18" width="14.7109375" style="1" customWidth="1"/>
    <col min="19" max="19" width="14.7109375" style="151" customWidth="1"/>
    <col min="20" max="24" width="14.7109375" style="1" customWidth="1"/>
    <col min="25" max="26" width="20.7109375" style="1" customWidth="1"/>
    <col min="27" max="264" width="11.42578125" style="1"/>
    <col min="265" max="265" width="16.7109375" style="1" customWidth="1"/>
    <col min="266" max="266" width="28.28515625" style="1" customWidth="1"/>
    <col min="267" max="267" width="19.42578125" style="1" customWidth="1"/>
    <col min="268" max="268" width="13.28515625" style="1" customWidth="1"/>
    <col min="269" max="269" width="16.42578125" style="1" customWidth="1"/>
    <col min="270" max="270" width="15.5703125" style="1" customWidth="1"/>
    <col min="271" max="272" width="15.28515625" style="1" customWidth="1"/>
    <col min="273" max="273" width="14" style="1" customWidth="1"/>
    <col min="274" max="274" width="11.42578125" style="1"/>
    <col min="275" max="275" width="15.5703125" style="1" customWidth="1"/>
    <col min="276" max="276" width="15" style="1" customWidth="1"/>
    <col min="277" max="277" width="18.42578125" style="1" customWidth="1"/>
    <col min="278" max="279" width="11.42578125" style="1"/>
    <col min="280" max="280" width="14.7109375" style="1" customWidth="1"/>
    <col min="281" max="281" width="17" style="1" customWidth="1"/>
    <col min="282" max="282" width="16.28515625" style="1" customWidth="1"/>
    <col min="283" max="520" width="11.42578125" style="1"/>
    <col min="521" max="521" width="16.7109375" style="1" customWidth="1"/>
    <col min="522" max="522" width="28.28515625" style="1" customWidth="1"/>
    <col min="523" max="523" width="19.42578125" style="1" customWidth="1"/>
    <col min="524" max="524" width="13.28515625" style="1" customWidth="1"/>
    <col min="525" max="525" width="16.42578125" style="1" customWidth="1"/>
    <col min="526" max="526" width="15.5703125" style="1" customWidth="1"/>
    <col min="527" max="528" width="15.28515625" style="1" customWidth="1"/>
    <col min="529" max="529" width="14" style="1" customWidth="1"/>
    <col min="530" max="530" width="11.42578125" style="1"/>
    <col min="531" max="531" width="15.5703125" style="1" customWidth="1"/>
    <col min="532" max="532" width="15" style="1" customWidth="1"/>
    <col min="533" max="533" width="18.42578125" style="1" customWidth="1"/>
    <col min="534" max="535" width="11.42578125" style="1"/>
    <col min="536" max="536" width="14.7109375" style="1" customWidth="1"/>
    <col min="537" max="537" width="17" style="1" customWidth="1"/>
    <col min="538" max="538" width="16.28515625" style="1" customWidth="1"/>
    <col min="539" max="776" width="11.42578125" style="1"/>
    <col min="777" max="777" width="16.7109375" style="1" customWidth="1"/>
    <col min="778" max="778" width="28.28515625" style="1" customWidth="1"/>
    <col min="779" max="779" width="19.42578125" style="1" customWidth="1"/>
    <col min="780" max="780" width="13.28515625" style="1" customWidth="1"/>
    <col min="781" max="781" width="16.42578125" style="1" customWidth="1"/>
    <col min="782" max="782" width="15.5703125" style="1" customWidth="1"/>
    <col min="783" max="784" width="15.28515625" style="1" customWidth="1"/>
    <col min="785" max="785" width="14" style="1" customWidth="1"/>
    <col min="786" max="786" width="11.42578125" style="1"/>
    <col min="787" max="787" width="15.5703125" style="1" customWidth="1"/>
    <col min="788" max="788" width="15" style="1" customWidth="1"/>
    <col min="789" max="789" width="18.42578125" style="1" customWidth="1"/>
    <col min="790" max="791" width="11.42578125" style="1"/>
    <col min="792" max="792" width="14.7109375" style="1" customWidth="1"/>
    <col min="793" max="793" width="17" style="1" customWidth="1"/>
    <col min="794" max="794" width="16.28515625" style="1" customWidth="1"/>
    <col min="795" max="1032" width="9.140625" style="1"/>
    <col min="1033" max="1033" width="16.7109375" style="1" customWidth="1"/>
    <col min="1034" max="1034" width="28.28515625" style="1" customWidth="1"/>
    <col min="1035" max="1035" width="19.42578125" style="1" customWidth="1"/>
    <col min="1036" max="1036" width="13.28515625" style="1" customWidth="1"/>
    <col min="1037" max="1037" width="16.42578125" style="1" customWidth="1"/>
    <col min="1038" max="1038" width="15.5703125" style="1" customWidth="1"/>
    <col min="1039" max="1040" width="15.28515625" style="1" customWidth="1"/>
    <col min="1041" max="1041" width="14" style="1" customWidth="1"/>
    <col min="1042" max="1042" width="11.42578125" style="1"/>
    <col min="1043" max="1043" width="15.5703125" style="1" customWidth="1"/>
    <col min="1044" max="1044" width="15" style="1" customWidth="1"/>
    <col min="1045" max="1045" width="18.42578125" style="1" customWidth="1"/>
    <col min="1046" max="1047" width="11.42578125" style="1"/>
    <col min="1048" max="1048" width="14.7109375" style="1" customWidth="1"/>
    <col min="1049" max="1049" width="17" style="1" customWidth="1"/>
    <col min="1050" max="1050" width="16.28515625" style="1" customWidth="1"/>
    <col min="1051" max="1288" width="11.42578125" style="1"/>
    <col min="1289" max="1289" width="16.7109375" style="1" customWidth="1"/>
    <col min="1290" max="1290" width="28.28515625" style="1" customWidth="1"/>
    <col min="1291" max="1291" width="19.42578125" style="1" customWidth="1"/>
    <col min="1292" max="1292" width="13.28515625" style="1" customWidth="1"/>
    <col min="1293" max="1293" width="16.42578125" style="1" customWidth="1"/>
    <col min="1294" max="1294" width="15.5703125" style="1" customWidth="1"/>
    <col min="1295" max="1296" width="15.28515625" style="1" customWidth="1"/>
    <col min="1297" max="1297" width="14" style="1" customWidth="1"/>
    <col min="1298" max="1298" width="11.42578125" style="1"/>
    <col min="1299" max="1299" width="15.5703125" style="1" customWidth="1"/>
    <col min="1300" max="1300" width="15" style="1" customWidth="1"/>
    <col min="1301" max="1301" width="18.42578125" style="1" customWidth="1"/>
    <col min="1302" max="1303" width="11.42578125" style="1"/>
    <col min="1304" max="1304" width="14.7109375" style="1" customWidth="1"/>
    <col min="1305" max="1305" width="17" style="1" customWidth="1"/>
    <col min="1306" max="1306" width="16.28515625" style="1" customWidth="1"/>
    <col min="1307" max="1544" width="11.42578125" style="1"/>
    <col min="1545" max="1545" width="16.7109375" style="1" customWidth="1"/>
    <col min="1546" max="1546" width="28.28515625" style="1" customWidth="1"/>
    <col min="1547" max="1547" width="19.42578125" style="1" customWidth="1"/>
    <col min="1548" max="1548" width="13.28515625" style="1" customWidth="1"/>
    <col min="1549" max="1549" width="16.42578125" style="1" customWidth="1"/>
    <col min="1550" max="1550" width="15.5703125" style="1" customWidth="1"/>
    <col min="1551" max="1552" width="15.28515625" style="1" customWidth="1"/>
    <col min="1553" max="1553" width="14" style="1" customWidth="1"/>
    <col min="1554" max="1554" width="11.42578125" style="1"/>
    <col min="1555" max="1555" width="15.5703125" style="1" customWidth="1"/>
    <col min="1556" max="1556" width="15" style="1" customWidth="1"/>
    <col min="1557" max="1557" width="18.42578125" style="1" customWidth="1"/>
    <col min="1558" max="1559" width="11.42578125" style="1"/>
    <col min="1560" max="1560" width="14.7109375" style="1" customWidth="1"/>
    <col min="1561" max="1561" width="17" style="1" customWidth="1"/>
    <col min="1562" max="1562" width="16.28515625" style="1" customWidth="1"/>
    <col min="1563" max="1800" width="11.42578125" style="1"/>
    <col min="1801" max="1801" width="16.7109375" style="1" customWidth="1"/>
    <col min="1802" max="1802" width="28.28515625" style="1" customWidth="1"/>
    <col min="1803" max="1803" width="19.42578125" style="1" customWidth="1"/>
    <col min="1804" max="1804" width="13.28515625" style="1" customWidth="1"/>
    <col min="1805" max="1805" width="16.42578125" style="1" customWidth="1"/>
    <col min="1806" max="1806" width="15.5703125" style="1" customWidth="1"/>
    <col min="1807" max="1808" width="15.28515625" style="1" customWidth="1"/>
    <col min="1809" max="1809" width="14" style="1" customWidth="1"/>
    <col min="1810" max="1810" width="11.42578125" style="1"/>
    <col min="1811" max="1811" width="15.5703125" style="1" customWidth="1"/>
    <col min="1812" max="1812" width="15" style="1" customWidth="1"/>
    <col min="1813" max="1813" width="18.42578125" style="1" customWidth="1"/>
    <col min="1814" max="1815" width="11.42578125" style="1"/>
    <col min="1816" max="1816" width="14.7109375" style="1" customWidth="1"/>
    <col min="1817" max="1817" width="17" style="1" customWidth="1"/>
    <col min="1818" max="1818" width="16.28515625" style="1" customWidth="1"/>
    <col min="1819" max="2056" width="9.140625" style="1"/>
    <col min="2057" max="2057" width="16.7109375" style="1" customWidth="1"/>
    <col min="2058" max="2058" width="28.28515625" style="1" customWidth="1"/>
    <col min="2059" max="2059" width="19.42578125" style="1" customWidth="1"/>
    <col min="2060" max="2060" width="13.28515625" style="1" customWidth="1"/>
    <col min="2061" max="2061" width="16.42578125" style="1" customWidth="1"/>
    <col min="2062" max="2062" width="15.5703125" style="1" customWidth="1"/>
    <col min="2063" max="2064" width="15.28515625" style="1" customWidth="1"/>
    <col min="2065" max="2065" width="14" style="1" customWidth="1"/>
    <col min="2066" max="2066" width="11.42578125" style="1"/>
    <col min="2067" max="2067" width="15.5703125" style="1" customWidth="1"/>
    <col min="2068" max="2068" width="15" style="1" customWidth="1"/>
    <col min="2069" max="2069" width="18.42578125" style="1" customWidth="1"/>
    <col min="2070" max="2071" width="11.42578125" style="1"/>
    <col min="2072" max="2072" width="14.7109375" style="1" customWidth="1"/>
    <col min="2073" max="2073" width="17" style="1" customWidth="1"/>
    <col min="2074" max="2074" width="16.28515625" style="1" customWidth="1"/>
    <col min="2075" max="2312" width="11.42578125" style="1"/>
    <col min="2313" max="2313" width="16.7109375" style="1" customWidth="1"/>
    <col min="2314" max="2314" width="28.28515625" style="1" customWidth="1"/>
    <col min="2315" max="2315" width="19.42578125" style="1" customWidth="1"/>
    <col min="2316" max="2316" width="13.28515625" style="1" customWidth="1"/>
    <col min="2317" max="2317" width="16.42578125" style="1" customWidth="1"/>
    <col min="2318" max="2318" width="15.5703125" style="1" customWidth="1"/>
    <col min="2319" max="2320" width="15.28515625" style="1" customWidth="1"/>
    <col min="2321" max="2321" width="14" style="1" customWidth="1"/>
    <col min="2322" max="2322" width="11.42578125" style="1"/>
    <col min="2323" max="2323" width="15.5703125" style="1" customWidth="1"/>
    <col min="2324" max="2324" width="15" style="1" customWidth="1"/>
    <col min="2325" max="2325" width="18.42578125" style="1" customWidth="1"/>
    <col min="2326" max="2327" width="11.42578125" style="1"/>
    <col min="2328" max="2328" width="14.7109375" style="1" customWidth="1"/>
    <col min="2329" max="2329" width="17" style="1" customWidth="1"/>
    <col min="2330" max="2330" width="16.28515625" style="1" customWidth="1"/>
    <col min="2331" max="2568" width="11.42578125" style="1"/>
    <col min="2569" max="2569" width="16.7109375" style="1" customWidth="1"/>
    <col min="2570" max="2570" width="28.28515625" style="1" customWidth="1"/>
    <col min="2571" max="2571" width="19.42578125" style="1" customWidth="1"/>
    <col min="2572" max="2572" width="13.28515625" style="1" customWidth="1"/>
    <col min="2573" max="2573" width="16.42578125" style="1" customWidth="1"/>
    <col min="2574" max="2574" width="15.5703125" style="1" customWidth="1"/>
    <col min="2575" max="2576" width="15.28515625" style="1" customWidth="1"/>
    <col min="2577" max="2577" width="14" style="1" customWidth="1"/>
    <col min="2578" max="2578" width="11.42578125" style="1"/>
    <col min="2579" max="2579" width="15.5703125" style="1" customWidth="1"/>
    <col min="2580" max="2580" width="15" style="1" customWidth="1"/>
    <col min="2581" max="2581" width="18.42578125" style="1" customWidth="1"/>
    <col min="2582" max="2583" width="11.42578125" style="1"/>
    <col min="2584" max="2584" width="14.7109375" style="1" customWidth="1"/>
    <col min="2585" max="2585" width="17" style="1" customWidth="1"/>
    <col min="2586" max="2586" width="16.28515625" style="1" customWidth="1"/>
    <col min="2587" max="2824" width="11.42578125" style="1"/>
    <col min="2825" max="2825" width="16.7109375" style="1" customWidth="1"/>
    <col min="2826" max="2826" width="28.28515625" style="1" customWidth="1"/>
    <col min="2827" max="2827" width="19.42578125" style="1" customWidth="1"/>
    <col min="2828" max="2828" width="13.28515625" style="1" customWidth="1"/>
    <col min="2829" max="2829" width="16.42578125" style="1" customWidth="1"/>
    <col min="2830" max="2830" width="15.5703125" style="1" customWidth="1"/>
    <col min="2831" max="2832" width="15.28515625" style="1" customWidth="1"/>
    <col min="2833" max="2833" width="14" style="1" customWidth="1"/>
    <col min="2834" max="2834" width="11.42578125" style="1"/>
    <col min="2835" max="2835" width="15.5703125" style="1" customWidth="1"/>
    <col min="2836" max="2836" width="15" style="1" customWidth="1"/>
    <col min="2837" max="2837" width="18.42578125" style="1" customWidth="1"/>
    <col min="2838" max="2839" width="11.42578125" style="1"/>
    <col min="2840" max="2840" width="14.7109375" style="1" customWidth="1"/>
    <col min="2841" max="2841" width="17" style="1" customWidth="1"/>
    <col min="2842" max="2842" width="16.28515625" style="1" customWidth="1"/>
    <col min="2843" max="3080" width="9.140625" style="1"/>
    <col min="3081" max="3081" width="16.7109375" style="1" customWidth="1"/>
    <col min="3082" max="3082" width="28.28515625" style="1" customWidth="1"/>
    <col min="3083" max="3083" width="19.42578125" style="1" customWidth="1"/>
    <col min="3084" max="3084" width="13.28515625" style="1" customWidth="1"/>
    <col min="3085" max="3085" width="16.42578125" style="1" customWidth="1"/>
    <col min="3086" max="3086" width="15.5703125" style="1" customWidth="1"/>
    <col min="3087" max="3088" width="15.28515625" style="1" customWidth="1"/>
    <col min="3089" max="3089" width="14" style="1" customWidth="1"/>
    <col min="3090" max="3090" width="11.42578125" style="1"/>
    <col min="3091" max="3091" width="15.5703125" style="1" customWidth="1"/>
    <col min="3092" max="3092" width="15" style="1" customWidth="1"/>
    <col min="3093" max="3093" width="18.42578125" style="1" customWidth="1"/>
    <col min="3094" max="3095" width="11.42578125" style="1"/>
    <col min="3096" max="3096" width="14.7109375" style="1" customWidth="1"/>
    <col min="3097" max="3097" width="17" style="1" customWidth="1"/>
    <col min="3098" max="3098" width="16.28515625" style="1" customWidth="1"/>
    <col min="3099" max="3336" width="11.42578125" style="1"/>
    <col min="3337" max="3337" width="16.7109375" style="1" customWidth="1"/>
    <col min="3338" max="3338" width="28.28515625" style="1" customWidth="1"/>
    <col min="3339" max="3339" width="19.42578125" style="1" customWidth="1"/>
    <col min="3340" max="3340" width="13.28515625" style="1" customWidth="1"/>
    <col min="3341" max="3341" width="16.42578125" style="1" customWidth="1"/>
    <col min="3342" max="3342" width="15.5703125" style="1" customWidth="1"/>
    <col min="3343" max="3344" width="15.28515625" style="1" customWidth="1"/>
    <col min="3345" max="3345" width="14" style="1" customWidth="1"/>
    <col min="3346" max="3346" width="11.42578125" style="1"/>
    <col min="3347" max="3347" width="15.5703125" style="1" customWidth="1"/>
    <col min="3348" max="3348" width="15" style="1" customWidth="1"/>
    <col min="3349" max="3349" width="18.42578125" style="1" customWidth="1"/>
    <col min="3350" max="3351" width="11.42578125" style="1"/>
    <col min="3352" max="3352" width="14.7109375" style="1" customWidth="1"/>
    <col min="3353" max="3353" width="17" style="1" customWidth="1"/>
    <col min="3354" max="3354" width="16.28515625" style="1" customWidth="1"/>
    <col min="3355" max="3592" width="11.42578125" style="1"/>
    <col min="3593" max="3593" width="16.7109375" style="1" customWidth="1"/>
    <col min="3594" max="3594" width="28.28515625" style="1" customWidth="1"/>
    <col min="3595" max="3595" width="19.42578125" style="1" customWidth="1"/>
    <col min="3596" max="3596" width="13.28515625" style="1" customWidth="1"/>
    <col min="3597" max="3597" width="16.42578125" style="1" customWidth="1"/>
    <col min="3598" max="3598" width="15.5703125" style="1" customWidth="1"/>
    <col min="3599" max="3600" width="15.28515625" style="1" customWidth="1"/>
    <col min="3601" max="3601" width="14" style="1" customWidth="1"/>
    <col min="3602" max="3602" width="11.42578125" style="1"/>
    <col min="3603" max="3603" width="15.5703125" style="1" customWidth="1"/>
    <col min="3604" max="3604" width="15" style="1" customWidth="1"/>
    <col min="3605" max="3605" width="18.42578125" style="1" customWidth="1"/>
    <col min="3606" max="3607" width="11.42578125" style="1"/>
    <col min="3608" max="3608" width="14.7109375" style="1" customWidth="1"/>
    <col min="3609" max="3609" width="17" style="1" customWidth="1"/>
    <col min="3610" max="3610" width="16.28515625" style="1" customWidth="1"/>
    <col min="3611" max="3848" width="11.42578125" style="1"/>
    <col min="3849" max="3849" width="16.7109375" style="1" customWidth="1"/>
    <col min="3850" max="3850" width="28.28515625" style="1" customWidth="1"/>
    <col min="3851" max="3851" width="19.42578125" style="1" customWidth="1"/>
    <col min="3852" max="3852" width="13.28515625" style="1" customWidth="1"/>
    <col min="3853" max="3853" width="16.42578125" style="1" customWidth="1"/>
    <col min="3854" max="3854" width="15.5703125" style="1" customWidth="1"/>
    <col min="3855" max="3856" width="15.28515625" style="1" customWidth="1"/>
    <col min="3857" max="3857" width="14" style="1" customWidth="1"/>
    <col min="3858" max="3858" width="11.42578125" style="1"/>
    <col min="3859" max="3859" width="15.5703125" style="1" customWidth="1"/>
    <col min="3860" max="3860" width="15" style="1" customWidth="1"/>
    <col min="3861" max="3861" width="18.42578125" style="1" customWidth="1"/>
    <col min="3862" max="3863" width="11.42578125" style="1"/>
    <col min="3864" max="3864" width="14.7109375" style="1" customWidth="1"/>
    <col min="3865" max="3865" width="17" style="1" customWidth="1"/>
    <col min="3866" max="3866" width="16.28515625" style="1" customWidth="1"/>
    <col min="3867" max="4104" width="9.140625" style="1"/>
    <col min="4105" max="4105" width="16.7109375" style="1" customWidth="1"/>
    <col min="4106" max="4106" width="28.28515625" style="1" customWidth="1"/>
    <col min="4107" max="4107" width="19.42578125" style="1" customWidth="1"/>
    <col min="4108" max="4108" width="13.28515625" style="1" customWidth="1"/>
    <col min="4109" max="4109" width="16.42578125" style="1" customWidth="1"/>
    <col min="4110" max="4110" width="15.5703125" style="1" customWidth="1"/>
    <col min="4111" max="4112" width="15.28515625" style="1" customWidth="1"/>
    <col min="4113" max="4113" width="14" style="1" customWidth="1"/>
    <col min="4114" max="4114" width="11.42578125" style="1"/>
    <col min="4115" max="4115" width="15.5703125" style="1" customWidth="1"/>
    <col min="4116" max="4116" width="15" style="1" customWidth="1"/>
    <col min="4117" max="4117" width="18.42578125" style="1" customWidth="1"/>
    <col min="4118" max="4119" width="11.42578125" style="1"/>
    <col min="4120" max="4120" width="14.7109375" style="1" customWidth="1"/>
    <col min="4121" max="4121" width="17" style="1" customWidth="1"/>
    <col min="4122" max="4122" width="16.28515625" style="1" customWidth="1"/>
    <col min="4123" max="4360" width="11.42578125" style="1"/>
    <col min="4361" max="4361" width="16.7109375" style="1" customWidth="1"/>
    <col min="4362" max="4362" width="28.28515625" style="1" customWidth="1"/>
    <col min="4363" max="4363" width="19.42578125" style="1" customWidth="1"/>
    <col min="4364" max="4364" width="13.28515625" style="1" customWidth="1"/>
    <col min="4365" max="4365" width="16.42578125" style="1" customWidth="1"/>
    <col min="4366" max="4366" width="15.5703125" style="1" customWidth="1"/>
    <col min="4367" max="4368" width="15.28515625" style="1" customWidth="1"/>
    <col min="4369" max="4369" width="14" style="1" customWidth="1"/>
    <col min="4370" max="4370" width="11.42578125" style="1"/>
    <col min="4371" max="4371" width="15.5703125" style="1" customWidth="1"/>
    <col min="4372" max="4372" width="15" style="1" customWidth="1"/>
    <col min="4373" max="4373" width="18.42578125" style="1" customWidth="1"/>
    <col min="4374" max="4375" width="11.42578125" style="1"/>
    <col min="4376" max="4376" width="14.7109375" style="1" customWidth="1"/>
    <col min="4377" max="4377" width="17" style="1" customWidth="1"/>
    <col min="4378" max="4378" width="16.28515625" style="1" customWidth="1"/>
    <col min="4379" max="4616" width="11.42578125" style="1"/>
    <col min="4617" max="4617" width="16.7109375" style="1" customWidth="1"/>
    <col min="4618" max="4618" width="28.28515625" style="1" customWidth="1"/>
    <col min="4619" max="4619" width="19.42578125" style="1" customWidth="1"/>
    <col min="4620" max="4620" width="13.28515625" style="1" customWidth="1"/>
    <col min="4621" max="4621" width="16.42578125" style="1" customWidth="1"/>
    <col min="4622" max="4622" width="15.5703125" style="1" customWidth="1"/>
    <col min="4623" max="4624" width="15.28515625" style="1" customWidth="1"/>
    <col min="4625" max="4625" width="14" style="1" customWidth="1"/>
    <col min="4626" max="4626" width="11.42578125" style="1"/>
    <col min="4627" max="4627" width="15.5703125" style="1" customWidth="1"/>
    <col min="4628" max="4628" width="15" style="1" customWidth="1"/>
    <col min="4629" max="4629" width="18.42578125" style="1" customWidth="1"/>
    <col min="4630" max="4631" width="11.42578125" style="1"/>
    <col min="4632" max="4632" width="14.7109375" style="1" customWidth="1"/>
    <col min="4633" max="4633" width="17" style="1" customWidth="1"/>
    <col min="4634" max="4634" width="16.28515625" style="1" customWidth="1"/>
    <col min="4635" max="4872" width="11.42578125" style="1"/>
    <col min="4873" max="4873" width="16.7109375" style="1" customWidth="1"/>
    <col min="4874" max="4874" width="28.28515625" style="1" customWidth="1"/>
    <col min="4875" max="4875" width="19.42578125" style="1" customWidth="1"/>
    <col min="4876" max="4876" width="13.28515625" style="1" customWidth="1"/>
    <col min="4877" max="4877" width="16.42578125" style="1" customWidth="1"/>
    <col min="4878" max="4878" width="15.5703125" style="1" customWidth="1"/>
    <col min="4879" max="4880" width="15.28515625" style="1" customWidth="1"/>
    <col min="4881" max="4881" width="14" style="1" customWidth="1"/>
    <col min="4882" max="4882" width="11.42578125" style="1"/>
    <col min="4883" max="4883" width="15.5703125" style="1" customWidth="1"/>
    <col min="4884" max="4884" width="15" style="1" customWidth="1"/>
    <col min="4885" max="4885" width="18.42578125" style="1" customWidth="1"/>
    <col min="4886" max="4887" width="11.42578125" style="1"/>
    <col min="4888" max="4888" width="14.7109375" style="1" customWidth="1"/>
    <col min="4889" max="4889" width="17" style="1" customWidth="1"/>
    <col min="4890" max="4890" width="16.28515625" style="1" customWidth="1"/>
    <col min="4891" max="5128" width="9.140625" style="1"/>
    <col min="5129" max="5129" width="16.7109375" style="1" customWidth="1"/>
    <col min="5130" max="5130" width="28.28515625" style="1" customWidth="1"/>
    <col min="5131" max="5131" width="19.42578125" style="1" customWidth="1"/>
    <col min="5132" max="5132" width="13.28515625" style="1" customWidth="1"/>
    <col min="5133" max="5133" width="16.42578125" style="1" customWidth="1"/>
    <col min="5134" max="5134" width="15.5703125" style="1" customWidth="1"/>
    <col min="5135" max="5136" width="15.28515625" style="1" customWidth="1"/>
    <col min="5137" max="5137" width="14" style="1" customWidth="1"/>
    <col min="5138" max="5138" width="11.42578125" style="1"/>
    <col min="5139" max="5139" width="15.5703125" style="1" customWidth="1"/>
    <col min="5140" max="5140" width="15" style="1" customWidth="1"/>
    <col min="5141" max="5141" width="18.42578125" style="1" customWidth="1"/>
    <col min="5142" max="5143" width="11.42578125" style="1"/>
    <col min="5144" max="5144" width="14.7109375" style="1" customWidth="1"/>
    <col min="5145" max="5145" width="17" style="1" customWidth="1"/>
    <col min="5146" max="5146" width="16.28515625" style="1" customWidth="1"/>
    <col min="5147" max="5384" width="11.42578125" style="1"/>
    <col min="5385" max="5385" width="16.7109375" style="1" customWidth="1"/>
    <col min="5386" max="5386" width="28.28515625" style="1" customWidth="1"/>
    <col min="5387" max="5387" width="19.42578125" style="1" customWidth="1"/>
    <col min="5388" max="5388" width="13.28515625" style="1" customWidth="1"/>
    <col min="5389" max="5389" width="16.42578125" style="1" customWidth="1"/>
    <col min="5390" max="5390" width="15.5703125" style="1" customWidth="1"/>
    <col min="5391" max="5392" width="15.28515625" style="1" customWidth="1"/>
    <col min="5393" max="5393" width="14" style="1" customWidth="1"/>
    <col min="5394" max="5394" width="11.42578125" style="1"/>
    <col min="5395" max="5395" width="15.5703125" style="1" customWidth="1"/>
    <col min="5396" max="5396" width="15" style="1" customWidth="1"/>
    <col min="5397" max="5397" width="18.42578125" style="1" customWidth="1"/>
    <col min="5398" max="5399" width="11.42578125" style="1"/>
    <col min="5400" max="5400" width="14.7109375" style="1" customWidth="1"/>
    <col min="5401" max="5401" width="17" style="1" customWidth="1"/>
    <col min="5402" max="5402" width="16.28515625" style="1" customWidth="1"/>
    <col min="5403" max="5640" width="11.42578125" style="1"/>
    <col min="5641" max="5641" width="16.7109375" style="1" customWidth="1"/>
    <col min="5642" max="5642" width="28.28515625" style="1" customWidth="1"/>
    <col min="5643" max="5643" width="19.42578125" style="1" customWidth="1"/>
    <col min="5644" max="5644" width="13.28515625" style="1" customWidth="1"/>
    <col min="5645" max="5645" width="16.42578125" style="1" customWidth="1"/>
    <col min="5646" max="5646" width="15.5703125" style="1" customWidth="1"/>
    <col min="5647" max="5648" width="15.28515625" style="1" customWidth="1"/>
    <col min="5649" max="5649" width="14" style="1" customWidth="1"/>
    <col min="5650" max="5650" width="11.42578125" style="1"/>
    <col min="5651" max="5651" width="15.5703125" style="1" customWidth="1"/>
    <col min="5652" max="5652" width="15" style="1" customWidth="1"/>
    <col min="5653" max="5653" width="18.42578125" style="1" customWidth="1"/>
    <col min="5654" max="5655" width="11.42578125" style="1"/>
    <col min="5656" max="5656" width="14.7109375" style="1" customWidth="1"/>
    <col min="5657" max="5657" width="17" style="1" customWidth="1"/>
    <col min="5658" max="5658" width="16.28515625" style="1" customWidth="1"/>
    <col min="5659" max="5896" width="11.42578125" style="1"/>
    <col min="5897" max="5897" width="16.7109375" style="1" customWidth="1"/>
    <col min="5898" max="5898" width="28.28515625" style="1" customWidth="1"/>
    <col min="5899" max="5899" width="19.42578125" style="1" customWidth="1"/>
    <col min="5900" max="5900" width="13.28515625" style="1" customWidth="1"/>
    <col min="5901" max="5901" width="16.42578125" style="1" customWidth="1"/>
    <col min="5902" max="5902" width="15.5703125" style="1" customWidth="1"/>
    <col min="5903" max="5904" width="15.28515625" style="1" customWidth="1"/>
    <col min="5905" max="5905" width="14" style="1" customWidth="1"/>
    <col min="5906" max="5906" width="11.42578125" style="1"/>
    <col min="5907" max="5907" width="15.5703125" style="1" customWidth="1"/>
    <col min="5908" max="5908" width="15" style="1" customWidth="1"/>
    <col min="5909" max="5909" width="18.42578125" style="1" customWidth="1"/>
    <col min="5910" max="5911" width="11.42578125" style="1"/>
    <col min="5912" max="5912" width="14.7109375" style="1" customWidth="1"/>
    <col min="5913" max="5913" width="17" style="1" customWidth="1"/>
    <col min="5914" max="5914" width="16.28515625" style="1" customWidth="1"/>
    <col min="5915" max="6152" width="9.140625" style="1"/>
    <col min="6153" max="6153" width="16.7109375" style="1" customWidth="1"/>
    <col min="6154" max="6154" width="28.28515625" style="1" customWidth="1"/>
    <col min="6155" max="6155" width="19.42578125" style="1" customWidth="1"/>
    <col min="6156" max="6156" width="13.28515625" style="1" customWidth="1"/>
    <col min="6157" max="6157" width="16.42578125" style="1" customWidth="1"/>
    <col min="6158" max="6158" width="15.5703125" style="1" customWidth="1"/>
    <col min="6159" max="6160" width="15.28515625" style="1" customWidth="1"/>
    <col min="6161" max="6161" width="14" style="1" customWidth="1"/>
    <col min="6162" max="6162" width="11.42578125" style="1"/>
    <col min="6163" max="6163" width="15.5703125" style="1" customWidth="1"/>
    <col min="6164" max="6164" width="15" style="1" customWidth="1"/>
    <col min="6165" max="6165" width="18.42578125" style="1" customWidth="1"/>
    <col min="6166" max="6167" width="11.42578125" style="1"/>
    <col min="6168" max="6168" width="14.7109375" style="1" customWidth="1"/>
    <col min="6169" max="6169" width="17" style="1" customWidth="1"/>
    <col min="6170" max="6170" width="16.28515625" style="1" customWidth="1"/>
    <col min="6171" max="6408" width="11.42578125" style="1"/>
    <col min="6409" max="6409" width="16.7109375" style="1" customWidth="1"/>
    <col min="6410" max="6410" width="28.28515625" style="1" customWidth="1"/>
    <col min="6411" max="6411" width="19.42578125" style="1" customWidth="1"/>
    <col min="6412" max="6412" width="13.28515625" style="1" customWidth="1"/>
    <col min="6413" max="6413" width="16.42578125" style="1" customWidth="1"/>
    <col min="6414" max="6414" width="15.5703125" style="1" customWidth="1"/>
    <col min="6415" max="6416" width="15.28515625" style="1" customWidth="1"/>
    <col min="6417" max="6417" width="14" style="1" customWidth="1"/>
    <col min="6418" max="6418" width="11.42578125" style="1"/>
    <col min="6419" max="6419" width="15.5703125" style="1" customWidth="1"/>
    <col min="6420" max="6420" width="15" style="1" customWidth="1"/>
    <col min="6421" max="6421" width="18.42578125" style="1" customWidth="1"/>
    <col min="6422" max="6423" width="11.42578125" style="1"/>
    <col min="6424" max="6424" width="14.7109375" style="1" customWidth="1"/>
    <col min="6425" max="6425" width="17" style="1" customWidth="1"/>
    <col min="6426" max="6426" width="16.28515625" style="1" customWidth="1"/>
    <col min="6427" max="6664" width="11.42578125" style="1"/>
    <col min="6665" max="6665" width="16.7109375" style="1" customWidth="1"/>
    <col min="6666" max="6666" width="28.28515625" style="1" customWidth="1"/>
    <col min="6667" max="6667" width="19.42578125" style="1" customWidth="1"/>
    <col min="6668" max="6668" width="13.28515625" style="1" customWidth="1"/>
    <col min="6669" max="6669" width="16.42578125" style="1" customWidth="1"/>
    <col min="6670" max="6670" width="15.5703125" style="1" customWidth="1"/>
    <col min="6671" max="6672" width="15.28515625" style="1" customWidth="1"/>
    <col min="6673" max="6673" width="14" style="1" customWidth="1"/>
    <col min="6674" max="6674" width="11.42578125" style="1"/>
    <col min="6675" max="6675" width="15.5703125" style="1" customWidth="1"/>
    <col min="6676" max="6676" width="15" style="1" customWidth="1"/>
    <col min="6677" max="6677" width="18.42578125" style="1" customWidth="1"/>
    <col min="6678" max="6679" width="11.42578125" style="1"/>
    <col min="6680" max="6680" width="14.7109375" style="1" customWidth="1"/>
    <col min="6681" max="6681" width="17" style="1" customWidth="1"/>
    <col min="6682" max="6682" width="16.28515625" style="1" customWidth="1"/>
    <col min="6683" max="6920" width="11.42578125" style="1"/>
    <col min="6921" max="6921" width="16.7109375" style="1" customWidth="1"/>
    <col min="6922" max="6922" width="28.28515625" style="1" customWidth="1"/>
    <col min="6923" max="6923" width="19.42578125" style="1" customWidth="1"/>
    <col min="6924" max="6924" width="13.28515625" style="1" customWidth="1"/>
    <col min="6925" max="6925" width="16.42578125" style="1" customWidth="1"/>
    <col min="6926" max="6926" width="15.5703125" style="1" customWidth="1"/>
    <col min="6927" max="6928" width="15.28515625" style="1" customWidth="1"/>
    <col min="6929" max="6929" width="14" style="1" customWidth="1"/>
    <col min="6930" max="6930" width="11.42578125" style="1"/>
    <col min="6931" max="6931" width="15.5703125" style="1" customWidth="1"/>
    <col min="6932" max="6932" width="15" style="1" customWidth="1"/>
    <col min="6933" max="6933" width="18.42578125" style="1" customWidth="1"/>
    <col min="6934" max="6935" width="11.42578125" style="1"/>
    <col min="6936" max="6936" width="14.7109375" style="1" customWidth="1"/>
    <col min="6937" max="6937" width="17" style="1" customWidth="1"/>
    <col min="6938" max="6938" width="16.28515625" style="1" customWidth="1"/>
    <col min="6939" max="7176" width="9.140625" style="1"/>
    <col min="7177" max="7177" width="16.7109375" style="1" customWidth="1"/>
    <col min="7178" max="7178" width="28.28515625" style="1" customWidth="1"/>
    <col min="7179" max="7179" width="19.42578125" style="1" customWidth="1"/>
    <col min="7180" max="7180" width="13.28515625" style="1" customWidth="1"/>
    <col min="7181" max="7181" width="16.42578125" style="1" customWidth="1"/>
    <col min="7182" max="7182" width="15.5703125" style="1" customWidth="1"/>
    <col min="7183" max="7184" width="15.28515625" style="1" customWidth="1"/>
    <col min="7185" max="7185" width="14" style="1" customWidth="1"/>
    <col min="7186" max="7186" width="11.42578125" style="1"/>
    <col min="7187" max="7187" width="15.5703125" style="1" customWidth="1"/>
    <col min="7188" max="7188" width="15" style="1" customWidth="1"/>
    <col min="7189" max="7189" width="18.42578125" style="1" customWidth="1"/>
    <col min="7190" max="7191" width="11.42578125" style="1"/>
    <col min="7192" max="7192" width="14.7109375" style="1" customWidth="1"/>
    <col min="7193" max="7193" width="17" style="1" customWidth="1"/>
    <col min="7194" max="7194" width="16.28515625" style="1" customWidth="1"/>
    <col min="7195" max="7432" width="11.42578125" style="1"/>
    <col min="7433" max="7433" width="16.7109375" style="1" customWidth="1"/>
    <col min="7434" max="7434" width="28.28515625" style="1" customWidth="1"/>
    <col min="7435" max="7435" width="19.42578125" style="1" customWidth="1"/>
    <col min="7436" max="7436" width="13.28515625" style="1" customWidth="1"/>
    <col min="7437" max="7437" width="16.42578125" style="1" customWidth="1"/>
    <col min="7438" max="7438" width="15.5703125" style="1" customWidth="1"/>
    <col min="7439" max="7440" width="15.28515625" style="1" customWidth="1"/>
    <col min="7441" max="7441" width="14" style="1" customWidth="1"/>
    <col min="7442" max="7442" width="11.42578125" style="1"/>
    <col min="7443" max="7443" width="15.5703125" style="1" customWidth="1"/>
    <col min="7444" max="7444" width="15" style="1" customWidth="1"/>
    <col min="7445" max="7445" width="18.42578125" style="1" customWidth="1"/>
    <col min="7446" max="7447" width="11.42578125" style="1"/>
    <col min="7448" max="7448" width="14.7109375" style="1" customWidth="1"/>
    <col min="7449" max="7449" width="17" style="1" customWidth="1"/>
    <col min="7450" max="7450" width="16.28515625" style="1" customWidth="1"/>
    <col min="7451" max="7688" width="11.42578125" style="1"/>
    <col min="7689" max="7689" width="16.7109375" style="1" customWidth="1"/>
    <col min="7690" max="7690" width="28.28515625" style="1" customWidth="1"/>
    <col min="7691" max="7691" width="19.42578125" style="1" customWidth="1"/>
    <col min="7692" max="7692" width="13.28515625" style="1" customWidth="1"/>
    <col min="7693" max="7693" width="16.42578125" style="1" customWidth="1"/>
    <col min="7694" max="7694" width="15.5703125" style="1" customWidth="1"/>
    <col min="7695" max="7696" width="15.28515625" style="1" customWidth="1"/>
    <col min="7697" max="7697" width="14" style="1" customWidth="1"/>
    <col min="7698" max="7698" width="11.42578125" style="1"/>
    <col min="7699" max="7699" width="15.5703125" style="1" customWidth="1"/>
    <col min="7700" max="7700" width="15" style="1" customWidth="1"/>
    <col min="7701" max="7701" width="18.42578125" style="1" customWidth="1"/>
    <col min="7702" max="7703" width="11.42578125" style="1"/>
    <col min="7704" max="7704" width="14.7109375" style="1" customWidth="1"/>
    <col min="7705" max="7705" width="17" style="1" customWidth="1"/>
    <col min="7706" max="7706" width="16.28515625" style="1" customWidth="1"/>
    <col min="7707" max="7944" width="11.42578125" style="1"/>
    <col min="7945" max="7945" width="16.7109375" style="1" customWidth="1"/>
    <col min="7946" max="7946" width="28.28515625" style="1" customWidth="1"/>
    <col min="7947" max="7947" width="19.42578125" style="1" customWidth="1"/>
    <col min="7948" max="7948" width="13.28515625" style="1" customWidth="1"/>
    <col min="7949" max="7949" width="16.42578125" style="1" customWidth="1"/>
    <col min="7950" max="7950" width="15.5703125" style="1" customWidth="1"/>
    <col min="7951" max="7952" width="15.28515625" style="1" customWidth="1"/>
    <col min="7953" max="7953" width="14" style="1" customWidth="1"/>
    <col min="7954" max="7954" width="11.42578125" style="1"/>
    <col min="7955" max="7955" width="15.5703125" style="1" customWidth="1"/>
    <col min="7956" max="7956" width="15" style="1" customWidth="1"/>
    <col min="7957" max="7957" width="18.42578125" style="1" customWidth="1"/>
    <col min="7958" max="7959" width="11.42578125" style="1"/>
    <col min="7960" max="7960" width="14.7109375" style="1" customWidth="1"/>
    <col min="7961" max="7961" width="17" style="1" customWidth="1"/>
    <col min="7962" max="7962" width="16.28515625" style="1" customWidth="1"/>
    <col min="7963" max="8200" width="9.140625" style="1"/>
    <col min="8201" max="8201" width="16.7109375" style="1" customWidth="1"/>
    <col min="8202" max="8202" width="28.28515625" style="1" customWidth="1"/>
    <col min="8203" max="8203" width="19.42578125" style="1" customWidth="1"/>
    <col min="8204" max="8204" width="13.28515625" style="1" customWidth="1"/>
    <col min="8205" max="8205" width="16.42578125" style="1" customWidth="1"/>
    <col min="8206" max="8206" width="15.5703125" style="1" customWidth="1"/>
    <col min="8207" max="8208" width="15.28515625" style="1" customWidth="1"/>
    <col min="8209" max="8209" width="14" style="1" customWidth="1"/>
    <col min="8210" max="8210" width="11.42578125" style="1"/>
    <col min="8211" max="8211" width="15.5703125" style="1" customWidth="1"/>
    <col min="8212" max="8212" width="15" style="1" customWidth="1"/>
    <col min="8213" max="8213" width="18.42578125" style="1" customWidth="1"/>
    <col min="8214" max="8215" width="11.42578125" style="1"/>
    <col min="8216" max="8216" width="14.7109375" style="1" customWidth="1"/>
    <col min="8217" max="8217" width="17" style="1" customWidth="1"/>
    <col min="8218" max="8218" width="16.28515625" style="1" customWidth="1"/>
    <col min="8219" max="8456" width="11.42578125" style="1"/>
    <col min="8457" max="8457" width="16.7109375" style="1" customWidth="1"/>
    <col min="8458" max="8458" width="28.28515625" style="1" customWidth="1"/>
    <col min="8459" max="8459" width="19.42578125" style="1" customWidth="1"/>
    <col min="8460" max="8460" width="13.28515625" style="1" customWidth="1"/>
    <col min="8461" max="8461" width="16.42578125" style="1" customWidth="1"/>
    <col min="8462" max="8462" width="15.5703125" style="1" customWidth="1"/>
    <col min="8463" max="8464" width="15.28515625" style="1" customWidth="1"/>
    <col min="8465" max="8465" width="14" style="1" customWidth="1"/>
    <col min="8466" max="8466" width="11.42578125" style="1"/>
    <col min="8467" max="8467" width="15.5703125" style="1" customWidth="1"/>
    <col min="8468" max="8468" width="15" style="1" customWidth="1"/>
    <col min="8469" max="8469" width="18.42578125" style="1" customWidth="1"/>
    <col min="8470" max="8471" width="11.42578125" style="1"/>
    <col min="8472" max="8472" width="14.7109375" style="1" customWidth="1"/>
    <col min="8473" max="8473" width="17" style="1" customWidth="1"/>
    <col min="8474" max="8474" width="16.28515625" style="1" customWidth="1"/>
    <col min="8475" max="8712" width="11.42578125" style="1"/>
    <col min="8713" max="8713" width="16.7109375" style="1" customWidth="1"/>
    <col min="8714" max="8714" width="28.28515625" style="1" customWidth="1"/>
    <col min="8715" max="8715" width="19.42578125" style="1" customWidth="1"/>
    <col min="8716" max="8716" width="13.28515625" style="1" customWidth="1"/>
    <col min="8717" max="8717" width="16.42578125" style="1" customWidth="1"/>
    <col min="8718" max="8718" width="15.5703125" style="1" customWidth="1"/>
    <col min="8719" max="8720" width="15.28515625" style="1" customWidth="1"/>
    <col min="8721" max="8721" width="14" style="1" customWidth="1"/>
    <col min="8722" max="8722" width="11.42578125" style="1"/>
    <col min="8723" max="8723" width="15.5703125" style="1" customWidth="1"/>
    <col min="8724" max="8724" width="15" style="1" customWidth="1"/>
    <col min="8725" max="8725" width="18.42578125" style="1" customWidth="1"/>
    <col min="8726" max="8727" width="11.42578125" style="1"/>
    <col min="8728" max="8728" width="14.7109375" style="1" customWidth="1"/>
    <col min="8729" max="8729" width="17" style="1" customWidth="1"/>
    <col min="8730" max="8730" width="16.28515625" style="1" customWidth="1"/>
    <col min="8731" max="8968" width="11.42578125" style="1"/>
    <col min="8969" max="8969" width="16.7109375" style="1" customWidth="1"/>
    <col min="8970" max="8970" width="28.28515625" style="1" customWidth="1"/>
    <col min="8971" max="8971" width="19.42578125" style="1" customWidth="1"/>
    <col min="8972" max="8972" width="13.28515625" style="1" customWidth="1"/>
    <col min="8973" max="8973" width="16.42578125" style="1" customWidth="1"/>
    <col min="8974" max="8974" width="15.5703125" style="1" customWidth="1"/>
    <col min="8975" max="8976" width="15.28515625" style="1" customWidth="1"/>
    <col min="8977" max="8977" width="14" style="1" customWidth="1"/>
    <col min="8978" max="8978" width="11.42578125" style="1"/>
    <col min="8979" max="8979" width="15.5703125" style="1" customWidth="1"/>
    <col min="8980" max="8980" width="15" style="1" customWidth="1"/>
    <col min="8981" max="8981" width="18.42578125" style="1" customWidth="1"/>
    <col min="8982" max="8983" width="11.42578125" style="1"/>
    <col min="8984" max="8984" width="14.7109375" style="1" customWidth="1"/>
    <col min="8985" max="8985" width="17" style="1" customWidth="1"/>
    <col min="8986" max="8986" width="16.28515625" style="1" customWidth="1"/>
    <col min="8987" max="9224" width="9.140625" style="1"/>
    <col min="9225" max="9225" width="16.7109375" style="1" customWidth="1"/>
    <col min="9226" max="9226" width="28.28515625" style="1" customWidth="1"/>
    <col min="9227" max="9227" width="19.42578125" style="1" customWidth="1"/>
    <col min="9228" max="9228" width="13.28515625" style="1" customWidth="1"/>
    <col min="9229" max="9229" width="16.42578125" style="1" customWidth="1"/>
    <col min="9230" max="9230" width="15.5703125" style="1" customWidth="1"/>
    <col min="9231" max="9232" width="15.28515625" style="1" customWidth="1"/>
    <col min="9233" max="9233" width="14" style="1" customWidth="1"/>
    <col min="9234" max="9234" width="11.42578125" style="1"/>
    <col min="9235" max="9235" width="15.5703125" style="1" customWidth="1"/>
    <col min="9236" max="9236" width="15" style="1" customWidth="1"/>
    <col min="9237" max="9237" width="18.42578125" style="1" customWidth="1"/>
    <col min="9238" max="9239" width="11.42578125" style="1"/>
    <col min="9240" max="9240" width="14.7109375" style="1" customWidth="1"/>
    <col min="9241" max="9241" width="17" style="1" customWidth="1"/>
    <col min="9242" max="9242" width="16.28515625" style="1" customWidth="1"/>
    <col min="9243" max="9480" width="11.42578125" style="1"/>
    <col min="9481" max="9481" width="16.7109375" style="1" customWidth="1"/>
    <col min="9482" max="9482" width="28.28515625" style="1" customWidth="1"/>
    <col min="9483" max="9483" width="19.42578125" style="1" customWidth="1"/>
    <col min="9484" max="9484" width="13.28515625" style="1" customWidth="1"/>
    <col min="9485" max="9485" width="16.42578125" style="1" customWidth="1"/>
    <col min="9486" max="9486" width="15.5703125" style="1" customWidth="1"/>
    <col min="9487" max="9488" width="15.28515625" style="1" customWidth="1"/>
    <col min="9489" max="9489" width="14" style="1" customWidth="1"/>
    <col min="9490" max="9490" width="11.42578125" style="1"/>
    <col min="9491" max="9491" width="15.5703125" style="1" customWidth="1"/>
    <col min="9492" max="9492" width="15" style="1" customWidth="1"/>
    <col min="9493" max="9493" width="18.42578125" style="1" customWidth="1"/>
    <col min="9494" max="9495" width="11.42578125" style="1"/>
    <col min="9496" max="9496" width="14.7109375" style="1" customWidth="1"/>
    <col min="9497" max="9497" width="17" style="1" customWidth="1"/>
    <col min="9498" max="9498" width="16.28515625" style="1" customWidth="1"/>
    <col min="9499" max="9736" width="11.42578125" style="1"/>
    <col min="9737" max="9737" width="16.7109375" style="1" customWidth="1"/>
    <col min="9738" max="9738" width="28.28515625" style="1" customWidth="1"/>
    <col min="9739" max="9739" width="19.42578125" style="1" customWidth="1"/>
    <col min="9740" max="9740" width="13.28515625" style="1" customWidth="1"/>
    <col min="9741" max="9741" width="16.42578125" style="1" customWidth="1"/>
    <col min="9742" max="9742" width="15.5703125" style="1" customWidth="1"/>
    <col min="9743" max="9744" width="15.28515625" style="1" customWidth="1"/>
    <col min="9745" max="9745" width="14" style="1" customWidth="1"/>
    <col min="9746" max="9746" width="11.42578125" style="1"/>
    <col min="9747" max="9747" width="15.5703125" style="1" customWidth="1"/>
    <col min="9748" max="9748" width="15" style="1" customWidth="1"/>
    <col min="9749" max="9749" width="18.42578125" style="1" customWidth="1"/>
    <col min="9750" max="9751" width="11.42578125" style="1"/>
    <col min="9752" max="9752" width="14.7109375" style="1" customWidth="1"/>
    <col min="9753" max="9753" width="17" style="1" customWidth="1"/>
    <col min="9754" max="9754" width="16.28515625" style="1" customWidth="1"/>
    <col min="9755" max="9992" width="11.42578125" style="1"/>
    <col min="9993" max="9993" width="16.7109375" style="1" customWidth="1"/>
    <col min="9994" max="9994" width="28.28515625" style="1" customWidth="1"/>
    <col min="9995" max="9995" width="19.42578125" style="1" customWidth="1"/>
    <col min="9996" max="9996" width="13.28515625" style="1" customWidth="1"/>
    <col min="9997" max="9997" width="16.42578125" style="1" customWidth="1"/>
    <col min="9998" max="9998" width="15.5703125" style="1" customWidth="1"/>
    <col min="9999" max="10000" width="15.28515625" style="1" customWidth="1"/>
    <col min="10001" max="10001" width="14" style="1" customWidth="1"/>
    <col min="10002" max="10002" width="11.42578125" style="1"/>
    <col min="10003" max="10003" width="15.5703125" style="1" customWidth="1"/>
    <col min="10004" max="10004" width="15" style="1" customWidth="1"/>
    <col min="10005" max="10005" width="18.42578125" style="1" customWidth="1"/>
    <col min="10006" max="10007" width="11.42578125" style="1"/>
    <col min="10008" max="10008" width="14.7109375" style="1" customWidth="1"/>
    <col min="10009" max="10009" width="17" style="1" customWidth="1"/>
    <col min="10010" max="10010" width="16.28515625" style="1" customWidth="1"/>
    <col min="10011" max="10248" width="9.140625" style="1"/>
    <col min="10249" max="10249" width="16.7109375" style="1" customWidth="1"/>
    <col min="10250" max="10250" width="28.28515625" style="1" customWidth="1"/>
    <col min="10251" max="10251" width="19.42578125" style="1" customWidth="1"/>
    <col min="10252" max="10252" width="13.28515625" style="1" customWidth="1"/>
    <col min="10253" max="10253" width="16.42578125" style="1" customWidth="1"/>
    <col min="10254" max="10254" width="15.5703125" style="1" customWidth="1"/>
    <col min="10255" max="10256" width="15.28515625" style="1" customWidth="1"/>
    <col min="10257" max="10257" width="14" style="1" customWidth="1"/>
    <col min="10258" max="10258" width="11.42578125" style="1"/>
    <col min="10259" max="10259" width="15.5703125" style="1" customWidth="1"/>
    <col min="10260" max="10260" width="15" style="1" customWidth="1"/>
    <col min="10261" max="10261" width="18.42578125" style="1" customWidth="1"/>
    <col min="10262" max="10263" width="11.42578125" style="1"/>
    <col min="10264" max="10264" width="14.7109375" style="1" customWidth="1"/>
    <col min="10265" max="10265" width="17" style="1" customWidth="1"/>
    <col min="10266" max="10266" width="16.28515625" style="1" customWidth="1"/>
    <col min="10267" max="10504" width="11.42578125" style="1"/>
    <col min="10505" max="10505" width="16.7109375" style="1" customWidth="1"/>
    <col min="10506" max="10506" width="28.28515625" style="1" customWidth="1"/>
    <col min="10507" max="10507" width="19.42578125" style="1" customWidth="1"/>
    <col min="10508" max="10508" width="13.28515625" style="1" customWidth="1"/>
    <col min="10509" max="10509" width="16.42578125" style="1" customWidth="1"/>
    <col min="10510" max="10510" width="15.5703125" style="1" customWidth="1"/>
    <col min="10511" max="10512" width="15.28515625" style="1" customWidth="1"/>
    <col min="10513" max="10513" width="14" style="1" customWidth="1"/>
    <col min="10514" max="10514" width="11.42578125" style="1"/>
    <col min="10515" max="10515" width="15.5703125" style="1" customWidth="1"/>
    <col min="10516" max="10516" width="15" style="1" customWidth="1"/>
    <col min="10517" max="10517" width="18.42578125" style="1" customWidth="1"/>
    <col min="10518" max="10519" width="11.42578125" style="1"/>
    <col min="10520" max="10520" width="14.7109375" style="1" customWidth="1"/>
    <col min="10521" max="10521" width="17" style="1" customWidth="1"/>
    <col min="10522" max="10522" width="16.28515625" style="1" customWidth="1"/>
    <col min="10523" max="10760" width="11.42578125" style="1"/>
    <col min="10761" max="10761" width="16.7109375" style="1" customWidth="1"/>
    <col min="10762" max="10762" width="28.28515625" style="1" customWidth="1"/>
    <col min="10763" max="10763" width="19.42578125" style="1" customWidth="1"/>
    <col min="10764" max="10764" width="13.28515625" style="1" customWidth="1"/>
    <col min="10765" max="10765" width="16.42578125" style="1" customWidth="1"/>
    <col min="10766" max="10766" width="15.5703125" style="1" customWidth="1"/>
    <col min="10767" max="10768" width="15.28515625" style="1" customWidth="1"/>
    <col min="10769" max="10769" width="14" style="1" customWidth="1"/>
    <col min="10770" max="10770" width="11.42578125" style="1"/>
    <col min="10771" max="10771" width="15.5703125" style="1" customWidth="1"/>
    <col min="10772" max="10772" width="15" style="1" customWidth="1"/>
    <col min="10773" max="10773" width="18.42578125" style="1" customWidth="1"/>
    <col min="10774" max="10775" width="11.42578125" style="1"/>
    <col min="10776" max="10776" width="14.7109375" style="1" customWidth="1"/>
    <col min="10777" max="10777" width="17" style="1" customWidth="1"/>
    <col min="10778" max="10778" width="16.28515625" style="1" customWidth="1"/>
    <col min="10779" max="11016" width="11.42578125" style="1"/>
    <col min="11017" max="11017" width="16.7109375" style="1" customWidth="1"/>
    <col min="11018" max="11018" width="28.28515625" style="1" customWidth="1"/>
    <col min="11019" max="11019" width="19.42578125" style="1" customWidth="1"/>
    <col min="11020" max="11020" width="13.28515625" style="1" customWidth="1"/>
    <col min="11021" max="11021" width="16.42578125" style="1" customWidth="1"/>
    <col min="11022" max="11022" width="15.5703125" style="1" customWidth="1"/>
    <col min="11023" max="11024" width="15.28515625" style="1" customWidth="1"/>
    <col min="11025" max="11025" width="14" style="1" customWidth="1"/>
    <col min="11026" max="11026" width="11.42578125" style="1"/>
    <col min="11027" max="11027" width="15.5703125" style="1" customWidth="1"/>
    <col min="11028" max="11028" width="15" style="1" customWidth="1"/>
    <col min="11029" max="11029" width="18.42578125" style="1" customWidth="1"/>
    <col min="11030" max="11031" width="11.42578125" style="1"/>
    <col min="11032" max="11032" width="14.7109375" style="1" customWidth="1"/>
    <col min="11033" max="11033" width="17" style="1" customWidth="1"/>
    <col min="11034" max="11034" width="16.28515625" style="1" customWidth="1"/>
    <col min="11035" max="11272" width="9.140625" style="1"/>
    <col min="11273" max="11273" width="16.7109375" style="1" customWidth="1"/>
    <col min="11274" max="11274" width="28.28515625" style="1" customWidth="1"/>
    <col min="11275" max="11275" width="19.42578125" style="1" customWidth="1"/>
    <col min="11276" max="11276" width="13.28515625" style="1" customWidth="1"/>
    <col min="11277" max="11277" width="16.42578125" style="1" customWidth="1"/>
    <col min="11278" max="11278" width="15.5703125" style="1" customWidth="1"/>
    <col min="11279" max="11280" width="15.28515625" style="1" customWidth="1"/>
    <col min="11281" max="11281" width="14" style="1" customWidth="1"/>
    <col min="11282" max="11282" width="11.42578125" style="1"/>
    <col min="11283" max="11283" width="15.5703125" style="1" customWidth="1"/>
    <col min="11284" max="11284" width="15" style="1" customWidth="1"/>
    <col min="11285" max="11285" width="18.42578125" style="1" customWidth="1"/>
    <col min="11286" max="11287" width="11.42578125" style="1"/>
    <col min="11288" max="11288" width="14.7109375" style="1" customWidth="1"/>
    <col min="11289" max="11289" width="17" style="1" customWidth="1"/>
    <col min="11290" max="11290" width="16.28515625" style="1" customWidth="1"/>
    <col min="11291" max="11528" width="11.42578125" style="1"/>
    <col min="11529" max="11529" width="16.7109375" style="1" customWidth="1"/>
    <col min="11530" max="11530" width="28.28515625" style="1" customWidth="1"/>
    <col min="11531" max="11531" width="19.42578125" style="1" customWidth="1"/>
    <col min="11532" max="11532" width="13.28515625" style="1" customWidth="1"/>
    <col min="11533" max="11533" width="16.42578125" style="1" customWidth="1"/>
    <col min="11534" max="11534" width="15.5703125" style="1" customWidth="1"/>
    <col min="11535" max="11536" width="15.28515625" style="1" customWidth="1"/>
    <col min="11537" max="11537" width="14" style="1" customWidth="1"/>
    <col min="11538" max="11538" width="11.42578125" style="1"/>
    <col min="11539" max="11539" width="15.5703125" style="1" customWidth="1"/>
    <col min="11540" max="11540" width="15" style="1" customWidth="1"/>
    <col min="11541" max="11541" width="18.42578125" style="1" customWidth="1"/>
    <col min="11542" max="11543" width="11.42578125" style="1"/>
    <col min="11544" max="11544" width="14.7109375" style="1" customWidth="1"/>
    <col min="11545" max="11545" width="17" style="1" customWidth="1"/>
    <col min="11546" max="11546" width="16.28515625" style="1" customWidth="1"/>
    <col min="11547" max="11784" width="11.42578125" style="1"/>
    <col min="11785" max="11785" width="16.7109375" style="1" customWidth="1"/>
    <col min="11786" max="11786" width="28.28515625" style="1" customWidth="1"/>
    <col min="11787" max="11787" width="19.42578125" style="1" customWidth="1"/>
    <col min="11788" max="11788" width="13.28515625" style="1" customWidth="1"/>
    <col min="11789" max="11789" width="16.42578125" style="1" customWidth="1"/>
    <col min="11790" max="11790" width="15.5703125" style="1" customWidth="1"/>
    <col min="11791" max="11792" width="15.28515625" style="1" customWidth="1"/>
    <col min="11793" max="11793" width="14" style="1" customWidth="1"/>
    <col min="11794" max="11794" width="11.42578125" style="1"/>
    <col min="11795" max="11795" width="15.5703125" style="1" customWidth="1"/>
    <col min="11796" max="11796" width="15" style="1" customWidth="1"/>
    <col min="11797" max="11797" width="18.42578125" style="1" customWidth="1"/>
    <col min="11798" max="11799" width="11.42578125" style="1"/>
    <col min="11800" max="11800" width="14.7109375" style="1" customWidth="1"/>
    <col min="11801" max="11801" width="17" style="1" customWidth="1"/>
    <col min="11802" max="11802" width="16.28515625" style="1" customWidth="1"/>
    <col min="11803" max="12040" width="11.42578125" style="1"/>
    <col min="12041" max="12041" width="16.7109375" style="1" customWidth="1"/>
    <col min="12042" max="12042" width="28.28515625" style="1" customWidth="1"/>
    <col min="12043" max="12043" width="19.42578125" style="1" customWidth="1"/>
    <col min="12044" max="12044" width="13.28515625" style="1" customWidth="1"/>
    <col min="12045" max="12045" width="16.42578125" style="1" customWidth="1"/>
    <col min="12046" max="12046" width="15.5703125" style="1" customWidth="1"/>
    <col min="12047" max="12048" width="15.28515625" style="1" customWidth="1"/>
    <col min="12049" max="12049" width="14" style="1" customWidth="1"/>
    <col min="12050" max="12050" width="11.42578125" style="1"/>
    <col min="12051" max="12051" width="15.5703125" style="1" customWidth="1"/>
    <col min="12052" max="12052" width="15" style="1" customWidth="1"/>
    <col min="12053" max="12053" width="18.42578125" style="1" customWidth="1"/>
    <col min="12054" max="12055" width="11.42578125" style="1"/>
    <col min="12056" max="12056" width="14.7109375" style="1" customWidth="1"/>
    <col min="12057" max="12057" width="17" style="1" customWidth="1"/>
    <col min="12058" max="12058" width="16.28515625" style="1" customWidth="1"/>
    <col min="12059" max="12296" width="9.140625" style="1"/>
    <col min="12297" max="12297" width="16.7109375" style="1" customWidth="1"/>
    <col min="12298" max="12298" width="28.28515625" style="1" customWidth="1"/>
    <col min="12299" max="12299" width="19.42578125" style="1" customWidth="1"/>
    <col min="12300" max="12300" width="13.28515625" style="1" customWidth="1"/>
    <col min="12301" max="12301" width="16.42578125" style="1" customWidth="1"/>
    <col min="12302" max="12302" width="15.5703125" style="1" customWidth="1"/>
    <col min="12303" max="12304" width="15.28515625" style="1" customWidth="1"/>
    <col min="12305" max="12305" width="14" style="1" customWidth="1"/>
    <col min="12306" max="12306" width="11.42578125" style="1"/>
    <col min="12307" max="12307" width="15.5703125" style="1" customWidth="1"/>
    <col min="12308" max="12308" width="15" style="1" customWidth="1"/>
    <col min="12309" max="12309" width="18.42578125" style="1" customWidth="1"/>
    <col min="12310" max="12311" width="11.42578125" style="1"/>
    <col min="12312" max="12312" width="14.7109375" style="1" customWidth="1"/>
    <col min="12313" max="12313" width="17" style="1" customWidth="1"/>
    <col min="12314" max="12314" width="16.28515625" style="1" customWidth="1"/>
    <col min="12315" max="12552" width="11.42578125" style="1"/>
    <col min="12553" max="12553" width="16.7109375" style="1" customWidth="1"/>
    <col min="12554" max="12554" width="28.28515625" style="1" customWidth="1"/>
    <col min="12555" max="12555" width="19.42578125" style="1" customWidth="1"/>
    <col min="12556" max="12556" width="13.28515625" style="1" customWidth="1"/>
    <col min="12557" max="12557" width="16.42578125" style="1" customWidth="1"/>
    <col min="12558" max="12558" width="15.5703125" style="1" customWidth="1"/>
    <col min="12559" max="12560" width="15.28515625" style="1" customWidth="1"/>
    <col min="12561" max="12561" width="14" style="1" customWidth="1"/>
    <col min="12562" max="12562" width="11.42578125" style="1"/>
    <col min="12563" max="12563" width="15.5703125" style="1" customWidth="1"/>
    <col min="12564" max="12564" width="15" style="1" customWidth="1"/>
    <col min="12565" max="12565" width="18.42578125" style="1" customWidth="1"/>
    <col min="12566" max="12567" width="11.42578125" style="1"/>
    <col min="12568" max="12568" width="14.7109375" style="1" customWidth="1"/>
    <col min="12569" max="12569" width="17" style="1" customWidth="1"/>
    <col min="12570" max="12570" width="16.28515625" style="1" customWidth="1"/>
    <col min="12571" max="12808" width="11.42578125" style="1"/>
    <col min="12809" max="12809" width="16.7109375" style="1" customWidth="1"/>
    <col min="12810" max="12810" width="28.28515625" style="1" customWidth="1"/>
    <col min="12811" max="12811" width="19.42578125" style="1" customWidth="1"/>
    <col min="12812" max="12812" width="13.28515625" style="1" customWidth="1"/>
    <col min="12813" max="12813" width="16.42578125" style="1" customWidth="1"/>
    <col min="12814" max="12814" width="15.5703125" style="1" customWidth="1"/>
    <col min="12815" max="12816" width="15.28515625" style="1" customWidth="1"/>
    <col min="12817" max="12817" width="14" style="1" customWidth="1"/>
    <col min="12818" max="12818" width="11.42578125" style="1"/>
    <col min="12819" max="12819" width="15.5703125" style="1" customWidth="1"/>
    <col min="12820" max="12820" width="15" style="1" customWidth="1"/>
    <col min="12821" max="12821" width="18.42578125" style="1" customWidth="1"/>
    <col min="12822" max="12823" width="11.42578125" style="1"/>
    <col min="12824" max="12824" width="14.7109375" style="1" customWidth="1"/>
    <col min="12825" max="12825" width="17" style="1" customWidth="1"/>
    <col min="12826" max="12826" width="16.28515625" style="1" customWidth="1"/>
    <col min="12827" max="13064" width="11.42578125" style="1"/>
    <col min="13065" max="13065" width="16.7109375" style="1" customWidth="1"/>
    <col min="13066" max="13066" width="28.28515625" style="1" customWidth="1"/>
    <col min="13067" max="13067" width="19.42578125" style="1" customWidth="1"/>
    <col min="13068" max="13068" width="13.28515625" style="1" customWidth="1"/>
    <col min="13069" max="13069" width="16.42578125" style="1" customWidth="1"/>
    <col min="13070" max="13070" width="15.5703125" style="1" customWidth="1"/>
    <col min="13071" max="13072" width="15.28515625" style="1" customWidth="1"/>
    <col min="13073" max="13073" width="14" style="1" customWidth="1"/>
    <col min="13074" max="13074" width="11.42578125" style="1"/>
    <col min="13075" max="13075" width="15.5703125" style="1" customWidth="1"/>
    <col min="13076" max="13076" width="15" style="1" customWidth="1"/>
    <col min="13077" max="13077" width="18.42578125" style="1" customWidth="1"/>
    <col min="13078" max="13079" width="11.42578125" style="1"/>
    <col min="13080" max="13080" width="14.7109375" style="1" customWidth="1"/>
    <col min="13081" max="13081" width="17" style="1" customWidth="1"/>
    <col min="13082" max="13082" width="16.28515625" style="1" customWidth="1"/>
    <col min="13083" max="13320" width="9.140625" style="1"/>
    <col min="13321" max="13321" width="16.7109375" style="1" customWidth="1"/>
    <col min="13322" max="13322" width="28.28515625" style="1" customWidth="1"/>
    <col min="13323" max="13323" width="19.42578125" style="1" customWidth="1"/>
    <col min="13324" max="13324" width="13.28515625" style="1" customWidth="1"/>
    <col min="13325" max="13325" width="16.42578125" style="1" customWidth="1"/>
    <col min="13326" max="13326" width="15.5703125" style="1" customWidth="1"/>
    <col min="13327" max="13328" width="15.28515625" style="1" customWidth="1"/>
    <col min="13329" max="13329" width="14" style="1" customWidth="1"/>
    <col min="13330" max="13330" width="11.42578125" style="1"/>
    <col min="13331" max="13331" width="15.5703125" style="1" customWidth="1"/>
    <col min="13332" max="13332" width="15" style="1" customWidth="1"/>
    <col min="13333" max="13333" width="18.42578125" style="1" customWidth="1"/>
    <col min="13334" max="13335" width="11.42578125" style="1"/>
    <col min="13336" max="13336" width="14.7109375" style="1" customWidth="1"/>
    <col min="13337" max="13337" width="17" style="1" customWidth="1"/>
    <col min="13338" max="13338" width="16.28515625" style="1" customWidth="1"/>
    <col min="13339" max="13576" width="11.42578125" style="1"/>
    <col min="13577" max="13577" width="16.7109375" style="1" customWidth="1"/>
    <col min="13578" max="13578" width="28.28515625" style="1" customWidth="1"/>
    <col min="13579" max="13579" width="19.42578125" style="1" customWidth="1"/>
    <col min="13580" max="13580" width="13.28515625" style="1" customWidth="1"/>
    <col min="13581" max="13581" width="16.42578125" style="1" customWidth="1"/>
    <col min="13582" max="13582" width="15.5703125" style="1" customWidth="1"/>
    <col min="13583" max="13584" width="15.28515625" style="1" customWidth="1"/>
    <col min="13585" max="13585" width="14" style="1" customWidth="1"/>
    <col min="13586" max="13586" width="11.42578125" style="1"/>
    <col min="13587" max="13587" width="15.5703125" style="1" customWidth="1"/>
    <col min="13588" max="13588" width="15" style="1" customWidth="1"/>
    <col min="13589" max="13589" width="18.42578125" style="1" customWidth="1"/>
    <col min="13590" max="13591" width="11.42578125" style="1"/>
    <col min="13592" max="13592" width="14.7109375" style="1" customWidth="1"/>
    <col min="13593" max="13593" width="17" style="1" customWidth="1"/>
    <col min="13594" max="13594" width="16.28515625" style="1" customWidth="1"/>
    <col min="13595" max="13832" width="11.42578125" style="1"/>
    <col min="13833" max="13833" width="16.7109375" style="1" customWidth="1"/>
    <col min="13834" max="13834" width="28.28515625" style="1" customWidth="1"/>
    <col min="13835" max="13835" width="19.42578125" style="1" customWidth="1"/>
    <col min="13836" max="13836" width="13.28515625" style="1" customWidth="1"/>
    <col min="13837" max="13837" width="16.42578125" style="1" customWidth="1"/>
    <col min="13838" max="13838" width="15.5703125" style="1" customWidth="1"/>
    <col min="13839" max="13840" width="15.28515625" style="1" customWidth="1"/>
    <col min="13841" max="13841" width="14" style="1" customWidth="1"/>
    <col min="13842" max="13842" width="11.42578125" style="1"/>
    <col min="13843" max="13843" width="15.5703125" style="1" customWidth="1"/>
    <col min="13844" max="13844" width="15" style="1" customWidth="1"/>
    <col min="13845" max="13845" width="18.42578125" style="1" customWidth="1"/>
    <col min="13846" max="13847" width="11.42578125" style="1"/>
    <col min="13848" max="13848" width="14.7109375" style="1" customWidth="1"/>
    <col min="13849" max="13849" width="17" style="1" customWidth="1"/>
    <col min="13850" max="13850" width="16.28515625" style="1" customWidth="1"/>
    <col min="13851" max="14088" width="11.42578125" style="1"/>
    <col min="14089" max="14089" width="16.7109375" style="1" customWidth="1"/>
    <col min="14090" max="14090" width="28.28515625" style="1" customWidth="1"/>
    <col min="14091" max="14091" width="19.42578125" style="1" customWidth="1"/>
    <col min="14092" max="14092" width="13.28515625" style="1" customWidth="1"/>
    <col min="14093" max="14093" width="16.42578125" style="1" customWidth="1"/>
    <col min="14094" max="14094" width="15.5703125" style="1" customWidth="1"/>
    <col min="14095" max="14096" width="15.28515625" style="1" customWidth="1"/>
    <col min="14097" max="14097" width="14" style="1" customWidth="1"/>
    <col min="14098" max="14098" width="11.42578125" style="1"/>
    <col min="14099" max="14099" width="15.5703125" style="1" customWidth="1"/>
    <col min="14100" max="14100" width="15" style="1" customWidth="1"/>
    <col min="14101" max="14101" width="18.42578125" style="1" customWidth="1"/>
    <col min="14102" max="14103" width="11.42578125" style="1"/>
    <col min="14104" max="14104" width="14.7109375" style="1" customWidth="1"/>
    <col min="14105" max="14105" width="17" style="1" customWidth="1"/>
    <col min="14106" max="14106" width="16.28515625" style="1" customWidth="1"/>
    <col min="14107" max="14344" width="9.140625" style="1"/>
    <col min="14345" max="14345" width="16.7109375" style="1" customWidth="1"/>
    <col min="14346" max="14346" width="28.28515625" style="1" customWidth="1"/>
    <col min="14347" max="14347" width="19.42578125" style="1" customWidth="1"/>
    <col min="14348" max="14348" width="13.28515625" style="1" customWidth="1"/>
    <col min="14349" max="14349" width="16.42578125" style="1" customWidth="1"/>
    <col min="14350" max="14350" width="15.5703125" style="1" customWidth="1"/>
    <col min="14351" max="14352" width="15.28515625" style="1" customWidth="1"/>
    <col min="14353" max="14353" width="14" style="1" customWidth="1"/>
    <col min="14354" max="14354" width="11.42578125" style="1"/>
    <col min="14355" max="14355" width="15.5703125" style="1" customWidth="1"/>
    <col min="14356" max="14356" width="15" style="1" customWidth="1"/>
    <col min="14357" max="14357" width="18.42578125" style="1" customWidth="1"/>
    <col min="14358" max="14359" width="11.42578125" style="1"/>
    <col min="14360" max="14360" width="14.7109375" style="1" customWidth="1"/>
    <col min="14361" max="14361" width="17" style="1" customWidth="1"/>
    <col min="14362" max="14362" width="16.28515625" style="1" customWidth="1"/>
    <col min="14363" max="14600" width="11.42578125" style="1"/>
    <col min="14601" max="14601" width="16.7109375" style="1" customWidth="1"/>
    <col min="14602" max="14602" width="28.28515625" style="1" customWidth="1"/>
    <col min="14603" max="14603" width="19.42578125" style="1" customWidth="1"/>
    <col min="14604" max="14604" width="13.28515625" style="1" customWidth="1"/>
    <col min="14605" max="14605" width="16.42578125" style="1" customWidth="1"/>
    <col min="14606" max="14606" width="15.5703125" style="1" customWidth="1"/>
    <col min="14607" max="14608" width="15.28515625" style="1" customWidth="1"/>
    <col min="14609" max="14609" width="14" style="1" customWidth="1"/>
    <col min="14610" max="14610" width="11.42578125" style="1"/>
    <col min="14611" max="14611" width="15.5703125" style="1" customWidth="1"/>
    <col min="14612" max="14612" width="15" style="1" customWidth="1"/>
    <col min="14613" max="14613" width="18.42578125" style="1" customWidth="1"/>
    <col min="14614" max="14615" width="11.42578125" style="1"/>
    <col min="14616" max="14616" width="14.7109375" style="1" customWidth="1"/>
    <col min="14617" max="14617" width="17" style="1" customWidth="1"/>
    <col min="14618" max="14618" width="16.28515625" style="1" customWidth="1"/>
    <col min="14619" max="14856" width="11.42578125" style="1"/>
    <col min="14857" max="14857" width="16.7109375" style="1" customWidth="1"/>
    <col min="14858" max="14858" width="28.28515625" style="1" customWidth="1"/>
    <col min="14859" max="14859" width="19.42578125" style="1" customWidth="1"/>
    <col min="14860" max="14860" width="13.28515625" style="1" customWidth="1"/>
    <col min="14861" max="14861" width="16.42578125" style="1" customWidth="1"/>
    <col min="14862" max="14862" width="15.5703125" style="1" customWidth="1"/>
    <col min="14863" max="14864" width="15.28515625" style="1" customWidth="1"/>
    <col min="14865" max="14865" width="14" style="1" customWidth="1"/>
    <col min="14866" max="14866" width="11.42578125" style="1"/>
    <col min="14867" max="14867" width="15.5703125" style="1" customWidth="1"/>
    <col min="14868" max="14868" width="15" style="1" customWidth="1"/>
    <col min="14869" max="14869" width="18.42578125" style="1" customWidth="1"/>
    <col min="14870" max="14871" width="11.42578125" style="1"/>
    <col min="14872" max="14872" width="14.7109375" style="1" customWidth="1"/>
    <col min="14873" max="14873" width="17" style="1" customWidth="1"/>
    <col min="14874" max="14874" width="16.28515625" style="1" customWidth="1"/>
    <col min="14875" max="15112" width="11.42578125" style="1"/>
    <col min="15113" max="15113" width="16.7109375" style="1" customWidth="1"/>
    <col min="15114" max="15114" width="28.28515625" style="1" customWidth="1"/>
    <col min="15115" max="15115" width="19.42578125" style="1" customWidth="1"/>
    <col min="15116" max="15116" width="13.28515625" style="1" customWidth="1"/>
    <col min="15117" max="15117" width="16.42578125" style="1" customWidth="1"/>
    <col min="15118" max="15118" width="15.5703125" style="1" customWidth="1"/>
    <col min="15119" max="15120" width="15.28515625" style="1" customWidth="1"/>
    <col min="15121" max="15121" width="14" style="1" customWidth="1"/>
    <col min="15122" max="15122" width="11.42578125" style="1"/>
    <col min="15123" max="15123" width="15.5703125" style="1" customWidth="1"/>
    <col min="15124" max="15124" width="15" style="1" customWidth="1"/>
    <col min="15125" max="15125" width="18.42578125" style="1" customWidth="1"/>
    <col min="15126" max="15127" width="11.42578125" style="1"/>
    <col min="15128" max="15128" width="14.7109375" style="1" customWidth="1"/>
    <col min="15129" max="15129" width="17" style="1" customWidth="1"/>
    <col min="15130" max="15130" width="16.28515625" style="1" customWidth="1"/>
    <col min="15131" max="15368" width="9.140625" style="1"/>
    <col min="15369" max="15369" width="16.7109375" style="1" customWidth="1"/>
    <col min="15370" max="15370" width="28.28515625" style="1" customWidth="1"/>
    <col min="15371" max="15371" width="19.42578125" style="1" customWidth="1"/>
    <col min="15372" max="15372" width="13.28515625" style="1" customWidth="1"/>
    <col min="15373" max="15373" width="16.42578125" style="1" customWidth="1"/>
    <col min="15374" max="15374" width="15.5703125" style="1" customWidth="1"/>
    <col min="15375" max="15376" width="15.28515625" style="1" customWidth="1"/>
    <col min="15377" max="15377" width="14" style="1" customWidth="1"/>
    <col min="15378" max="15378" width="11.42578125" style="1"/>
    <col min="15379" max="15379" width="15.5703125" style="1" customWidth="1"/>
    <col min="15380" max="15380" width="15" style="1" customWidth="1"/>
    <col min="15381" max="15381" width="18.42578125" style="1" customWidth="1"/>
    <col min="15382" max="15383" width="11.42578125" style="1"/>
    <col min="15384" max="15384" width="14.7109375" style="1" customWidth="1"/>
    <col min="15385" max="15385" width="17" style="1" customWidth="1"/>
    <col min="15386" max="15386" width="16.28515625" style="1" customWidth="1"/>
    <col min="15387" max="15624" width="11.42578125" style="1"/>
    <col min="15625" max="15625" width="16.7109375" style="1" customWidth="1"/>
    <col min="15626" max="15626" width="28.28515625" style="1" customWidth="1"/>
    <col min="15627" max="15627" width="19.42578125" style="1" customWidth="1"/>
    <col min="15628" max="15628" width="13.28515625" style="1" customWidth="1"/>
    <col min="15629" max="15629" width="16.42578125" style="1" customWidth="1"/>
    <col min="15630" max="15630" width="15.5703125" style="1" customWidth="1"/>
    <col min="15631" max="15632" width="15.28515625" style="1" customWidth="1"/>
    <col min="15633" max="15633" width="14" style="1" customWidth="1"/>
    <col min="15634" max="15634" width="11.42578125" style="1"/>
    <col min="15635" max="15635" width="15.5703125" style="1" customWidth="1"/>
    <col min="15636" max="15636" width="15" style="1" customWidth="1"/>
    <col min="15637" max="15637" width="18.42578125" style="1" customWidth="1"/>
    <col min="15638" max="15639" width="11.42578125" style="1"/>
    <col min="15640" max="15640" width="14.7109375" style="1" customWidth="1"/>
    <col min="15641" max="15641" width="17" style="1" customWidth="1"/>
    <col min="15642" max="15642" width="16.28515625" style="1" customWidth="1"/>
    <col min="15643" max="15880" width="11.42578125" style="1"/>
    <col min="15881" max="15881" width="16.7109375" style="1" customWidth="1"/>
    <col min="15882" max="15882" width="28.28515625" style="1" customWidth="1"/>
    <col min="15883" max="15883" width="19.42578125" style="1" customWidth="1"/>
    <col min="15884" max="15884" width="13.28515625" style="1" customWidth="1"/>
    <col min="15885" max="15885" width="16.42578125" style="1" customWidth="1"/>
    <col min="15886" max="15886" width="15.5703125" style="1" customWidth="1"/>
    <col min="15887" max="15888" width="15.28515625" style="1" customWidth="1"/>
    <col min="15889" max="15889" width="14" style="1" customWidth="1"/>
    <col min="15890" max="15890" width="11.42578125" style="1"/>
    <col min="15891" max="15891" width="15.5703125" style="1" customWidth="1"/>
    <col min="15892" max="15892" width="15" style="1" customWidth="1"/>
    <col min="15893" max="15893" width="18.42578125" style="1" customWidth="1"/>
    <col min="15894" max="15895" width="11.42578125" style="1"/>
    <col min="15896" max="15896" width="14.7109375" style="1" customWidth="1"/>
    <col min="15897" max="15897" width="17" style="1" customWidth="1"/>
    <col min="15898" max="15898" width="16.28515625" style="1" customWidth="1"/>
    <col min="15899" max="16136" width="11.42578125" style="1"/>
    <col min="16137" max="16137" width="16.7109375" style="1" customWidth="1"/>
    <col min="16138" max="16138" width="28.28515625" style="1" customWidth="1"/>
    <col min="16139" max="16139" width="19.42578125" style="1" customWidth="1"/>
    <col min="16140" max="16140" width="13.28515625" style="1" customWidth="1"/>
    <col min="16141" max="16141" width="16.42578125" style="1" customWidth="1"/>
    <col min="16142" max="16142" width="15.5703125" style="1" customWidth="1"/>
    <col min="16143" max="16144" width="15.28515625" style="1" customWidth="1"/>
    <col min="16145" max="16145" width="14" style="1" customWidth="1"/>
    <col min="16146" max="16146" width="11.42578125" style="1"/>
    <col min="16147" max="16147" width="15.5703125" style="1" customWidth="1"/>
    <col min="16148" max="16148" width="15" style="1" customWidth="1"/>
    <col min="16149" max="16149" width="18.42578125" style="1" customWidth="1"/>
    <col min="16150" max="16151" width="11.42578125" style="1"/>
    <col min="16152" max="16152" width="14.7109375" style="1" customWidth="1"/>
    <col min="16153" max="16153" width="17" style="1" customWidth="1"/>
    <col min="16154" max="16154" width="16.28515625" style="1" customWidth="1"/>
    <col min="16155" max="16384" width="9.140625" style="1"/>
  </cols>
  <sheetData>
    <row r="1" spans="2:26" ht="38.25" customHeight="1" x14ac:dyDescent="0.15">
      <c r="C1" s="531" t="s">
        <v>368</v>
      </c>
      <c r="D1" s="531"/>
      <c r="E1" s="531"/>
      <c r="F1" s="531"/>
      <c r="G1" s="531"/>
      <c r="H1" s="531"/>
      <c r="I1" s="531"/>
      <c r="J1" s="531"/>
      <c r="K1" s="531"/>
      <c r="L1" s="531"/>
      <c r="M1" s="531"/>
      <c r="N1" s="531"/>
      <c r="O1" s="531"/>
      <c r="P1" s="531"/>
      <c r="Q1" s="531"/>
      <c r="R1" s="531"/>
      <c r="S1" s="531"/>
      <c r="T1" s="531"/>
      <c r="U1" s="81"/>
      <c r="V1" s="81"/>
      <c r="W1" s="81"/>
      <c r="X1" s="81"/>
      <c r="Y1" s="81"/>
      <c r="Z1" s="81"/>
    </row>
    <row r="2" spans="2:26" ht="38.25" customHeight="1" thickBot="1" x14ac:dyDescent="0.2">
      <c r="C2" s="532" t="s">
        <v>369</v>
      </c>
      <c r="D2" s="533"/>
      <c r="E2" s="533"/>
      <c r="F2" s="533"/>
      <c r="G2" s="533"/>
      <c r="H2" s="533"/>
      <c r="I2" s="533"/>
      <c r="J2" s="533"/>
      <c r="K2" s="533"/>
      <c r="L2" s="533"/>
      <c r="M2" s="533"/>
      <c r="N2" s="533"/>
      <c r="O2" s="533"/>
      <c r="P2" s="533"/>
      <c r="Q2" s="533"/>
      <c r="R2" s="533"/>
      <c r="S2" s="533"/>
      <c r="T2" s="533"/>
    </row>
    <row r="3" spans="2:26" ht="24" customHeight="1" thickBot="1" x14ac:dyDescent="0.2">
      <c r="B3" s="426" t="s">
        <v>370</v>
      </c>
      <c r="C3" s="427"/>
      <c r="D3" s="427"/>
      <c r="E3" s="427"/>
      <c r="F3" s="428"/>
      <c r="G3" s="426"/>
      <c r="H3" s="427"/>
      <c r="I3" s="427"/>
      <c r="J3" s="426" t="s">
        <v>371</v>
      </c>
      <c r="K3" s="427"/>
      <c r="L3" s="427"/>
      <c r="M3" s="427"/>
      <c r="N3" s="428"/>
      <c r="O3" s="426" t="s">
        <v>372</v>
      </c>
      <c r="P3" s="427"/>
      <c r="Q3" s="427"/>
      <c r="R3" s="427"/>
      <c r="S3" s="427"/>
      <c r="T3" s="428"/>
    </row>
    <row r="4" spans="2:26" s="151" customFormat="1" ht="61.5" customHeight="1" x14ac:dyDescent="0.15">
      <c r="B4" s="519" t="s">
        <v>373</v>
      </c>
      <c r="C4" s="519" t="s">
        <v>374</v>
      </c>
      <c r="D4" s="540" t="s">
        <v>375</v>
      </c>
      <c r="E4" s="527" t="s">
        <v>376</v>
      </c>
      <c r="F4" s="527" t="s">
        <v>377</v>
      </c>
      <c r="G4" s="527" t="s">
        <v>378</v>
      </c>
      <c r="H4" s="527" t="s">
        <v>379</v>
      </c>
      <c r="I4" s="529" t="s">
        <v>380</v>
      </c>
      <c r="J4" s="523" t="s">
        <v>381</v>
      </c>
      <c r="K4" s="525" t="s">
        <v>382</v>
      </c>
      <c r="L4" s="525" t="s">
        <v>383</v>
      </c>
      <c r="M4" s="525" t="s">
        <v>384</v>
      </c>
      <c r="N4" s="521" t="s">
        <v>385</v>
      </c>
      <c r="O4" s="536" t="s">
        <v>386</v>
      </c>
      <c r="P4" s="538" t="s">
        <v>387</v>
      </c>
      <c r="Q4" s="527" t="s">
        <v>388</v>
      </c>
      <c r="R4" s="538" t="s">
        <v>389</v>
      </c>
      <c r="S4" s="534" t="s">
        <v>390</v>
      </c>
      <c r="T4" s="535"/>
    </row>
    <row r="5" spans="2:26" s="151" customFormat="1" ht="84" customHeight="1" thickBot="1" x14ac:dyDescent="0.2">
      <c r="B5" s="520"/>
      <c r="C5" s="520"/>
      <c r="D5" s="541"/>
      <c r="E5" s="528"/>
      <c r="F5" s="528"/>
      <c r="G5" s="528"/>
      <c r="H5" s="528"/>
      <c r="I5" s="530"/>
      <c r="J5" s="524"/>
      <c r="K5" s="526"/>
      <c r="L5" s="526"/>
      <c r="M5" s="526"/>
      <c r="N5" s="522"/>
      <c r="O5" s="537"/>
      <c r="P5" s="539"/>
      <c r="Q5" s="528"/>
      <c r="R5" s="539" t="s">
        <v>391</v>
      </c>
      <c r="S5" s="223" t="s">
        <v>392</v>
      </c>
      <c r="T5" s="232" t="s">
        <v>393</v>
      </c>
    </row>
    <row r="6" spans="2:26" ht="21" customHeight="1" thickBot="1" x14ac:dyDescent="0.2">
      <c r="B6" s="82"/>
      <c r="C6" s="82"/>
      <c r="D6" s="234"/>
      <c r="E6" s="83"/>
      <c r="F6" s="84"/>
      <c r="G6" s="84"/>
      <c r="H6" s="84"/>
      <c r="I6" s="152"/>
      <c r="J6" s="240"/>
      <c r="K6" s="153"/>
      <c r="L6" s="154"/>
      <c r="M6" s="154"/>
      <c r="N6" s="155"/>
      <c r="O6" s="85"/>
      <c r="P6" s="86"/>
      <c r="Q6" s="84"/>
      <c r="R6" s="86"/>
      <c r="S6" s="86"/>
      <c r="T6" s="87"/>
    </row>
    <row r="7" spans="2:26" ht="37.5" customHeight="1" x14ac:dyDescent="0.15">
      <c r="B7" s="335" t="s">
        <v>394</v>
      </c>
      <c r="C7" s="348" t="s">
        <v>395</v>
      </c>
      <c r="D7" s="342" t="s">
        <v>396</v>
      </c>
      <c r="E7" s="387" t="s">
        <v>296</v>
      </c>
      <c r="F7" s="343" t="s">
        <v>397</v>
      </c>
      <c r="G7" s="242" t="s">
        <v>398</v>
      </c>
      <c r="H7" s="242" t="s">
        <v>399</v>
      </c>
      <c r="I7" s="243">
        <v>1</v>
      </c>
      <c r="J7" s="339" t="s">
        <v>400</v>
      </c>
      <c r="K7" s="242" t="s">
        <v>401</v>
      </c>
      <c r="L7" s="242" t="s">
        <v>402</v>
      </c>
      <c r="M7" s="244" t="s">
        <v>403</v>
      </c>
      <c r="N7" s="345" t="s">
        <v>403</v>
      </c>
      <c r="O7" s="322">
        <v>0</v>
      </c>
      <c r="P7" s="156">
        <v>64</v>
      </c>
      <c r="Q7" s="323">
        <f>+O7+P7</f>
        <v>64</v>
      </c>
      <c r="R7" s="156" t="s">
        <v>404</v>
      </c>
      <c r="S7" s="156">
        <v>1</v>
      </c>
      <c r="T7" s="233">
        <v>64</v>
      </c>
    </row>
    <row r="8" spans="2:26" ht="37.5" customHeight="1" x14ac:dyDescent="0.15">
      <c r="B8" s="336" t="s">
        <v>394</v>
      </c>
      <c r="C8" s="332" t="s">
        <v>395</v>
      </c>
      <c r="D8" s="235" t="s">
        <v>405</v>
      </c>
      <c r="E8" s="328" t="s">
        <v>296</v>
      </c>
      <c r="F8" s="92" t="s">
        <v>397</v>
      </c>
      <c r="G8" s="92" t="s">
        <v>398</v>
      </c>
      <c r="H8" s="92" t="s">
        <v>399</v>
      </c>
      <c r="I8" s="344">
        <v>1</v>
      </c>
      <c r="J8" s="340" t="s">
        <v>400</v>
      </c>
      <c r="K8" s="92" t="s">
        <v>401</v>
      </c>
      <c r="L8" s="92" t="s">
        <v>402</v>
      </c>
      <c r="M8" s="244" t="s">
        <v>403</v>
      </c>
      <c r="N8" s="346" t="s">
        <v>403</v>
      </c>
      <c r="O8" s="324">
        <v>0</v>
      </c>
      <c r="P8" s="238">
        <v>40</v>
      </c>
      <c r="Q8" s="94">
        <v>40</v>
      </c>
      <c r="R8" s="320" t="s">
        <v>404</v>
      </c>
      <c r="S8" s="320">
        <v>1</v>
      </c>
      <c r="T8" s="325">
        <v>40</v>
      </c>
    </row>
    <row r="9" spans="2:26" ht="58.5" customHeight="1" x14ac:dyDescent="0.15">
      <c r="B9" s="336" t="s">
        <v>406</v>
      </c>
      <c r="C9" s="333" t="s">
        <v>407</v>
      </c>
      <c r="D9" s="235" t="s">
        <v>408</v>
      </c>
      <c r="E9" s="328" t="s">
        <v>272</v>
      </c>
      <c r="F9" s="92" t="s">
        <v>397</v>
      </c>
      <c r="G9" s="92" t="s">
        <v>398</v>
      </c>
      <c r="H9" s="92" t="s">
        <v>399</v>
      </c>
      <c r="I9" s="244">
        <v>2</v>
      </c>
      <c r="J9" s="331" t="s">
        <v>409</v>
      </c>
      <c r="K9" s="92" t="s">
        <v>410</v>
      </c>
      <c r="L9" s="92"/>
      <c r="M9" s="244"/>
      <c r="N9" s="346"/>
      <c r="O9" s="347">
        <v>200</v>
      </c>
      <c r="P9" s="329">
        <v>0</v>
      </c>
      <c r="Q9" s="350">
        <f>+O9</f>
        <v>200</v>
      </c>
      <c r="R9" s="320" t="s">
        <v>411</v>
      </c>
      <c r="S9" s="320">
        <v>0</v>
      </c>
      <c r="T9" s="326">
        <v>0</v>
      </c>
    </row>
    <row r="10" spans="2:26" ht="58.5" customHeight="1" x14ac:dyDescent="0.15">
      <c r="B10" s="336" t="s">
        <v>412</v>
      </c>
      <c r="C10" s="349" t="s">
        <v>413</v>
      </c>
      <c r="D10" s="327" t="s">
        <v>414</v>
      </c>
      <c r="E10" s="328" t="s">
        <v>260</v>
      </c>
      <c r="F10" s="92" t="s">
        <v>397</v>
      </c>
      <c r="G10" s="92" t="s">
        <v>398</v>
      </c>
      <c r="H10" s="92" t="s">
        <v>399</v>
      </c>
      <c r="I10" s="244">
        <v>10</v>
      </c>
      <c r="J10" s="331" t="s">
        <v>415</v>
      </c>
      <c r="K10" s="329" t="s">
        <v>401</v>
      </c>
      <c r="L10" s="329" t="s">
        <v>402</v>
      </c>
      <c r="M10" s="330" t="s">
        <v>403</v>
      </c>
      <c r="N10" s="328" t="s">
        <v>403</v>
      </c>
      <c r="O10" s="347">
        <v>1039</v>
      </c>
      <c r="P10" s="329">
        <v>302</v>
      </c>
      <c r="Q10" s="350">
        <f>P10+O10</f>
        <v>1341</v>
      </c>
      <c r="R10" s="320" t="s">
        <v>411</v>
      </c>
      <c r="S10" s="320">
        <v>0</v>
      </c>
      <c r="T10" s="326">
        <v>0</v>
      </c>
    </row>
    <row r="11" spans="2:26" ht="43.5" customHeight="1" x14ac:dyDescent="0.15">
      <c r="B11" s="337" t="s">
        <v>406</v>
      </c>
      <c r="C11" s="349" t="s">
        <v>416</v>
      </c>
      <c r="D11" s="327" t="s">
        <v>417</v>
      </c>
      <c r="E11" s="328" t="s">
        <v>272</v>
      </c>
      <c r="F11" s="329" t="s">
        <v>397</v>
      </c>
      <c r="G11" s="92" t="s">
        <v>398</v>
      </c>
      <c r="H11" s="329" t="s">
        <v>418</v>
      </c>
      <c r="I11" s="330">
        <v>2</v>
      </c>
      <c r="J11" s="331" t="s">
        <v>419</v>
      </c>
      <c r="K11" s="329" t="s">
        <v>420</v>
      </c>
      <c r="L11" s="329"/>
      <c r="M11" s="330"/>
      <c r="N11" s="328"/>
      <c r="O11" s="347">
        <v>0</v>
      </c>
      <c r="P11" s="329">
        <v>40</v>
      </c>
      <c r="Q11" s="350">
        <v>40</v>
      </c>
      <c r="R11" s="321" t="s">
        <v>411</v>
      </c>
      <c r="S11" s="321">
        <v>0</v>
      </c>
      <c r="T11" s="326">
        <v>0</v>
      </c>
    </row>
    <row r="12" spans="2:26" ht="43.5" customHeight="1" x14ac:dyDescent="0.15">
      <c r="B12" s="337" t="s">
        <v>421</v>
      </c>
      <c r="C12" s="349" t="s">
        <v>422</v>
      </c>
      <c r="D12" s="327" t="s">
        <v>423</v>
      </c>
      <c r="E12" s="328"/>
      <c r="F12" s="329" t="s">
        <v>424</v>
      </c>
      <c r="G12" s="92" t="s">
        <v>398</v>
      </c>
      <c r="H12" s="329" t="s">
        <v>425</v>
      </c>
      <c r="I12" s="330">
        <v>10</v>
      </c>
      <c r="J12" s="331" t="s">
        <v>426</v>
      </c>
      <c r="K12" s="329" t="s">
        <v>427</v>
      </c>
      <c r="L12" s="329"/>
      <c r="M12" s="330"/>
      <c r="N12" s="328"/>
      <c r="O12" s="347">
        <v>0</v>
      </c>
      <c r="P12" s="329">
        <v>13</v>
      </c>
      <c r="Q12" s="350">
        <v>13</v>
      </c>
      <c r="R12" s="321" t="s">
        <v>411</v>
      </c>
      <c r="S12" s="321">
        <v>0</v>
      </c>
      <c r="T12" s="326">
        <v>0</v>
      </c>
    </row>
    <row r="13" spans="2:26" ht="43.5" customHeight="1" x14ac:dyDescent="0.15">
      <c r="B13" s="337" t="s">
        <v>406</v>
      </c>
      <c r="C13" s="349" t="s">
        <v>1042</v>
      </c>
      <c r="D13" s="327" t="s">
        <v>1043</v>
      </c>
      <c r="E13" s="328"/>
      <c r="F13" s="329" t="s">
        <v>397</v>
      </c>
      <c r="G13" s="92" t="s">
        <v>441</v>
      </c>
      <c r="H13" s="329" t="s">
        <v>506</v>
      </c>
      <c r="I13" s="330">
        <v>1</v>
      </c>
      <c r="J13" s="331" t="s">
        <v>430</v>
      </c>
      <c r="K13" s="329" t="s">
        <v>431</v>
      </c>
      <c r="L13" s="329"/>
      <c r="M13" s="330"/>
      <c r="N13" s="328"/>
      <c r="O13" s="347">
        <v>0</v>
      </c>
      <c r="P13" s="329">
        <v>200</v>
      </c>
      <c r="Q13" s="350">
        <v>200</v>
      </c>
      <c r="R13" s="321" t="s">
        <v>411</v>
      </c>
      <c r="S13" s="321">
        <v>0</v>
      </c>
      <c r="T13" s="326">
        <v>0</v>
      </c>
    </row>
    <row r="14" spans="2:26" ht="43.5" customHeight="1" x14ac:dyDescent="0.15">
      <c r="B14" s="337" t="s">
        <v>406</v>
      </c>
      <c r="C14" s="349" t="s">
        <v>1044</v>
      </c>
      <c r="D14" s="327" t="s">
        <v>1046</v>
      </c>
      <c r="E14" s="328"/>
      <c r="F14" s="329" t="s">
        <v>397</v>
      </c>
      <c r="G14" s="92" t="s">
        <v>441</v>
      </c>
      <c r="H14" s="329" t="s">
        <v>506</v>
      </c>
      <c r="I14" s="330">
        <v>1</v>
      </c>
      <c r="J14" s="331" t="s">
        <v>430</v>
      </c>
      <c r="K14" s="329" t="s">
        <v>431</v>
      </c>
      <c r="L14" s="329"/>
      <c r="M14" s="330"/>
      <c r="N14" s="328"/>
      <c r="O14" s="347">
        <v>0</v>
      </c>
      <c r="P14" s="329">
        <v>200</v>
      </c>
      <c r="Q14" s="350">
        <v>200</v>
      </c>
      <c r="R14" s="321" t="s">
        <v>411</v>
      </c>
      <c r="S14" s="321">
        <v>0</v>
      </c>
      <c r="T14" s="326">
        <v>0</v>
      </c>
    </row>
    <row r="15" spans="2:26" ht="43.5" customHeight="1" x14ac:dyDescent="0.15">
      <c r="B15" s="337" t="s">
        <v>406</v>
      </c>
      <c r="C15" s="349" t="s">
        <v>1045</v>
      </c>
      <c r="D15" s="327" t="s">
        <v>1047</v>
      </c>
      <c r="E15" s="328"/>
      <c r="F15" s="329" t="s">
        <v>397</v>
      </c>
      <c r="G15" s="92" t="s">
        <v>441</v>
      </c>
      <c r="H15" s="329" t="s">
        <v>506</v>
      </c>
      <c r="I15" s="330">
        <v>1</v>
      </c>
      <c r="J15" s="331" t="s">
        <v>430</v>
      </c>
      <c r="K15" s="329" t="s">
        <v>431</v>
      </c>
      <c r="L15" s="329"/>
      <c r="M15" s="330"/>
      <c r="N15" s="328"/>
      <c r="O15" s="347">
        <v>0</v>
      </c>
      <c r="P15" s="329">
        <v>200</v>
      </c>
      <c r="Q15" s="350">
        <v>200</v>
      </c>
      <c r="R15" s="321" t="s">
        <v>411</v>
      </c>
      <c r="S15" s="321">
        <v>0</v>
      </c>
      <c r="T15" s="326">
        <v>0</v>
      </c>
    </row>
    <row r="16" spans="2:26" ht="43.5" customHeight="1" x14ac:dyDescent="0.15">
      <c r="B16" s="337" t="s">
        <v>406</v>
      </c>
      <c r="C16" s="349" t="s">
        <v>1048</v>
      </c>
      <c r="D16" s="327" t="s">
        <v>1049</v>
      </c>
      <c r="E16" s="328"/>
      <c r="F16" s="329" t="s">
        <v>397</v>
      </c>
      <c r="G16" s="92" t="s">
        <v>441</v>
      </c>
      <c r="H16" s="329" t="s">
        <v>506</v>
      </c>
      <c r="I16" s="330">
        <v>1</v>
      </c>
      <c r="J16" s="331" t="s">
        <v>430</v>
      </c>
      <c r="K16" s="329" t="s">
        <v>431</v>
      </c>
      <c r="L16" s="329"/>
      <c r="M16" s="330"/>
      <c r="N16" s="328"/>
      <c r="O16" s="347">
        <v>0</v>
      </c>
      <c r="P16" s="329">
        <v>200</v>
      </c>
      <c r="Q16" s="350">
        <v>200</v>
      </c>
      <c r="R16" s="321" t="s">
        <v>411</v>
      </c>
      <c r="S16" s="321">
        <v>0</v>
      </c>
      <c r="T16" s="326">
        <v>0</v>
      </c>
    </row>
    <row r="17" spans="2:20" ht="43.5" customHeight="1" x14ac:dyDescent="0.15">
      <c r="B17" s="337" t="s">
        <v>406</v>
      </c>
      <c r="C17" s="349" t="s">
        <v>1048</v>
      </c>
      <c r="D17" s="327" t="s">
        <v>1050</v>
      </c>
      <c r="E17" s="328"/>
      <c r="F17" s="329" t="s">
        <v>397</v>
      </c>
      <c r="G17" s="92" t="s">
        <v>441</v>
      </c>
      <c r="H17" s="329" t="s">
        <v>506</v>
      </c>
      <c r="I17" s="330">
        <v>1</v>
      </c>
      <c r="J17" s="331" t="s">
        <v>430</v>
      </c>
      <c r="K17" s="329" t="s">
        <v>431</v>
      </c>
      <c r="L17" s="329"/>
      <c r="M17" s="330"/>
      <c r="N17" s="328"/>
      <c r="O17" s="347">
        <v>0</v>
      </c>
      <c r="P17" s="329">
        <v>63</v>
      </c>
      <c r="Q17" s="350">
        <v>63</v>
      </c>
      <c r="R17" s="321" t="s">
        <v>411</v>
      </c>
      <c r="S17" s="321">
        <v>0</v>
      </c>
      <c r="T17" s="326">
        <v>0</v>
      </c>
    </row>
    <row r="18" spans="2:20" ht="37.5" customHeight="1" thickBot="1" x14ac:dyDescent="0.2">
      <c r="B18" s="338" t="s">
        <v>406</v>
      </c>
      <c r="C18" s="334" t="s">
        <v>422</v>
      </c>
      <c r="D18" s="236" t="s">
        <v>428</v>
      </c>
      <c r="E18" s="281" t="s">
        <v>272</v>
      </c>
      <c r="F18" s="93" t="s">
        <v>397</v>
      </c>
      <c r="G18" s="93" t="s">
        <v>398</v>
      </c>
      <c r="H18" s="93" t="s">
        <v>429</v>
      </c>
      <c r="I18" s="245">
        <v>9</v>
      </c>
      <c r="J18" s="341" t="s">
        <v>430</v>
      </c>
      <c r="K18" s="93" t="s">
        <v>431</v>
      </c>
      <c r="L18" s="93"/>
      <c r="M18" s="245"/>
      <c r="N18" s="150"/>
      <c r="O18" s="369">
        <v>17932</v>
      </c>
      <c r="P18" s="93">
        <v>0</v>
      </c>
      <c r="Q18" s="370">
        <f>+O18</f>
        <v>17932</v>
      </c>
      <c r="R18" s="371" t="s">
        <v>411</v>
      </c>
      <c r="S18" s="371">
        <v>0</v>
      </c>
      <c r="T18" s="372">
        <v>0</v>
      </c>
    </row>
    <row r="19" spans="2:20" s="113" customFormat="1" ht="39.75" customHeight="1" x14ac:dyDescent="0.25">
      <c r="I19" s="279">
        <f>SUM(I7:I18)</f>
        <v>40</v>
      </c>
      <c r="O19" s="280">
        <f>SUM(O7:O18)</f>
        <v>19171</v>
      </c>
      <c r="P19" s="280">
        <f>SUM(P7:P18)</f>
        <v>1322</v>
      </c>
      <c r="Q19" s="280">
        <f>SUM(Q7:Q18)</f>
        <v>20493</v>
      </c>
      <c r="R19" s="280">
        <f>+COUNTIF(R7:R18,"SI")</f>
        <v>2</v>
      </c>
      <c r="S19" s="280">
        <f>+SUM(S7:S18)</f>
        <v>2</v>
      </c>
      <c r="T19" s="280">
        <f>+SUM(T7:T18)</f>
        <v>104</v>
      </c>
    </row>
    <row r="20" spans="2:20" ht="12" thickBot="1" x14ac:dyDescent="0.2">
      <c r="I20" s="247" t="s">
        <v>52</v>
      </c>
      <c r="O20" s="289" t="s">
        <v>52</v>
      </c>
      <c r="P20" s="289" t="s">
        <v>52</v>
      </c>
      <c r="Q20" s="289" t="s">
        <v>52</v>
      </c>
      <c r="R20" s="289" t="s">
        <v>52</v>
      </c>
      <c r="S20" s="289" t="s">
        <v>52</v>
      </c>
      <c r="T20" s="289" t="s">
        <v>52</v>
      </c>
    </row>
    <row r="25" spans="2:20" ht="15" customHeight="1" x14ac:dyDescent="0.15">
      <c r="O25" s="319"/>
      <c r="P25" s="319"/>
    </row>
    <row r="26" spans="2:20" ht="15" customHeight="1" x14ac:dyDescent="0.15"/>
    <row r="28" spans="2:20" ht="30" customHeight="1" x14ac:dyDescent="0.15">
      <c r="F28" s="89" t="s">
        <v>377</v>
      </c>
      <c r="G28" s="89" t="s">
        <v>432</v>
      </c>
      <c r="H28" s="89"/>
      <c r="I28" s="90" t="s">
        <v>433</v>
      </c>
      <c r="J28" s="241"/>
      <c r="L28" s="88" t="s">
        <v>383</v>
      </c>
      <c r="M28" s="88" t="s">
        <v>384</v>
      </c>
      <c r="N28" s="91" t="s">
        <v>385</v>
      </c>
    </row>
    <row r="29" spans="2:20" x14ac:dyDescent="0.15">
      <c r="F29" s="239" t="s">
        <v>397</v>
      </c>
      <c r="G29" s="157" t="s">
        <v>434</v>
      </c>
      <c r="H29" s="157"/>
      <c r="I29" s="151" t="s">
        <v>418</v>
      </c>
      <c r="L29" s="151" t="s">
        <v>435</v>
      </c>
      <c r="M29" s="151" t="s">
        <v>436</v>
      </c>
      <c r="N29" s="246" t="s">
        <v>437</v>
      </c>
    </row>
    <row r="30" spans="2:20" x14ac:dyDescent="0.15">
      <c r="F30" s="239" t="s">
        <v>424</v>
      </c>
      <c r="G30" s="157" t="s">
        <v>438</v>
      </c>
      <c r="H30" s="157"/>
      <c r="I30" s="151" t="s">
        <v>399</v>
      </c>
      <c r="L30" s="151" t="s">
        <v>439</v>
      </c>
      <c r="M30" s="151" t="s">
        <v>439</v>
      </c>
      <c r="N30" s="246" t="s">
        <v>440</v>
      </c>
    </row>
    <row r="31" spans="2:20" x14ac:dyDescent="0.15">
      <c r="F31" s="239"/>
      <c r="G31" s="157" t="s">
        <v>441</v>
      </c>
      <c r="H31" s="157"/>
      <c r="I31" s="151" t="s">
        <v>442</v>
      </c>
      <c r="L31" s="151" t="s">
        <v>443</v>
      </c>
      <c r="M31" s="151" t="s">
        <v>444</v>
      </c>
      <c r="N31" s="246" t="s">
        <v>445</v>
      </c>
    </row>
    <row r="32" spans="2:20" x14ac:dyDescent="0.15">
      <c r="G32" s="157" t="s">
        <v>446</v>
      </c>
      <c r="H32" s="157"/>
      <c r="I32" s="151" t="s">
        <v>425</v>
      </c>
      <c r="L32" s="151" t="s">
        <v>447</v>
      </c>
      <c r="M32" s="151" t="s">
        <v>448</v>
      </c>
      <c r="N32" s="246" t="s">
        <v>449</v>
      </c>
    </row>
    <row r="33" spans="7:14" x14ac:dyDescent="0.15">
      <c r="G33" s="157" t="s">
        <v>450</v>
      </c>
      <c r="H33" s="157"/>
      <c r="I33" s="151" t="s">
        <v>451</v>
      </c>
      <c r="L33" s="151" t="s">
        <v>452</v>
      </c>
      <c r="M33" s="151" t="s">
        <v>453</v>
      </c>
      <c r="N33" s="246" t="s">
        <v>454</v>
      </c>
    </row>
    <row r="34" spans="7:14" x14ac:dyDescent="0.15">
      <c r="G34" s="157" t="s">
        <v>455</v>
      </c>
      <c r="H34" s="157"/>
      <c r="I34" s="151" t="s">
        <v>456</v>
      </c>
      <c r="L34" s="151" t="s">
        <v>457</v>
      </c>
      <c r="M34" s="151" t="s">
        <v>458</v>
      </c>
      <c r="N34" s="246" t="s">
        <v>459</v>
      </c>
    </row>
    <row r="35" spans="7:14" x14ac:dyDescent="0.15">
      <c r="G35" s="157" t="s">
        <v>460</v>
      </c>
      <c r="H35" s="157"/>
      <c r="I35" s="151" t="s">
        <v>429</v>
      </c>
      <c r="L35" s="151" t="s">
        <v>461</v>
      </c>
      <c r="M35" s="151" t="s">
        <v>462</v>
      </c>
      <c r="N35" s="246" t="s">
        <v>463</v>
      </c>
    </row>
    <row r="36" spans="7:14" x14ac:dyDescent="0.15">
      <c r="G36" s="157" t="s">
        <v>464</v>
      </c>
      <c r="H36" s="157"/>
      <c r="I36" s="151" t="s">
        <v>465</v>
      </c>
      <c r="L36" s="151" t="s">
        <v>466</v>
      </c>
      <c r="M36" s="151" t="s">
        <v>467</v>
      </c>
      <c r="N36" s="246" t="s">
        <v>468</v>
      </c>
    </row>
    <row r="37" spans="7:14" x14ac:dyDescent="0.15">
      <c r="G37" s="157" t="s">
        <v>469</v>
      </c>
      <c r="H37" s="157"/>
      <c r="I37" s="151" t="s">
        <v>470</v>
      </c>
      <c r="L37" s="151" t="s">
        <v>471</v>
      </c>
      <c r="M37" s="151" t="s">
        <v>472</v>
      </c>
      <c r="N37" s="246" t="s">
        <v>473</v>
      </c>
    </row>
    <row r="38" spans="7:14" x14ac:dyDescent="0.15">
      <c r="G38" s="157" t="s">
        <v>474</v>
      </c>
      <c r="H38" s="157"/>
      <c r="I38" s="151" t="s">
        <v>475</v>
      </c>
      <c r="L38" s="151" t="s">
        <v>476</v>
      </c>
      <c r="M38" s="151" t="s">
        <v>477</v>
      </c>
      <c r="N38" s="246" t="s">
        <v>478</v>
      </c>
    </row>
    <row r="39" spans="7:14" x14ac:dyDescent="0.15">
      <c r="G39" s="157" t="s">
        <v>479</v>
      </c>
      <c r="H39" s="157"/>
      <c r="I39" s="151" t="s">
        <v>480</v>
      </c>
      <c r="L39" s="151" t="s">
        <v>481</v>
      </c>
      <c r="M39" s="151" t="s">
        <v>482</v>
      </c>
      <c r="N39" s="246" t="s">
        <v>439</v>
      </c>
    </row>
    <row r="40" spans="7:14" x14ac:dyDescent="0.15">
      <c r="G40" s="157" t="s">
        <v>483</v>
      </c>
      <c r="H40" s="157"/>
      <c r="I40" s="151" t="s">
        <v>484</v>
      </c>
      <c r="L40" s="151" t="s">
        <v>485</v>
      </c>
      <c r="M40" s="151" t="s">
        <v>486</v>
      </c>
      <c r="N40" s="246" t="s">
        <v>487</v>
      </c>
    </row>
    <row r="41" spans="7:14" x14ac:dyDescent="0.15">
      <c r="G41" s="157" t="s">
        <v>488</v>
      </c>
      <c r="H41" s="157"/>
      <c r="I41" s="151" t="s">
        <v>489</v>
      </c>
      <c r="L41" s="151" t="s">
        <v>490</v>
      </c>
      <c r="M41" s="151" t="s">
        <v>491</v>
      </c>
      <c r="N41" s="246" t="s">
        <v>444</v>
      </c>
    </row>
    <row r="42" spans="7:14" x14ac:dyDescent="0.15">
      <c r="G42" s="157" t="s">
        <v>492</v>
      </c>
      <c r="H42" s="157"/>
      <c r="I42" s="151" t="s">
        <v>493</v>
      </c>
      <c r="L42" s="151" t="s">
        <v>494</v>
      </c>
      <c r="M42" s="151" t="s">
        <v>495</v>
      </c>
      <c r="N42" s="246" t="s">
        <v>448</v>
      </c>
    </row>
    <row r="43" spans="7:14" x14ac:dyDescent="0.15">
      <c r="G43" s="157" t="s">
        <v>496</v>
      </c>
      <c r="H43" s="157"/>
      <c r="I43" s="151" t="s">
        <v>497</v>
      </c>
      <c r="L43" s="151" t="s">
        <v>402</v>
      </c>
      <c r="M43" s="151" t="s">
        <v>498</v>
      </c>
      <c r="N43" s="246" t="s">
        <v>499</v>
      </c>
    </row>
    <row r="44" spans="7:14" x14ac:dyDescent="0.15">
      <c r="G44" s="157" t="s">
        <v>500</v>
      </c>
      <c r="H44" s="157"/>
      <c r="I44" s="151" t="s">
        <v>501</v>
      </c>
      <c r="L44" s="151" t="s">
        <v>502</v>
      </c>
      <c r="M44" s="151" t="s">
        <v>503</v>
      </c>
      <c r="N44" s="246" t="s">
        <v>504</v>
      </c>
    </row>
    <row r="45" spans="7:14" x14ac:dyDescent="0.15">
      <c r="G45" s="157" t="s">
        <v>505</v>
      </c>
      <c r="H45" s="157"/>
      <c r="I45" s="151" t="s">
        <v>506</v>
      </c>
      <c r="M45" s="151" t="s">
        <v>507</v>
      </c>
      <c r="N45" s="246" t="s">
        <v>508</v>
      </c>
    </row>
    <row r="46" spans="7:14" x14ac:dyDescent="0.15">
      <c r="G46" s="157" t="s">
        <v>398</v>
      </c>
      <c r="H46" s="157"/>
      <c r="I46" s="151" t="s">
        <v>509</v>
      </c>
      <c r="M46" s="151" t="s">
        <v>510</v>
      </c>
      <c r="N46" s="246" t="s">
        <v>511</v>
      </c>
    </row>
    <row r="47" spans="7:14" x14ac:dyDescent="0.15">
      <c r="G47" s="157" t="s">
        <v>512</v>
      </c>
      <c r="H47" s="157"/>
      <c r="I47" s="151" t="s">
        <v>513</v>
      </c>
      <c r="M47" s="151" t="s">
        <v>514</v>
      </c>
      <c r="N47" s="246" t="s">
        <v>515</v>
      </c>
    </row>
    <row r="48" spans="7:14" x14ac:dyDescent="0.15">
      <c r="G48" s="157" t="s">
        <v>516</v>
      </c>
      <c r="H48" s="157"/>
      <c r="I48" s="151" t="s">
        <v>517</v>
      </c>
      <c r="M48" s="151" t="s">
        <v>518</v>
      </c>
      <c r="N48" s="246" t="s">
        <v>519</v>
      </c>
    </row>
    <row r="49" spans="7:14" x14ac:dyDescent="0.15">
      <c r="G49" s="157" t="s">
        <v>520</v>
      </c>
      <c r="H49" s="157"/>
      <c r="I49" s="151" t="s">
        <v>521</v>
      </c>
      <c r="M49" s="151" t="s">
        <v>522</v>
      </c>
      <c r="N49" s="246" t="s">
        <v>523</v>
      </c>
    </row>
    <row r="50" spans="7:14" x14ac:dyDescent="0.15">
      <c r="G50" s="157" t="s">
        <v>524</v>
      </c>
      <c r="H50" s="157"/>
      <c r="I50" s="151" t="s">
        <v>525</v>
      </c>
      <c r="M50" s="151" t="s">
        <v>526</v>
      </c>
      <c r="N50" s="246" t="s">
        <v>527</v>
      </c>
    </row>
    <row r="51" spans="7:14" x14ac:dyDescent="0.15">
      <c r="G51" s="157" t="s">
        <v>528</v>
      </c>
      <c r="H51" s="157"/>
      <c r="I51" s="151" t="s">
        <v>529</v>
      </c>
      <c r="M51" s="151" t="s">
        <v>530</v>
      </c>
      <c r="N51" s="246" t="s">
        <v>531</v>
      </c>
    </row>
    <row r="52" spans="7:14" x14ac:dyDescent="0.15">
      <c r="G52" s="157" t="s">
        <v>532</v>
      </c>
      <c r="H52" s="157"/>
      <c r="I52" s="151" t="s">
        <v>533</v>
      </c>
      <c r="M52" s="151" t="s">
        <v>534</v>
      </c>
      <c r="N52" s="246" t="s">
        <v>535</v>
      </c>
    </row>
    <row r="53" spans="7:14" x14ac:dyDescent="0.15">
      <c r="G53" s="157" t="s">
        <v>536</v>
      </c>
      <c r="H53" s="157"/>
      <c r="I53" s="157" t="s">
        <v>537</v>
      </c>
      <c r="M53" s="151" t="s">
        <v>538</v>
      </c>
      <c r="N53" s="246" t="s">
        <v>539</v>
      </c>
    </row>
    <row r="54" spans="7:14" x14ac:dyDescent="0.15">
      <c r="G54" s="157" t="s">
        <v>540</v>
      </c>
      <c r="H54" s="157"/>
      <c r="I54" s="157" t="s">
        <v>541</v>
      </c>
      <c r="M54" s="151" t="s">
        <v>542</v>
      </c>
      <c r="N54" s="246" t="s">
        <v>543</v>
      </c>
    </row>
    <row r="55" spans="7:14" x14ac:dyDescent="0.15">
      <c r="G55" s="151" t="s">
        <v>544</v>
      </c>
      <c r="I55" s="157"/>
      <c r="M55" s="151" t="s">
        <v>545</v>
      </c>
      <c r="N55" s="246" t="s">
        <v>546</v>
      </c>
    </row>
    <row r="56" spans="7:14" x14ac:dyDescent="0.15">
      <c r="M56" s="151" t="s">
        <v>547</v>
      </c>
      <c r="N56" s="246" t="s">
        <v>548</v>
      </c>
    </row>
    <row r="57" spans="7:14" x14ac:dyDescent="0.15">
      <c r="M57" s="151" t="s">
        <v>549</v>
      </c>
      <c r="N57" s="246" t="s">
        <v>550</v>
      </c>
    </row>
    <row r="58" spans="7:14" x14ac:dyDescent="0.15">
      <c r="M58" s="151" t="s">
        <v>551</v>
      </c>
      <c r="N58" s="246" t="s">
        <v>552</v>
      </c>
    </row>
    <row r="59" spans="7:14" x14ac:dyDescent="0.15">
      <c r="M59" s="151" t="s">
        <v>553</v>
      </c>
      <c r="N59" s="246" t="s">
        <v>554</v>
      </c>
    </row>
    <row r="60" spans="7:14" x14ac:dyDescent="0.15">
      <c r="M60" s="151" t="s">
        <v>555</v>
      </c>
      <c r="N60" s="246" t="s">
        <v>556</v>
      </c>
    </row>
    <row r="61" spans="7:14" x14ac:dyDescent="0.15">
      <c r="M61" s="151" t="s">
        <v>485</v>
      </c>
      <c r="N61" s="246" t="s">
        <v>557</v>
      </c>
    </row>
    <row r="62" spans="7:14" x14ac:dyDescent="0.15">
      <c r="M62" s="151" t="s">
        <v>558</v>
      </c>
      <c r="N62" s="246" t="s">
        <v>477</v>
      </c>
    </row>
    <row r="63" spans="7:14" x14ac:dyDescent="0.15">
      <c r="M63" s="151" t="s">
        <v>559</v>
      </c>
      <c r="N63" s="246" t="s">
        <v>560</v>
      </c>
    </row>
    <row r="64" spans="7:14" x14ac:dyDescent="0.15">
      <c r="M64" s="151" t="s">
        <v>561</v>
      </c>
      <c r="N64" s="246" t="s">
        <v>562</v>
      </c>
    </row>
    <row r="65" spans="13:14" x14ac:dyDescent="0.15">
      <c r="M65" s="151" t="s">
        <v>563</v>
      </c>
      <c r="N65" s="246" t="s">
        <v>564</v>
      </c>
    </row>
    <row r="66" spans="13:14" x14ac:dyDescent="0.15">
      <c r="M66" s="151" t="s">
        <v>502</v>
      </c>
      <c r="N66" s="246" t="s">
        <v>565</v>
      </c>
    </row>
    <row r="67" spans="13:14" x14ac:dyDescent="0.15">
      <c r="M67" s="151" t="s">
        <v>566</v>
      </c>
      <c r="N67" s="246" t="s">
        <v>491</v>
      </c>
    </row>
    <row r="68" spans="13:14" x14ac:dyDescent="0.15">
      <c r="M68" s="151" t="s">
        <v>567</v>
      </c>
      <c r="N68" s="246" t="s">
        <v>568</v>
      </c>
    </row>
    <row r="69" spans="13:14" x14ac:dyDescent="0.15">
      <c r="M69" s="151" t="s">
        <v>569</v>
      </c>
      <c r="N69" s="246" t="s">
        <v>570</v>
      </c>
    </row>
    <row r="70" spans="13:14" x14ac:dyDescent="0.15">
      <c r="M70" s="151" t="s">
        <v>571</v>
      </c>
      <c r="N70" s="246" t="s">
        <v>572</v>
      </c>
    </row>
    <row r="71" spans="13:14" x14ac:dyDescent="0.15">
      <c r="M71" s="151" t="s">
        <v>573</v>
      </c>
      <c r="N71" s="246" t="s">
        <v>574</v>
      </c>
    </row>
    <row r="72" spans="13:14" x14ac:dyDescent="0.15">
      <c r="M72" s="151" t="s">
        <v>575</v>
      </c>
      <c r="N72" s="246" t="s">
        <v>576</v>
      </c>
    </row>
    <row r="73" spans="13:14" x14ac:dyDescent="0.15">
      <c r="M73" s="151" t="s">
        <v>577</v>
      </c>
      <c r="N73" s="246" t="s">
        <v>578</v>
      </c>
    </row>
    <row r="74" spans="13:14" x14ac:dyDescent="0.15">
      <c r="M74" s="151" t="s">
        <v>579</v>
      </c>
      <c r="N74" s="246" t="s">
        <v>580</v>
      </c>
    </row>
    <row r="75" spans="13:14" x14ac:dyDescent="0.15">
      <c r="M75" s="151" t="s">
        <v>403</v>
      </c>
      <c r="N75" s="246" t="s">
        <v>581</v>
      </c>
    </row>
    <row r="76" spans="13:14" x14ac:dyDescent="0.15">
      <c r="M76" s="151" t="s">
        <v>582</v>
      </c>
      <c r="N76" s="246" t="s">
        <v>583</v>
      </c>
    </row>
    <row r="77" spans="13:14" x14ac:dyDescent="0.15">
      <c r="M77" s="151" t="s">
        <v>584</v>
      </c>
      <c r="N77" s="246" t="s">
        <v>585</v>
      </c>
    </row>
    <row r="78" spans="13:14" x14ac:dyDescent="0.15">
      <c r="M78" s="151" t="s">
        <v>586</v>
      </c>
      <c r="N78" s="246" t="s">
        <v>587</v>
      </c>
    </row>
    <row r="79" spans="13:14" x14ac:dyDescent="0.15">
      <c r="M79" s="151" t="s">
        <v>588</v>
      </c>
      <c r="N79" s="246" t="s">
        <v>589</v>
      </c>
    </row>
    <row r="80" spans="13:14" x14ac:dyDescent="0.15">
      <c r="M80" s="151" t="s">
        <v>590</v>
      </c>
      <c r="N80" s="246" t="s">
        <v>591</v>
      </c>
    </row>
    <row r="81" spans="13:14" x14ac:dyDescent="0.15">
      <c r="M81" s="151" t="s">
        <v>592</v>
      </c>
      <c r="N81" s="246" t="s">
        <v>593</v>
      </c>
    </row>
    <row r="82" spans="13:14" x14ac:dyDescent="0.15">
      <c r="M82" s="151" t="s">
        <v>594</v>
      </c>
      <c r="N82" s="246" t="s">
        <v>595</v>
      </c>
    </row>
    <row r="83" spans="13:14" x14ac:dyDescent="0.15">
      <c r="M83" s="151" t="s">
        <v>452</v>
      </c>
      <c r="N83" s="246" t="s">
        <v>596</v>
      </c>
    </row>
    <row r="84" spans="13:14" x14ac:dyDescent="0.15">
      <c r="M84" s="151" t="s">
        <v>597</v>
      </c>
      <c r="N84" s="246" t="s">
        <v>598</v>
      </c>
    </row>
    <row r="85" spans="13:14" x14ac:dyDescent="0.15">
      <c r="M85" s="151" t="s">
        <v>599</v>
      </c>
      <c r="N85" s="246" t="s">
        <v>600</v>
      </c>
    </row>
    <row r="86" spans="13:14" x14ac:dyDescent="0.15">
      <c r="M86" s="151" t="s">
        <v>601</v>
      </c>
      <c r="N86" s="246" t="s">
        <v>602</v>
      </c>
    </row>
    <row r="87" spans="13:14" x14ac:dyDescent="0.15">
      <c r="N87" s="246" t="s">
        <v>603</v>
      </c>
    </row>
    <row r="88" spans="13:14" x14ac:dyDescent="0.15">
      <c r="N88" s="246" t="s">
        <v>604</v>
      </c>
    </row>
    <row r="89" spans="13:14" x14ac:dyDescent="0.15">
      <c r="N89" s="246" t="s">
        <v>605</v>
      </c>
    </row>
    <row r="90" spans="13:14" x14ac:dyDescent="0.15">
      <c r="N90" s="246" t="s">
        <v>507</v>
      </c>
    </row>
    <row r="91" spans="13:14" x14ac:dyDescent="0.15">
      <c r="N91" s="246" t="s">
        <v>606</v>
      </c>
    </row>
    <row r="92" spans="13:14" x14ac:dyDescent="0.15">
      <c r="N92" s="246" t="s">
        <v>607</v>
      </c>
    </row>
    <row r="93" spans="13:14" x14ac:dyDescent="0.15">
      <c r="N93" s="246" t="s">
        <v>608</v>
      </c>
    </row>
    <row r="94" spans="13:14" x14ac:dyDescent="0.15">
      <c r="N94" s="246" t="s">
        <v>609</v>
      </c>
    </row>
    <row r="95" spans="13:14" x14ac:dyDescent="0.15">
      <c r="N95" s="246" t="s">
        <v>610</v>
      </c>
    </row>
    <row r="96" spans="13:14" x14ac:dyDescent="0.15">
      <c r="N96" s="246" t="s">
        <v>611</v>
      </c>
    </row>
    <row r="97" spans="14:14" x14ac:dyDescent="0.15">
      <c r="N97" s="246" t="s">
        <v>612</v>
      </c>
    </row>
    <row r="98" spans="14:14" x14ac:dyDescent="0.15">
      <c r="N98" s="246" t="s">
        <v>613</v>
      </c>
    </row>
    <row r="99" spans="14:14" x14ac:dyDescent="0.15">
      <c r="N99" s="246" t="s">
        <v>518</v>
      </c>
    </row>
    <row r="100" spans="14:14" x14ac:dyDescent="0.15">
      <c r="N100" s="246" t="s">
        <v>614</v>
      </c>
    </row>
    <row r="101" spans="14:14" x14ac:dyDescent="0.15">
      <c r="N101" s="246" t="s">
        <v>615</v>
      </c>
    </row>
    <row r="102" spans="14:14" x14ac:dyDescent="0.15">
      <c r="N102" s="246" t="s">
        <v>616</v>
      </c>
    </row>
    <row r="103" spans="14:14" x14ac:dyDescent="0.15">
      <c r="N103" s="246" t="s">
        <v>617</v>
      </c>
    </row>
    <row r="104" spans="14:14" x14ac:dyDescent="0.15">
      <c r="N104" s="246" t="s">
        <v>618</v>
      </c>
    </row>
    <row r="105" spans="14:14" x14ac:dyDescent="0.15">
      <c r="N105" s="246" t="s">
        <v>619</v>
      </c>
    </row>
    <row r="106" spans="14:14" x14ac:dyDescent="0.15">
      <c r="N106" s="246" t="s">
        <v>620</v>
      </c>
    </row>
    <row r="107" spans="14:14" x14ac:dyDescent="0.15">
      <c r="N107" s="246" t="s">
        <v>526</v>
      </c>
    </row>
    <row r="108" spans="14:14" x14ac:dyDescent="0.15">
      <c r="N108" s="246" t="s">
        <v>621</v>
      </c>
    </row>
    <row r="109" spans="14:14" x14ac:dyDescent="0.15">
      <c r="N109" s="246" t="s">
        <v>622</v>
      </c>
    </row>
    <row r="110" spans="14:14" x14ac:dyDescent="0.15">
      <c r="N110" s="246" t="s">
        <v>623</v>
      </c>
    </row>
    <row r="111" spans="14:14" x14ac:dyDescent="0.15">
      <c r="N111" s="246" t="s">
        <v>624</v>
      </c>
    </row>
    <row r="112" spans="14:14" x14ac:dyDescent="0.15">
      <c r="N112" s="246" t="s">
        <v>625</v>
      </c>
    </row>
    <row r="113" spans="14:14" x14ac:dyDescent="0.15">
      <c r="N113" s="246" t="s">
        <v>626</v>
      </c>
    </row>
    <row r="114" spans="14:14" x14ac:dyDescent="0.15">
      <c r="N114" s="246" t="s">
        <v>627</v>
      </c>
    </row>
    <row r="115" spans="14:14" x14ac:dyDescent="0.15">
      <c r="N115" s="246" t="s">
        <v>628</v>
      </c>
    </row>
    <row r="116" spans="14:14" x14ac:dyDescent="0.15">
      <c r="N116" s="246" t="s">
        <v>629</v>
      </c>
    </row>
    <row r="117" spans="14:14" x14ac:dyDescent="0.15">
      <c r="N117" s="246" t="s">
        <v>630</v>
      </c>
    </row>
    <row r="118" spans="14:14" x14ac:dyDescent="0.15">
      <c r="N118" s="246" t="s">
        <v>631</v>
      </c>
    </row>
    <row r="119" spans="14:14" x14ac:dyDescent="0.15">
      <c r="N119" s="246" t="s">
        <v>632</v>
      </c>
    </row>
    <row r="120" spans="14:14" x14ac:dyDescent="0.15">
      <c r="N120" s="246" t="s">
        <v>633</v>
      </c>
    </row>
    <row r="121" spans="14:14" x14ac:dyDescent="0.15">
      <c r="N121" s="246" t="s">
        <v>634</v>
      </c>
    </row>
    <row r="122" spans="14:14" x14ac:dyDescent="0.15">
      <c r="N122" s="246" t="s">
        <v>635</v>
      </c>
    </row>
    <row r="123" spans="14:14" x14ac:dyDescent="0.15">
      <c r="N123" s="246" t="s">
        <v>636</v>
      </c>
    </row>
    <row r="124" spans="14:14" x14ac:dyDescent="0.15">
      <c r="N124" s="246" t="s">
        <v>637</v>
      </c>
    </row>
    <row r="125" spans="14:14" x14ac:dyDescent="0.15">
      <c r="N125" s="246" t="s">
        <v>638</v>
      </c>
    </row>
    <row r="126" spans="14:14" x14ac:dyDescent="0.15">
      <c r="N126" s="246" t="s">
        <v>639</v>
      </c>
    </row>
    <row r="127" spans="14:14" x14ac:dyDescent="0.15">
      <c r="N127" s="246" t="s">
        <v>640</v>
      </c>
    </row>
    <row r="128" spans="14:14" x14ac:dyDescent="0.15">
      <c r="N128" s="246" t="s">
        <v>641</v>
      </c>
    </row>
    <row r="129" spans="14:14" x14ac:dyDescent="0.15">
      <c r="N129" s="246" t="s">
        <v>642</v>
      </c>
    </row>
    <row r="130" spans="14:14" x14ac:dyDescent="0.15">
      <c r="N130" s="246" t="s">
        <v>643</v>
      </c>
    </row>
    <row r="131" spans="14:14" x14ac:dyDescent="0.15">
      <c r="N131" s="246" t="s">
        <v>644</v>
      </c>
    </row>
    <row r="132" spans="14:14" x14ac:dyDescent="0.15">
      <c r="N132" s="246" t="s">
        <v>645</v>
      </c>
    </row>
    <row r="133" spans="14:14" x14ac:dyDescent="0.15">
      <c r="N133" s="246" t="s">
        <v>646</v>
      </c>
    </row>
    <row r="134" spans="14:14" x14ac:dyDescent="0.15">
      <c r="N134" s="246" t="s">
        <v>647</v>
      </c>
    </row>
    <row r="135" spans="14:14" x14ac:dyDescent="0.15">
      <c r="N135" s="246" t="s">
        <v>648</v>
      </c>
    </row>
    <row r="136" spans="14:14" x14ac:dyDescent="0.15">
      <c r="N136" s="246" t="s">
        <v>649</v>
      </c>
    </row>
    <row r="137" spans="14:14" x14ac:dyDescent="0.15">
      <c r="N137" s="246" t="s">
        <v>542</v>
      </c>
    </row>
    <row r="138" spans="14:14" x14ac:dyDescent="0.15">
      <c r="N138" s="246" t="s">
        <v>650</v>
      </c>
    </row>
    <row r="139" spans="14:14" x14ac:dyDescent="0.15">
      <c r="N139" s="246" t="s">
        <v>651</v>
      </c>
    </row>
    <row r="140" spans="14:14" x14ac:dyDescent="0.15">
      <c r="N140" s="246" t="s">
        <v>652</v>
      </c>
    </row>
    <row r="141" spans="14:14" x14ac:dyDescent="0.15">
      <c r="N141" s="246" t="s">
        <v>653</v>
      </c>
    </row>
    <row r="142" spans="14:14" x14ac:dyDescent="0.15">
      <c r="N142" s="246" t="s">
        <v>654</v>
      </c>
    </row>
    <row r="143" spans="14:14" x14ac:dyDescent="0.15">
      <c r="N143" s="246" t="s">
        <v>547</v>
      </c>
    </row>
    <row r="144" spans="14:14" x14ac:dyDescent="0.15">
      <c r="N144" s="246" t="s">
        <v>655</v>
      </c>
    </row>
    <row r="145" spans="14:14" x14ac:dyDescent="0.15">
      <c r="N145" s="246" t="s">
        <v>656</v>
      </c>
    </row>
    <row r="146" spans="14:14" x14ac:dyDescent="0.15">
      <c r="N146" s="246" t="s">
        <v>657</v>
      </c>
    </row>
    <row r="147" spans="14:14" x14ac:dyDescent="0.15">
      <c r="N147" s="246" t="s">
        <v>658</v>
      </c>
    </row>
    <row r="148" spans="14:14" x14ac:dyDescent="0.15">
      <c r="N148" s="246" t="s">
        <v>659</v>
      </c>
    </row>
    <row r="149" spans="14:14" x14ac:dyDescent="0.15">
      <c r="N149" s="246" t="s">
        <v>660</v>
      </c>
    </row>
    <row r="150" spans="14:14" x14ac:dyDescent="0.15">
      <c r="N150" s="246" t="s">
        <v>661</v>
      </c>
    </row>
    <row r="151" spans="14:14" x14ac:dyDescent="0.15">
      <c r="N151" s="246" t="s">
        <v>662</v>
      </c>
    </row>
    <row r="152" spans="14:14" x14ac:dyDescent="0.15">
      <c r="N152" s="246" t="s">
        <v>663</v>
      </c>
    </row>
    <row r="153" spans="14:14" x14ac:dyDescent="0.15">
      <c r="N153" s="246" t="s">
        <v>664</v>
      </c>
    </row>
    <row r="154" spans="14:14" x14ac:dyDescent="0.15">
      <c r="N154" s="246" t="s">
        <v>665</v>
      </c>
    </row>
    <row r="155" spans="14:14" x14ac:dyDescent="0.15">
      <c r="N155" s="246" t="s">
        <v>666</v>
      </c>
    </row>
    <row r="156" spans="14:14" x14ac:dyDescent="0.15">
      <c r="N156" s="246" t="s">
        <v>667</v>
      </c>
    </row>
    <row r="157" spans="14:14" x14ac:dyDescent="0.15">
      <c r="N157" s="246" t="s">
        <v>668</v>
      </c>
    </row>
    <row r="158" spans="14:14" x14ac:dyDescent="0.15">
      <c r="N158" s="246" t="s">
        <v>669</v>
      </c>
    </row>
    <row r="159" spans="14:14" x14ac:dyDescent="0.15">
      <c r="N159" s="246" t="s">
        <v>670</v>
      </c>
    </row>
    <row r="160" spans="14:14" x14ac:dyDescent="0.15">
      <c r="N160" s="246" t="s">
        <v>671</v>
      </c>
    </row>
    <row r="161" spans="14:14" x14ac:dyDescent="0.15">
      <c r="N161" s="246" t="s">
        <v>672</v>
      </c>
    </row>
    <row r="162" spans="14:14" x14ac:dyDescent="0.15">
      <c r="N162" s="246" t="s">
        <v>673</v>
      </c>
    </row>
    <row r="163" spans="14:14" x14ac:dyDescent="0.15">
      <c r="N163" s="246" t="s">
        <v>674</v>
      </c>
    </row>
    <row r="164" spans="14:14" x14ac:dyDescent="0.15">
      <c r="N164" s="246" t="s">
        <v>675</v>
      </c>
    </row>
    <row r="165" spans="14:14" x14ac:dyDescent="0.15">
      <c r="N165" s="246" t="s">
        <v>676</v>
      </c>
    </row>
    <row r="166" spans="14:14" x14ac:dyDescent="0.15">
      <c r="N166" s="246" t="s">
        <v>677</v>
      </c>
    </row>
    <row r="167" spans="14:14" x14ac:dyDescent="0.15">
      <c r="N167" s="246" t="s">
        <v>678</v>
      </c>
    </row>
    <row r="168" spans="14:14" x14ac:dyDescent="0.15">
      <c r="N168" s="246" t="s">
        <v>679</v>
      </c>
    </row>
    <row r="169" spans="14:14" x14ac:dyDescent="0.15">
      <c r="N169" s="246" t="s">
        <v>551</v>
      </c>
    </row>
    <row r="170" spans="14:14" x14ac:dyDescent="0.15">
      <c r="N170" s="246" t="s">
        <v>680</v>
      </c>
    </row>
    <row r="171" spans="14:14" x14ac:dyDescent="0.15">
      <c r="N171" s="246" t="s">
        <v>681</v>
      </c>
    </row>
    <row r="172" spans="14:14" x14ac:dyDescent="0.15">
      <c r="N172" s="246" t="s">
        <v>553</v>
      </c>
    </row>
    <row r="173" spans="14:14" x14ac:dyDescent="0.15">
      <c r="N173" s="246" t="s">
        <v>682</v>
      </c>
    </row>
    <row r="174" spans="14:14" x14ac:dyDescent="0.15">
      <c r="N174" s="246" t="s">
        <v>683</v>
      </c>
    </row>
    <row r="175" spans="14:14" x14ac:dyDescent="0.15">
      <c r="N175" s="246" t="s">
        <v>684</v>
      </c>
    </row>
    <row r="176" spans="14:14" x14ac:dyDescent="0.15">
      <c r="N176" s="246" t="s">
        <v>685</v>
      </c>
    </row>
    <row r="177" spans="14:14" x14ac:dyDescent="0.15">
      <c r="N177" s="246" t="s">
        <v>686</v>
      </c>
    </row>
    <row r="178" spans="14:14" x14ac:dyDescent="0.15">
      <c r="N178" s="246" t="s">
        <v>687</v>
      </c>
    </row>
    <row r="179" spans="14:14" x14ac:dyDescent="0.15">
      <c r="N179" s="246" t="s">
        <v>688</v>
      </c>
    </row>
    <row r="180" spans="14:14" x14ac:dyDescent="0.15">
      <c r="N180" s="246" t="s">
        <v>689</v>
      </c>
    </row>
    <row r="181" spans="14:14" x14ac:dyDescent="0.15">
      <c r="N181" s="246" t="s">
        <v>555</v>
      </c>
    </row>
    <row r="182" spans="14:14" x14ac:dyDescent="0.15">
      <c r="N182" s="246" t="s">
        <v>690</v>
      </c>
    </row>
    <row r="183" spans="14:14" x14ac:dyDescent="0.15">
      <c r="N183" s="246" t="s">
        <v>476</v>
      </c>
    </row>
    <row r="184" spans="14:14" x14ac:dyDescent="0.15">
      <c r="N184" s="246" t="s">
        <v>691</v>
      </c>
    </row>
    <row r="185" spans="14:14" x14ac:dyDescent="0.15">
      <c r="N185" s="246" t="s">
        <v>692</v>
      </c>
    </row>
    <row r="186" spans="14:14" x14ac:dyDescent="0.15">
      <c r="N186" s="246" t="s">
        <v>693</v>
      </c>
    </row>
    <row r="187" spans="14:14" x14ac:dyDescent="0.15">
      <c r="N187" s="246" t="s">
        <v>694</v>
      </c>
    </row>
    <row r="188" spans="14:14" x14ac:dyDescent="0.15">
      <c r="N188" s="246" t="s">
        <v>695</v>
      </c>
    </row>
    <row r="189" spans="14:14" x14ac:dyDescent="0.15">
      <c r="N189" s="246" t="s">
        <v>696</v>
      </c>
    </row>
    <row r="190" spans="14:14" x14ac:dyDescent="0.15">
      <c r="N190" s="246" t="s">
        <v>697</v>
      </c>
    </row>
    <row r="191" spans="14:14" x14ac:dyDescent="0.15">
      <c r="N191" s="246" t="s">
        <v>698</v>
      </c>
    </row>
    <row r="192" spans="14:14" x14ac:dyDescent="0.15">
      <c r="N192" s="246" t="s">
        <v>699</v>
      </c>
    </row>
    <row r="193" spans="14:14" x14ac:dyDescent="0.15">
      <c r="N193" s="246" t="s">
        <v>700</v>
      </c>
    </row>
    <row r="194" spans="14:14" x14ac:dyDescent="0.15">
      <c r="N194" s="246" t="s">
        <v>701</v>
      </c>
    </row>
    <row r="195" spans="14:14" x14ac:dyDescent="0.15">
      <c r="N195" s="246" t="s">
        <v>702</v>
      </c>
    </row>
    <row r="196" spans="14:14" x14ac:dyDescent="0.15">
      <c r="N196" s="246" t="s">
        <v>703</v>
      </c>
    </row>
    <row r="197" spans="14:14" x14ac:dyDescent="0.15">
      <c r="N197" s="246" t="s">
        <v>704</v>
      </c>
    </row>
    <row r="198" spans="14:14" x14ac:dyDescent="0.15">
      <c r="N198" s="246" t="s">
        <v>461</v>
      </c>
    </row>
    <row r="199" spans="14:14" x14ac:dyDescent="0.15">
      <c r="N199" s="246" t="s">
        <v>705</v>
      </c>
    </row>
    <row r="200" spans="14:14" x14ac:dyDescent="0.15">
      <c r="N200" s="246" t="s">
        <v>706</v>
      </c>
    </row>
    <row r="201" spans="14:14" x14ac:dyDescent="0.15">
      <c r="N201" s="246" t="s">
        <v>707</v>
      </c>
    </row>
    <row r="202" spans="14:14" x14ac:dyDescent="0.15">
      <c r="N202" s="246" t="s">
        <v>563</v>
      </c>
    </row>
    <row r="203" spans="14:14" x14ac:dyDescent="0.15">
      <c r="N203" s="246" t="s">
        <v>708</v>
      </c>
    </row>
    <row r="204" spans="14:14" x14ac:dyDescent="0.15">
      <c r="N204" s="246" t="s">
        <v>709</v>
      </c>
    </row>
    <row r="205" spans="14:14" x14ac:dyDescent="0.15">
      <c r="N205" s="246" t="s">
        <v>710</v>
      </c>
    </row>
    <row r="206" spans="14:14" x14ac:dyDescent="0.15">
      <c r="N206" s="246" t="s">
        <v>711</v>
      </c>
    </row>
    <row r="207" spans="14:14" x14ac:dyDescent="0.15">
      <c r="N207" s="246" t="s">
        <v>712</v>
      </c>
    </row>
    <row r="208" spans="14:14" x14ac:dyDescent="0.15">
      <c r="N208" s="246" t="s">
        <v>713</v>
      </c>
    </row>
    <row r="209" spans="14:14" x14ac:dyDescent="0.15">
      <c r="N209" s="246" t="s">
        <v>714</v>
      </c>
    </row>
    <row r="210" spans="14:14" x14ac:dyDescent="0.15">
      <c r="N210" s="246" t="s">
        <v>715</v>
      </c>
    </row>
    <row r="211" spans="14:14" x14ac:dyDescent="0.15">
      <c r="N211" s="246" t="s">
        <v>716</v>
      </c>
    </row>
    <row r="212" spans="14:14" x14ac:dyDescent="0.15">
      <c r="N212" s="246" t="s">
        <v>717</v>
      </c>
    </row>
    <row r="213" spans="14:14" x14ac:dyDescent="0.15">
      <c r="N213" s="246" t="s">
        <v>718</v>
      </c>
    </row>
    <row r="214" spans="14:14" x14ac:dyDescent="0.15">
      <c r="N214" s="246" t="s">
        <v>719</v>
      </c>
    </row>
    <row r="215" spans="14:14" x14ac:dyDescent="0.15">
      <c r="N215" s="246" t="s">
        <v>720</v>
      </c>
    </row>
    <row r="216" spans="14:14" x14ac:dyDescent="0.15">
      <c r="N216" s="246" t="s">
        <v>721</v>
      </c>
    </row>
    <row r="217" spans="14:14" x14ac:dyDescent="0.15">
      <c r="N217" s="246" t="s">
        <v>722</v>
      </c>
    </row>
    <row r="218" spans="14:14" x14ac:dyDescent="0.15">
      <c r="N218" s="246" t="s">
        <v>723</v>
      </c>
    </row>
    <row r="219" spans="14:14" x14ac:dyDescent="0.15">
      <c r="N219" s="246" t="s">
        <v>724</v>
      </c>
    </row>
    <row r="220" spans="14:14" x14ac:dyDescent="0.15">
      <c r="N220" s="246" t="s">
        <v>725</v>
      </c>
    </row>
    <row r="221" spans="14:14" x14ac:dyDescent="0.15">
      <c r="N221" s="246" t="s">
        <v>566</v>
      </c>
    </row>
    <row r="222" spans="14:14" x14ac:dyDescent="0.15">
      <c r="N222" s="246" t="s">
        <v>726</v>
      </c>
    </row>
    <row r="223" spans="14:14" x14ac:dyDescent="0.15">
      <c r="N223" s="246" t="s">
        <v>727</v>
      </c>
    </row>
    <row r="224" spans="14:14" x14ac:dyDescent="0.15">
      <c r="N224" s="246" t="s">
        <v>728</v>
      </c>
    </row>
    <row r="225" spans="14:14" x14ac:dyDescent="0.15">
      <c r="N225" s="246" t="s">
        <v>729</v>
      </c>
    </row>
    <row r="226" spans="14:14" x14ac:dyDescent="0.15">
      <c r="N226" s="246" t="s">
        <v>730</v>
      </c>
    </row>
    <row r="227" spans="14:14" x14ac:dyDescent="0.15">
      <c r="N227" s="246" t="s">
        <v>731</v>
      </c>
    </row>
    <row r="228" spans="14:14" x14ac:dyDescent="0.15">
      <c r="N228" s="246" t="s">
        <v>732</v>
      </c>
    </row>
    <row r="229" spans="14:14" x14ac:dyDescent="0.15">
      <c r="N229" s="246" t="s">
        <v>733</v>
      </c>
    </row>
    <row r="230" spans="14:14" x14ac:dyDescent="0.15">
      <c r="N230" s="246" t="s">
        <v>734</v>
      </c>
    </row>
    <row r="231" spans="14:14" x14ac:dyDescent="0.15">
      <c r="N231" s="246" t="s">
        <v>735</v>
      </c>
    </row>
    <row r="232" spans="14:14" x14ac:dyDescent="0.15">
      <c r="N232" s="246" t="s">
        <v>736</v>
      </c>
    </row>
    <row r="233" spans="14:14" x14ac:dyDescent="0.15">
      <c r="N233" s="246" t="s">
        <v>737</v>
      </c>
    </row>
    <row r="234" spans="14:14" x14ac:dyDescent="0.15">
      <c r="N234" s="246" t="s">
        <v>738</v>
      </c>
    </row>
    <row r="235" spans="14:14" x14ac:dyDescent="0.15">
      <c r="N235" s="246" t="s">
        <v>739</v>
      </c>
    </row>
    <row r="236" spans="14:14" x14ac:dyDescent="0.15">
      <c r="N236" s="246" t="s">
        <v>740</v>
      </c>
    </row>
    <row r="237" spans="14:14" x14ac:dyDescent="0.15">
      <c r="N237" s="246" t="s">
        <v>741</v>
      </c>
    </row>
    <row r="238" spans="14:14" x14ac:dyDescent="0.15">
      <c r="N238" s="246" t="s">
        <v>742</v>
      </c>
    </row>
    <row r="239" spans="14:14" x14ac:dyDescent="0.15">
      <c r="N239" s="246" t="s">
        <v>743</v>
      </c>
    </row>
    <row r="240" spans="14:14" x14ac:dyDescent="0.15">
      <c r="N240" s="246" t="s">
        <v>744</v>
      </c>
    </row>
    <row r="241" spans="14:14" x14ac:dyDescent="0.15">
      <c r="N241" s="246" t="s">
        <v>745</v>
      </c>
    </row>
    <row r="242" spans="14:14" x14ac:dyDescent="0.15">
      <c r="N242" s="246" t="s">
        <v>746</v>
      </c>
    </row>
    <row r="243" spans="14:14" x14ac:dyDescent="0.15">
      <c r="N243" s="246" t="s">
        <v>747</v>
      </c>
    </row>
    <row r="244" spans="14:14" x14ac:dyDescent="0.15">
      <c r="N244" s="246" t="s">
        <v>748</v>
      </c>
    </row>
    <row r="245" spans="14:14" x14ac:dyDescent="0.15">
      <c r="N245" s="246" t="s">
        <v>571</v>
      </c>
    </row>
    <row r="246" spans="14:14" x14ac:dyDescent="0.15">
      <c r="N246" s="246" t="s">
        <v>749</v>
      </c>
    </row>
    <row r="247" spans="14:14" x14ac:dyDescent="0.15">
      <c r="N247" s="246" t="s">
        <v>750</v>
      </c>
    </row>
    <row r="248" spans="14:14" x14ac:dyDescent="0.15">
      <c r="N248" s="246" t="s">
        <v>751</v>
      </c>
    </row>
    <row r="249" spans="14:14" x14ac:dyDescent="0.15">
      <c r="N249" s="246" t="s">
        <v>752</v>
      </c>
    </row>
    <row r="250" spans="14:14" x14ac:dyDescent="0.15">
      <c r="N250" s="246" t="s">
        <v>753</v>
      </c>
    </row>
    <row r="251" spans="14:14" x14ac:dyDescent="0.15">
      <c r="N251" s="246" t="s">
        <v>754</v>
      </c>
    </row>
    <row r="252" spans="14:14" x14ac:dyDescent="0.15">
      <c r="N252" s="246" t="s">
        <v>755</v>
      </c>
    </row>
    <row r="253" spans="14:14" x14ac:dyDescent="0.15">
      <c r="N253" s="246" t="s">
        <v>756</v>
      </c>
    </row>
    <row r="254" spans="14:14" x14ac:dyDescent="0.15">
      <c r="N254" s="246" t="s">
        <v>757</v>
      </c>
    </row>
    <row r="255" spans="14:14" x14ac:dyDescent="0.15">
      <c r="N255" s="246" t="s">
        <v>758</v>
      </c>
    </row>
    <row r="256" spans="14:14" x14ac:dyDescent="0.15">
      <c r="N256" s="246" t="s">
        <v>759</v>
      </c>
    </row>
    <row r="257" spans="14:14" x14ac:dyDescent="0.15">
      <c r="N257" s="246" t="s">
        <v>760</v>
      </c>
    </row>
    <row r="258" spans="14:14" x14ac:dyDescent="0.15">
      <c r="N258" s="246" t="s">
        <v>761</v>
      </c>
    </row>
    <row r="259" spans="14:14" x14ac:dyDescent="0.15">
      <c r="N259" s="246" t="s">
        <v>762</v>
      </c>
    </row>
    <row r="260" spans="14:14" x14ac:dyDescent="0.15">
      <c r="N260" s="246" t="s">
        <v>763</v>
      </c>
    </row>
    <row r="261" spans="14:14" x14ac:dyDescent="0.15">
      <c r="N261" s="246" t="s">
        <v>764</v>
      </c>
    </row>
    <row r="262" spans="14:14" x14ac:dyDescent="0.15">
      <c r="N262" s="246" t="s">
        <v>765</v>
      </c>
    </row>
    <row r="263" spans="14:14" x14ac:dyDescent="0.15">
      <c r="N263" s="246" t="s">
        <v>766</v>
      </c>
    </row>
    <row r="264" spans="14:14" x14ac:dyDescent="0.15">
      <c r="N264" s="246" t="s">
        <v>767</v>
      </c>
    </row>
    <row r="265" spans="14:14" x14ac:dyDescent="0.15">
      <c r="N265" s="246" t="s">
        <v>768</v>
      </c>
    </row>
    <row r="266" spans="14:14" x14ac:dyDescent="0.15">
      <c r="N266" s="246" t="s">
        <v>769</v>
      </c>
    </row>
    <row r="267" spans="14:14" x14ac:dyDescent="0.15">
      <c r="N267" s="246" t="s">
        <v>770</v>
      </c>
    </row>
    <row r="268" spans="14:14" x14ac:dyDescent="0.15">
      <c r="N268" s="246" t="s">
        <v>771</v>
      </c>
    </row>
    <row r="269" spans="14:14" x14ac:dyDescent="0.15">
      <c r="N269" s="246" t="s">
        <v>772</v>
      </c>
    </row>
    <row r="270" spans="14:14" x14ac:dyDescent="0.15">
      <c r="N270" s="246" t="s">
        <v>773</v>
      </c>
    </row>
    <row r="271" spans="14:14" x14ac:dyDescent="0.15">
      <c r="N271" s="246" t="s">
        <v>774</v>
      </c>
    </row>
    <row r="272" spans="14:14" x14ac:dyDescent="0.15">
      <c r="N272" s="246" t="s">
        <v>775</v>
      </c>
    </row>
    <row r="273" spans="14:14" x14ac:dyDescent="0.15">
      <c r="N273" s="246" t="s">
        <v>776</v>
      </c>
    </row>
    <row r="274" spans="14:14" x14ac:dyDescent="0.15">
      <c r="N274" s="246" t="s">
        <v>777</v>
      </c>
    </row>
    <row r="275" spans="14:14" x14ac:dyDescent="0.15">
      <c r="N275" s="246" t="s">
        <v>778</v>
      </c>
    </row>
    <row r="276" spans="14:14" x14ac:dyDescent="0.15">
      <c r="N276" s="246" t="s">
        <v>779</v>
      </c>
    </row>
    <row r="277" spans="14:14" x14ac:dyDescent="0.15">
      <c r="N277" s="246" t="s">
        <v>780</v>
      </c>
    </row>
    <row r="278" spans="14:14" x14ac:dyDescent="0.15">
      <c r="N278" s="246" t="s">
        <v>781</v>
      </c>
    </row>
    <row r="279" spans="14:14" x14ac:dyDescent="0.15">
      <c r="N279" s="246" t="s">
        <v>782</v>
      </c>
    </row>
    <row r="280" spans="14:14" x14ac:dyDescent="0.15">
      <c r="N280" s="246" t="s">
        <v>783</v>
      </c>
    </row>
    <row r="281" spans="14:14" x14ac:dyDescent="0.15">
      <c r="N281" s="246" t="s">
        <v>784</v>
      </c>
    </row>
    <row r="282" spans="14:14" x14ac:dyDescent="0.15">
      <c r="N282" s="246" t="s">
        <v>573</v>
      </c>
    </row>
    <row r="283" spans="14:14" x14ac:dyDescent="0.15">
      <c r="N283" s="246" t="s">
        <v>785</v>
      </c>
    </row>
    <row r="284" spans="14:14" x14ac:dyDescent="0.15">
      <c r="N284" s="246" t="s">
        <v>786</v>
      </c>
    </row>
    <row r="285" spans="14:14" x14ac:dyDescent="0.15">
      <c r="N285" s="246" t="s">
        <v>787</v>
      </c>
    </row>
    <row r="286" spans="14:14" x14ac:dyDescent="0.15">
      <c r="N286" s="246" t="s">
        <v>788</v>
      </c>
    </row>
    <row r="287" spans="14:14" x14ac:dyDescent="0.15">
      <c r="N287" s="246" t="s">
        <v>789</v>
      </c>
    </row>
    <row r="288" spans="14:14" x14ac:dyDescent="0.15">
      <c r="N288" s="246" t="s">
        <v>790</v>
      </c>
    </row>
    <row r="289" spans="14:14" x14ac:dyDescent="0.15">
      <c r="N289" s="246" t="s">
        <v>791</v>
      </c>
    </row>
    <row r="290" spans="14:14" x14ac:dyDescent="0.15">
      <c r="N290" s="246" t="s">
        <v>792</v>
      </c>
    </row>
    <row r="291" spans="14:14" x14ac:dyDescent="0.15">
      <c r="N291" s="246" t="s">
        <v>793</v>
      </c>
    </row>
    <row r="292" spans="14:14" x14ac:dyDescent="0.15">
      <c r="N292" s="246" t="s">
        <v>794</v>
      </c>
    </row>
    <row r="293" spans="14:14" x14ac:dyDescent="0.15">
      <c r="N293" s="246" t="s">
        <v>795</v>
      </c>
    </row>
    <row r="294" spans="14:14" x14ac:dyDescent="0.15">
      <c r="N294" s="246" t="s">
        <v>796</v>
      </c>
    </row>
    <row r="295" spans="14:14" x14ac:dyDescent="0.15">
      <c r="N295" s="246" t="s">
        <v>797</v>
      </c>
    </row>
    <row r="296" spans="14:14" x14ac:dyDescent="0.15">
      <c r="N296" s="246" t="s">
        <v>798</v>
      </c>
    </row>
    <row r="297" spans="14:14" x14ac:dyDescent="0.15">
      <c r="N297" s="246" t="s">
        <v>799</v>
      </c>
    </row>
    <row r="298" spans="14:14" x14ac:dyDescent="0.15">
      <c r="N298" s="246" t="s">
        <v>800</v>
      </c>
    </row>
    <row r="299" spans="14:14" x14ac:dyDescent="0.15">
      <c r="N299" s="246" t="s">
        <v>801</v>
      </c>
    </row>
    <row r="300" spans="14:14" x14ac:dyDescent="0.15">
      <c r="N300" s="246" t="s">
        <v>802</v>
      </c>
    </row>
    <row r="301" spans="14:14" x14ac:dyDescent="0.15">
      <c r="N301" s="246" t="s">
        <v>803</v>
      </c>
    </row>
    <row r="302" spans="14:14" x14ac:dyDescent="0.15">
      <c r="N302" s="246" t="s">
        <v>804</v>
      </c>
    </row>
    <row r="303" spans="14:14" x14ac:dyDescent="0.15">
      <c r="N303" s="246" t="s">
        <v>805</v>
      </c>
    </row>
    <row r="304" spans="14:14" x14ac:dyDescent="0.15">
      <c r="N304" s="246" t="s">
        <v>806</v>
      </c>
    </row>
    <row r="305" spans="14:14" x14ac:dyDescent="0.15">
      <c r="N305" s="246" t="s">
        <v>807</v>
      </c>
    </row>
    <row r="306" spans="14:14" x14ac:dyDescent="0.15">
      <c r="N306" s="246" t="s">
        <v>808</v>
      </c>
    </row>
    <row r="307" spans="14:14" x14ac:dyDescent="0.15">
      <c r="N307" s="246" t="s">
        <v>809</v>
      </c>
    </row>
    <row r="308" spans="14:14" x14ac:dyDescent="0.15">
      <c r="N308" s="246" t="s">
        <v>810</v>
      </c>
    </row>
    <row r="309" spans="14:14" x14ac:dyDescent="0.15">
      <c r="N309" s="246" t="s">
        <v>577</v>
      </c>
    </row>
    <row r="310" spans="14:14" x14ac:dyDescent="0.15">
      <c r="N310" s="246" t="s">
        <v>811</v>
      </c>
    </row>
    <row r="311" spans="14:14" x14ac:dyDescent="0.15">
      <c r="N311" s="246" t="s">
        <v>812</v>
      </c>
    </row>
    <row r="312" spans="14:14" x14ac:dyDescent="0.15">
      <c r="N312" s="246" t="s">
        <v>813</v>
      </c>
    </row>
    <row r="313" spans="14:14" x14ac:dyDescent="0.15">
      <c r="N313" s="246" t="s">
        <v>814</v>
      </c>
    </row>
    <row r="314" spans="14:14" x14ac:dyDescent="0.15">
      <c r="N314" s="246" t="s">
        <v>815</v>
      </c>
    </row>
    <row r="315" spans="14:14" x14ac:dyDescent="0.15">
      <c r="N315" s="246" t="s">
        <v>816</v>
      </c>
    </row>
    <row r="316" spans="14:14" x14ac:dyDescent="0.15">
      <c r="N316" s="246" t="s">
        <v>817</v>
      </c>
    </row>
    <row r="317" spans="14:14" x14ac:dyDescent="0.15">
      <c r="N317" s="246" t="s">
        <v>818</v>
      </c>
    </row>
    <row r="318" spans="14:14" x14ac:dyDescent="0.15">
      <c r="N318" s="246" t="s">
        <v>819</v>
      </c>
    </row>
    <row r="319" spans="14:14" x14ac:dyDescent="0.15">
      <c r="N319" s="246" t="s">
        <v>820</v>
      </c>
    </row>
    <row r="320" spans="14:14" x14ac:dyDescent="0.15">
      <c r="N320" s="246" t="s">
        <v>821</v>
      </c>
    </row>
    <row r="321" spans="14:14" x14ac:dyDescent="0.15">
      <c r="N321" s="246" t="s">
        <v>822</v>
      </c>
    </row>
    <row r="322" spans="14:14" x14ac:dyDescent="0.15">
      <c r="N322" s="246" t="s">
        <v>823</v>
      </c>
    </row>
    <row r="323" spans="14:14" x14ac:dyDescent="0.15">
      <c r="N323" s="246" t="s">
        <v>824</v>
      </c>
    </row>
    <row r="324" spans="14:14" x14ac:dyDescent="0.15">
      <c r="N324" s="246" t="s">
        <v>825</v>
      </c>
    </row>
    <row r="325" spans="14:14" x14ac:dyDescent="0.15">
      <c r="N325" s="246" t="s">
        <v>826</v>
      </c>
    </row>
    <row r="326" spans="14:14" x14ac:dyDescent="0.15">
      <c r="N326" s="246" t="s">
        <v>827</v>
      </c>
    </row>
    <row r="327" spans="14:14" x14ac:dyDescent="0.15">
      <c r="N327" s="246" t="s">
        <v>828</v>
      </c>
    </row>
    <row r="328" spans="14:14" x14ac:dyDescent="0.15">
      <c r="N328" s="246" t="s">
        <v>829</v>
      </c>
    </row>
    <row r="329" spans="14:14" x14ac:dyDescent="0.15">
      <c r="N329" s="246" t="s">
        <v>830</v>
      </c>
    </row>
    <row r="330" spans="14:14" x14ac:dyDescent="0.15">
      <c r="N330" s="246" t="s">
        <v>831</v>
      </c>
    </row>
    <row r="331" spans="14:14" x14ac:dyDescent="0.15">
      <c r="N331" s="246" t="s">
        <v>832</v>
      </c>
    </row>
    <row r="332" spans="14:14" x14ac:dyDescent="0.15">
      <c r="N332" s="246" t="s">
        <v>833</v>
      </c>
    </row>
    <row r="333" spans="14:14" x14ac:dyDescent="0.15">
      <c r="N333" s="246" t="s">
        <v>834</v>
      </c>
    </row>
    <row r="334" spans="14:14" x14ac:dyDescent="0.15">
      <c r="N334" s="246" t="s">
        <v>835</v>
      </c>
    </row>
    <row r="335" spans="14:14" x14ac:dyDescent="0.15">
      <c r="N335" s="246" t="s">
        <v>836</v>
      </c>
    </row>
    <row r="336" spans="14:14" x14ac:dyDescent="0.15">
      <c r="N336" s="246" t="s">
        <v>837</v>
      </c>
    </row>
    <row r="337" spans="14:14" x14ac:dyDescent="0.15">
      <c r="N337" s="246" t="s">
        <v>403</v>
      </c>
    </row>
    <row r="338" spans="14:14" x14ac:dyDescent="0.15">
      <c r="N338" s="246" t="s">
        <v>838</v>
      </c>
    </row>
    <row r="339" spans="14:14" x14ac:dyDescent="0.15">
      <c r="N339" s="246" t="s">
        <v>839</v>
      </c>
    </row>
    <row r="340" spans="14:14" x14ac:dyDescent="0.15">
      <c r="N340" s="246" t="s">
        <v>582</v>
      </c>
    </row>
    <row r="341" spans="14:14" x14ac:dyDescent="0.15">
      <c r="N341" s="246" t="s">
        <v>584</v>
      </c>
    </row>
    <row r="342" spans="14:14" x14ac:dyDescent="0.15">
      <c r="N342" s="246" t="s">
        <v>840</v>
      </c>
    </row>
    <row r="343" spans="14:14" x14ac:dyDescent="0.15">
      <c r="N343" s="246" t="s">
        <v>841</v>
      </c>
    </row>
    <row r="344" spans="14:14" x14ac:dyDescent="0.15">
      <c r="N344" s="246" t="s">
        <v>842</v>
      </c>
    </row>
    <row r="345" spans="14:14" x14ac:dyDescent="0.15">
      <c r="N345" s="246" t="s">
        <v>843</v>
      </c>
    </row>
    <row r="346" spans="14:14" x14ac:dyDescent="0.15">
      <c r="N346" s="246" t="s">
        <v>844</v>
      </c>
    </row>
    <row r="347" spans="14:14" x14ac:dyDescent="0.15">
      <c r="N347" s="246" t="s">
        <v>845</v>
      </c>
    </row>
    <row r="348" spans="14:14" x14ac:dyDescent="0.15">
      <c r="N348" s="246" t="s">
        <v>846</v>
      </c>
    </row>
    <row r="349" spans="14:14" x14ac:dyDescent="0.15">
      <c r="N349" s="246" t="s">
        <v>847</v>
      </c>
    </row>
    <row r="350" spans="14:14" x14ac:dyDescent="0.15">
      <c r="N350" s="246" t="s">
        <v>848</v>
      </c>
    </row>
    <row r="351" spans="14:14" x14ac:dyDescent="0.15">
      <c r="N351" s="246" t="s">
        <v>590</v>
      </c>
    </row>
    <row r="352" spans="14:14" x14ac:dyDescent="0.15">
      <c r="N352" s="246" t="s">
        <v>849</v>
      </c>
    </row>
    <row r="353" spans="14:14" x14ac:dyDescent="0.15">
      <c r="N353" s="246" t="s">
        <v>850</v>
      </c>
    </row>
    <row r="354" spans="14:14" x14ac:dyDescent="0.15">
      <c r="N354" s="246" t="s">
        <v>851</v>
      </c>
    </row>
    <row r="355" spans="14:14" x14ac:dyDescent="0.15">
      <c r="N355" s="246" t="s">
        <v>852</v>
      </c>
    </row>
    <row r="356" spans="14:14" x14ac:dyDescent="0.15">
      <c r="N356" s="246" t="s">
        <v>853</v>
      </c>
    </row>
    <row r="357" spans="14:14" x14ac:dyDescent="0.15">
      <c r="N357" s="246" t="s">
        <v>854</v>
      </c>
    </row>
    <row r="358" spans="14:14" x14ac:dyDescent="0.15">
      <c r="N358" s="246" t="s">
        <v>855</v>
      </c>
    </row>
    <row r="359" spans="14:14" x14ac:dyDescent="0.15">
      <c r="N359" s="246" t="s">
        <v>594</v>
      </c>
    </row>
    <row r="360" spans="14:14" x14ac:dyDescent="0.15">
      <c r="N360" s="246" t="s">
        <v>856</v>
      </c>
    </row>
    <row r="361" spans="14:14" x14ac:dyDescent="0.15">
      <c r="N361" s="246" t="s">
        <v>452</v>
      </c>
    </row>
    <row r="362" spans="14:14" x14ac:dyDescent="0.15">
      <c r="N362" s="246" t="s">
        <v>857</v>
      </c>
    </row>
    <row r="363" spans="14:14" x14ac:dyDescent="0.15">
      <c r="N363" s="246" t="s">
        <v>858</v>
      </c>
    </row>
    <row r="364" spans="14:14" x14ac:dyDescent="0.15">
      <c r="N364" s="246" t="s">
        <v>859</v>
      </c>
    </row>
    <row r="365" spans="14:14" x14ac:dyDescent="0.15">
      <c r="N365" s="246" t="s">
        <v>860</v>
      </c>
    </row>
    <row r="366" spans="14:14" x14ac:dyDescent="0.15">
      <c r="N366" s="246" t="s">
        <v>861</v>
      </c>
    </row>
    <row r="367" spans="14:14" x14ac:dyDescent="0.15">
      <c r="N367" s="246" t="s">
        <v>862</v>
      </c>
    </row>
    <row r="368" spans="14:14" x14ac:dyDescent="0.15">
      <c r="N368" s="246" t="s">
        <v>863</v>
      </c>
    </row>
    <row r="369" spans="14:14" x14ac:dyDescent="0.15">
      <c r="N369" s="246" t="s">
        <v>864</v>
      </c>
    </row>
    <row r="370" spans="14:14" x14ac:dyDescent="0.15">
      <c r="N370" s="246" t="s">
        <v>865</v>
      </c>
    </row>
    <row r="371" spans="14:14" x14ac:dyDescent="0.15">
      <c r="N371" s="246" t="s">
        <v>866</v>
      </c>
    </row>
    <row r="372" spans="14:14" x14ac:dyDescent="0.15">
      <c r="N372" s="246" t="s">
        <v>867</v>
      </c>
    </row>
    <row r="373" spans="14:14" x14ac:dyDescent="0.15">
      <c r="N373" s="246" t="s">
        <v>868</v>
      </c>
    </row>
    <row r="374" spans="14:14" x14ac:dyDescent="0.15">
      <c r="N374" s="246" t="s">
        <v>869</v>
      </c>
    </row>
  </sheetData>
  <mergeCells count="24">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 ref="G3:I3"/>
    <mergeCell ref="B4:B5"/>
    <mergeCell ref="N4:N5"/>
    <mergeCell ref="J4:J5"/>
    <mergeCell ref="K4:K5"/>
    <mergeCell ref="L4:L5"/>
    <mergeCell ref="H4:H5"/>
    <mergeCell ref="I4:I5"/>
  </mergeCells>
  <dataValidations count="15">
    <dataValidation type="list" showInputMessage="1" showErrorMessage="1" sqref="WVT983019:WVT983029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WCB983019:WCB983029 VSF983019:VSF983029 VIJ983019:VIJ983029 UYN983019:UYN983029 UOR983019:UOR983029 UEV983019:UEV983029 TUZ983019:TUZ983029 TLD983019:TLD983029 TBH983019:TBH983029 SRL983019:SRL983029 SHP983019:SHP983029 RXT983019:RXT983029 RNX983019:RNX983029 REB983019:REB983029 QUF983019:QUF983029 QKJ983019:QKJ983029 QAN983019:QAN983029 PQR983019:PQR983029 PGV983019:PGV983029 OWZ983019:OWZ983029 OND983019:OND983029 ODH983019:ODH983029 NTL983019:NTL983029 NJP983019:NJP983029 MZT983019:MZT983029 MPX983019:MPX983029 MGB983019:MGB983029 LWF983019:LWF983029 LMJ983019:LMJ983029 LCN983019:LCN983029 KSR983019:KSR983029 KIV983019:KIV983029 JYZ983019:JYZ983029 JPD983019:JPD983029 JFH983019:JFH983029 IVL983019:IVL983029 ILP983019:ILP983029 IBT983019:IBT983029 HRX983019:HRX983029 HIB983019:HIB983029 GYF983019:GYF983029 GOJ983019:GOJ983029 GEN983019:GEN983029 FUR983019:FUR983029 FKV983019:FKV983029 FAZ983019:FAZ983029 ERD983019:ERD983029 EHH983019:EHH983029 DXL983019:DXL983029 DNP983019:DNP983029 DDT983019:DDT983029 CTX983019:CTX983029 CKB983019:CKB983029 CAF983019:CAF983029 BQJ983019:BQJ983029 BGN983019:BGN983029 AWR983019:AWR983029 AMV983019:AMV983029 ACZ983019:ACZ983029 TD983019:TD983029 JH983019:JH983029 H983042:H983052 WVT917483:WVT917493 WLX917483:WLX917493 WCB917483:WCB917493 VSF917483:VSF917493 VIJ917483:VIJ917493 UYN917483:UYN917493 UOR917483:UOR917493 UEV917483:UEV917493 TUZ917483:TUZ917493 TLD917483:TLD917493 TBH917483:TBH917493 SRL917483:SRL917493 SHP917483:SHP917493 RXT917483:RXT917493 RNX917483:RNX917493 REB917483:REB917493 QUF917483:QUF917493 QKJ917483:QKJ917493 QAN917483:QAN917493 PQR917483:PQR917493 PGV917483:PGV917493 OWZ917483:OWZ917493 OND917483:OND917493 ODH917483:ODH917493 NTL917483:NTL917493 NJP917483:NJP917493 MZT917483:MZT917493 MPX917483:MPX917493 MGB917483:MGB917493 LWF917483:LWF917493 LMJ917483:LMJ917493 LCN917483:LCN917493 KSR917483:KSR917493 KIV917483:KIV917493 JYZ917483:JYZ917493 JPD917483:JPD917493 JFH917483:JFH917493 IVL917483:IVL917493 ILP917483:ILP917493 IBT917483:IBT917493 HRX917483:HRX917493 HIB917483:HIB917493 GYF917483:GYF917493 GOJ917483:GOJ917493 GEN917483:GEN917493 FUR917483:FUR917493 FKV917483:FKV917493 FAZ917483:FAZ917493 ERD917483:ERD917493 EHH917483:EHH917493 DXL917483:DXL917493 DNP917483:DNP917493 DDT917483:DDT917493 CTX917483:CTX917493 CKB917483:CKB917493 CAF917483:CAF917493 BQJ917483:BQJ917493 BGN917483:BGN917493 AWR917483:AWR917493 AMV917483:AMV917493 ACZ917483:ACZ917493 TD917483:TD917493 JH917483:JH917493 H917506:H917516 WVT851947:WVT851957 WLX851947:WLX851957 WCB851947:WCB851957 VSF851947:VSF851957 VIJ851947:VIJ851957 UYN851947:UYN851957 UOR851947:UOR851957 UEV851947:UEV851957 TUZ851947:TUZ851957 TLD851947:TLD851957 TBH851947:TBH851957 SRL851947:SRL851957 SHP851947:SHP851957 RXT851947:RXT851957 RNX851947:RNX851957 REB851947:REB851957 QUF851947:QUF851957 QKJ851947:QKJ851957 QAN851947:QAN851957 PQR851947:PQR851957 PGV851947:PGV851957 OWZ851947:OWZ851957 OND851947:OND851957 ODH851947:ODH851957 NTL851947:NTL851957 NJP851947:NJP851957 MZT851947:MZT851957 MPX851947:MPX851957 MGB851947:MGB851957 LWF851947:LWF851957 LMJ851947:LMJ851957 LCN851947:LCN851957 KSR851947:KSR851957 KIV851947:KIV851957 JYZ851947:JYZ851957 JPD851947:JPD851957 JFH851947:JFH851957 IVL851947:IVL851957 ILP851947:ILP851957 IBT851947:IBT851957 HRX851947:HRX851957 HIB851947:HIB851957 GYF851947:GYF851957 GOJ851947:GOJ851957 GEN851947:GEN851957 FUR851947:FUR851957 FKV851947:FKV851957 FAZ851947:FAZ851957 ERD851947:ERD851957 EHH851947:EHH851957 DXL851947:DXL851957 DNP851947:DNP851957 DDT851947:DDT851957 CTX851947:CTX851957 CKB851947:CKB851957 CAF851947:CAF851957 BQJ851947:BQJ851957 BGN851947:BGN851957 AWR851947:AWR851957 AMV851947:AMV851957 ACZ851947:ACZ851957 TD851947:TD851957 JH851947:JH851957 H851970:H851980 WVT786411:WVT786421 WLX786411:WLX786421 WCB786411:WCB786421 VSF786411:VSF786421 VIJ786411:VIJ786421 UYN786411:UYN786421 UOR786411:UOR786421 UEV786411:UEV786421 TUZ786411:TUZ786421 TLD786411:TLD786421 TBH786411:TBH786421 SRL786411:SRL786421 SHP786411:SHP786421 RXT786411:RXT786421 RNX786411:RNX786421 REB786411:REB786421 QUF786411:QUF786421 QKJ786411:QKJ786421 QAN786411:QAN786421 PQR786411:PQR786421 PGV786411:PGV786421 OWZ786411:OWZ786421 OND786411:OND786421 ODH786411:ODH786421 NTL786411:NTL786421 NJP786411:NJP786421 MZT786411:MZT786421 MPX786411:MPX786421 MGB786411:MGB786421 LWF786411:LWF786421 LMJ786411:LMJ786421 LCN786411:LCN786421 KSR786411:KSR786421 KIV786411:KIV786421 JYZ786411:JYZ786421 JPD786411:JPD786421 JFH786411:JFH786421 IVL786411:IVL786421 ILP786411:ILP786421 IBT786411:IBT786421 HRX786411:HRX786421 HIB786411:HIB786421 GYF786411:GYF786421 GOJ786411:GOJ786421 GEN786411:GEN786421 FUR786411:FUR786421 FKV786411:FKV786421 FAZ786411:FAZ786421 ERD786411:ERD786421 EHH786411:EHH786421 DXL786411:DXL786421 DNP786411:DNP786421 DDT786411:DDT786421 CTX786411:CTX786421 CKB786411:CKB786421 CAF786411:CAF786421 BQJ786411:BQJ786421 BGN786411:BGN786421 AWR786411:AWR786421 AMV786411:AMV786421 ACZ786411:ACZ786421 TD786411:TD786421 JH786411:JH786421 H786434:H786444 WVT720875:WVT720885 WLX720875:WLX720885 WCB720875:WCB720885 VSF720875:VSF720885 VIJ720875:VIJ720885 UYN720875:UYN720885 UOR720875:UOR720885 UEV720875:UEV720885 TUZ720875:TUZ720885 TLD720875:TLD720885 TBH720875:TBH720885 SRL720875:SRL720885 SHP720875:SHP720885 RXT720875:RXT720885 RNX720875:RNX720885 REB720875:REB720885 QUF720875:QUF720885 QKJ720875:QKJ720885 QAN720875:QAN720885 PQR720875:PQR720885 PGV720875:PGV720885 OWZ720875:OWZ720885 OND720875:OND720885 ODH720875:ODH720885 NTL720875:NTL720885 NJP720875:NJP720885 MZT720875:MZT720885 MPX720875:MPX720885 MGB720875:MGB720885 LWF720875:LWF720885 LMJ720875:LMJ720885 LCN720875:LCN720885 KSR720875:KSR720885 KIV720875:KIV720885 JYZ720875:JYZ720885 JPD720875:JPD720885 JFH720875:JFH720885 IVL720875:IVL720885 ILP720875:ILP720885 IBT720875:IBT720885 HRX720875:HRX720885 HIB720875:HIB720885 GYF720875:GYF720885 GOJ720875:GOJ720885 GEN720875:GEN720885 FUR720875:FUR720885 FKV720875:FKV720885 FAZ720875:FAZ720885 ERD720875:ERD720885 EHH720875:EHH720885 DXL720875:DXL720885 DNP720875:DNP720885 DDT720875:DDT720885 CTX720875:CTX720885 CKB720875:CKB720885 CAF720875:CAF720885 BQJ720875:BQJ720885 BGN720875:BGN720885 AWR720875:AWR720885 AMV720875:AMV720885 ACZ720875:ACZ720885 TD720875:TD720885 JH720875:JH720885 H720898:H720908 WVT655339:WVT655349 WLX655339:WLX655349 WCB655339:WCB655349 VSF655339:VSF655349 VIJ655339:VIJ655349 UYN655339:UYN655349 UOR655339:UOR655349 UEV655339:UEV655349 TUZ655339:TUZ655349 TLD655339:TLD655349 TBH655339:TBH655349 SRL655339:SRL655349 SHP655339:SHP655349 RXT655339:RXT655349 RNX655339:RNX655349 REB655339:REB655349 QUF655339:QUF655349 QKJ655339:QKJ655349 QAN655339:QAN655349 PQR655339:PQR655349 PGV655339:PGV655349 OWZ655339:OWZ655349 OND655339:OND655349 ODH655339:ODH655349 NTL655339:NTL655349 NJP655339:NJP655349 MZT655339:MZT655349 MPX655339:MPX655349 MGB655339:MGB655349 LWF655339:LWF655349 LMJ655339:LMJ655349 LCN655339:LCN655349 KSR655339:KSR655349 KIV655339:KIV655349 JYZ655339:JYZ655349 JPD655339:JPD655349 JFH655339:JFH655349 IVL655339:IVL655349 ILP655339:ILP655349 IBT655339:IBT655349 HRX655339:HRX655349 HIB655339:HIB655349 GYF655339:GYF655349 GOJ655339:GOJ655349 GEN655339:GEN655349 FUR655339:FUR655349 FKV655339:FKV655349 FAZ655339:FAZ655349 ERD655339:ERD655349 EHH655339:EHH655349 DXL655339:DXL655349 DNP655339:DNP655349 DDT655339:DDT655349 CTX655339:CTX655349 CKB655339:CKB655349 CAF655339:CAF655349 BQJ655339:BQJ655349 BGN655339:BGN655349 AWR655339:AWR655349 AMV655339:AMV655349 ACZ655339:ACZ655349 TD655339:TD655349 JH655339:JH655349 H655362:H655372 WVT589803:WVT589813 WLX589803:WLX589813 WCB589803:WCB589813 VSF589803:VSF589813 VIJ589803:VIJ589813 UYN589803:UYN589813 UOR589803:UOR589813 UEV589803:UEV589813 TUZ589803:TUZ589813 TLD589803:TLD589813 TBH589803:TBH589813 SRL589803:SRL589813 SHP589803:SHP589813 RXT589803:RXT589813 RNX589803:RNX589813 REB589803:REB589813 QUF589803:QUF589813 QKJ589803:QKJ589813 QAN589803:QAN589813 PQR589803:PQR589813 PGV589803:PGV589813 OWZ589803:OWZ589813 OND589803:OND589813 ODH589803:ODH589813 NTL589803:NTL589813 NJP589803:NJP589813 MZT589803:MZT589813 MPX589803:MPX589813 MGB589803:MGB589813 LWF589803:LWF589813 LMJ589803:LMJ589813 LCN589803:LCN589813 KSR589803:KSR589813 KIV589803:KIV589813 JYZ589803:JYZ589813 JPD589803:JPD589813 JFH589803:JFH589813 IVL589803:IVL589813 ILP589803:ILP589813 IBT589803:IBT589813 HRX589803:HRX589813 HIB589803:HIB589813 GYF589803:GYF589813 GOJ589803:GOJ589813 GEN589803:GEN589813 FUR589803:FUR589813 FKV589803:FKV589813 FAZ589803:FAZ589813 ERD589803:ERD589813 EHH589803:EHH589813 DXL589803:DXL589813 DNP589803:DNP589813 DDT589803:DDT589813 CTX589803:CTX589813 CKB589803:CKB589813 CAF589803:CAF589813 BQJ589803:BQJ589813 BGN589803:BGN589813 AWR589803:AWR589813 AMV589803:AMV589813 ACZ589803:ACZ589813 TD589803:TD589813 JH589803:JH589813 H589826:H589836 WVT524267:WVT524277 WLX524267:WLX524277 WCB524267:WCB524277 VSF524267:VSF524277 VIJ524267:VIJ524277 UYN524267:UYN524277 UOR524267:UOR524277 UEV524267:UEV524277 TUZ524267:TUZ524277 TLD524267:TLD524277 TBH524267:TBH524277 SRL524267:SRL524277 SHP524267:SHP524277 RXT524267:RXT524277 RNX524267:RNX524277 REB524267:REB524277 QUF524267:QUF524277 QKJ524267:QKJ524277 QAN524267:QAN524277 PQR524267:PQR524277 PGV524267:PGV524277 OWZ524267:OWZ524277 OND524267:OND524277 ODH524267:ODH524277 NTL524267:NTL524277 NJP524267:NJP524277 MZT524267:MZT524277 MPX524267:MPX524277 MGB524267:MGB524277 LWF524267:LWF524277 LMJ524267:LMJ524277 LCN524267:LCN524277 KSR524267:KSR524277 KIV524267:KIV524277 JYZ524267:JYZ524277 JPD524267:JPD524277 JFH524267:JFH524277 IVL524267:IVL524277 ILP524267:ILP524277 IBT524267:IBT524277 HRX524267:HRX524277 HIB524267:HIB524277 GYF524267:GYF524277 GOJ524267:GOJ524277 GEN524267:GEN524277 FUR524267:FUR524277 FKV524267:FKV524277 FAZ524267:FAZ524277 ERD524267:ERD524277 EHH524267:EHH524277 DXL524267:DXL524277 DNP524267:DNP524277 DDT524267:DDT524277 CTX524267:CTX524277 CKB524267:CKB524277 CAF524267:CAF524277 BQJ524267:BQJ524277 BGN524267:BGN524277 AWR524267:AWR524277 AMV524267:AMV524277 ACZ524267:ACZ524277 TD524267:TD524277 JH524267:JH524277 H524290:H524300 WVT458731:WVT458741 WLX458731:WLX458741 WCB458731:WCB458741 VSF458731:VSF458741 VIJ458731:VIJ458741 UYN458731:UYN458741 UOR458731:UOR458741 UEV458731:UEV458741 TUZ458731:TUZ458741 TLD458731:TLD458741 TBH458731:TBH458741 SRL458731:SRL458741 SHP458731:SHP458741 RXT458731:RXT458741 RNX458731:RNX458741 REB458731:REB458741 QUF458731:QUF458741 QKJ458731:QKJ458741 QAN458731:QAN458741 PQR458731:PQR458741 PGV458731:PGV458741 OWZ458731:OWZ458741 OND458731:OND458741 ODH458731:ODH458741 NTL458731:NTL458741 NJP458731:NJP458741 MZT458731:MZT458741 MPX458731:MPX458741 MGB458731:MGB458741 LWF458731:LWF458741 LMJ458731:LMJ458741 LCN458731:LCN458741 KSR458731:KSR458741 KIV458731:KIV458741 JYZ458731:JYZ458741 JPD458731:JPD458741 JFH458731:JFH458741 IVL458731:IVL458741 ILP458731:ILP458741 IBT458731:IBT458741 HRX458731:HRX458741 HIB458731:HIB458741 GYF458731:GYF458741 GOJ458731:GOJ458741 GEN458731:GEN458741 FUR458731:FUR458741 FKV458731:FKV458741 FAZ458731:FAZ458741 ERD458731:ERD458741 EHH458731:EHH458741 DXL458731:DXL458741 DNP458731:DNP458741 DDT458731:DDT458741 CTX458731:CTX458741 CKB458731:CKB458741 CAF458731:CAF458741 BQJ458731:BQJ458741 BGN458731:BGN458741 AWR458731:AWR458741 AMV458731:AMV458741 ACZ458731:ACZ458741 TD458731:TD458741 JH458731:JH458741 H458754:H458764 WVT393195:WVT393205 WLX393195:WLX393205 WCB393195:WCB393205 VSF393195:VSF393205 VIJ393195:VIJ393205 UYN393195:UYN393205 UOR393195:UOR393205 UEV393195:UEV393205 TUZ393195:TUZ393205 TLD393195:TLD393205 TBH393195:TBH393205 SRL393195:SRL393205 SHP393195:SHP393205 RXT393195:RXT393205 RNX393195:RNX393205 REB393195:REB393205 QUF393195:QUF393205 QKJ393195:QKJ393205 QAN393195:QAN393205 PQR393195:PQR393205 PGV393195:PGV393205 OWZ393195:OWZ393205 OND393195:OND393205 ODH393195:ODH393205 NTL393195:NTL393205 NJP393195:NJP393205 MZT393195:MZT393205 MPX393195:MPX393205 MGB393195:MGB393205 LWF393195:LWF393205 LMJ393195:LMJ393205 LCN393195:LCN393205 KSR393195:KSR393205 KIV393195:KIV393205 JYZ393195:JYZ393205 JPD393195:JPD393205 JFH393195:JFH393205 IVL393195:IVL393205 ILP393195:ILP393205 IBT393195:IBT393205 HRX393195:HRX393205 HIB393195:HIB393205 GYF393195:GYF393205 GOJ393195:GOJ393205 GEN393195:GEN393205 FUR393195:FUR393205 FKV393195:FKV393205 FAZ393195:FAZ393205 ERD393195:ERD393205 EHH393195:EHH393205 DXL393195:DXL393205 DNP393195:DNP393205 DDT393195:DDT393205 CTX393195:CTX393205 CKB393195:CKB393205 CAF393195:CAF393205 BQJ393195:BQJ393205 BGN393195:BGN393205 AWR393195:AWR393205 AMV393195:AMV393205 ACZ393195:ACZ393205 TD393195:TD393205 JH393195:JH393205 H393218:H393228 WVT327659:WVT327669 WLX327659:WLX327669 WCB327659:WCB327669 VSF327659:VSF327669 VIJ327659:VIJ327669 UYN327659:UYN327669 UOR327659:UOR327669 UEV327659:UEV327669 TUZ327659:TUZ327669 TLD327659:TLD327669 TBH327659:TBH327669 SRL327659:SRL327669 SHP327659:SHP327669 RXT327659:RXT327669 RNX327659:RNX327669 REB327659:REB327669 QUF327659:QUF327669 QKJ327659:QKJ327669 QAN327659:QAN327669 PQR327659:PQR327669 PGV327659:PGV327669 OWZ327659:OWZ327669 OND327659:OND327669 ODH327659:ODH327669 NTL327659:NTL327669 NJP327659:NJP327669 MZT327659:MZT327669 MPX327659:MPX327669 MGB327659:MGB327669 LWF327659:LWF327669 LMJ327659:LMJ327669 LCN327659:LCN327669 KSR327659:KSR327669 KIV327659:KIV327669 JYZ327659:JYZ327669 JPD327659:JPD327669 JFH327659:JFH327669 IVL327659:IVL327669 ILP327659:ILP327669 IBT327659:IBT327669 HRX327659:HRX327669 HIB327659:HIB327669 GYF327659:GYF327669 GOJ327659:GOJ327669 GEN327659:GEN327669 FUR327659:FUR327669 FKV327659:FKV327669 FAZ327659:FAZ327669 ERD327659:ERD327669 EHH327659:EHH327669 DXL327659:DXL327669 DNP327659:DNP327669 DDT327659:DDT327669 CTX327659:CTX327669 CKB327659:CKB327669 CAF327659:CAF327669 BQJ327659:BQJ327669 BGN327659:BGN327669 AWR327659:AWR327669 AMV327659:AMV327669 ACZ327659:ACZ327669 TD327659:TD327669 JH327659:JH327669 H327682:H327692 WVT262123:WVT262133 WLX262123:WLX262133 WCB262123:WCB262133 VSF262123:VSF262133 VIJ262123:VIJ262133 UYN262123:UYN262133 UOR262123:UOR262133 UEV262123:UEV262133 TUZ262123:TUZ262133 TLD262123:TLD262133 TBH262123:TBH262133 SRL262123:SRL262133 SHP262123:SHP262133 RXT262123:RXT262133 RNX262123:RNX262133 REB262123:REB262133 QUF262123:QUF262133 QKJ262123:QKJ262133 QAN262123:QAN262133 PQR262123:PQR262133 PGV262123:PGV262133 OWZ262123:OWZ262133 OND262123:OND262133 ODH262123:ODH262133 NTL262123:NTL262133 NJP262123:NJP262133 MZT262123:MZT262133 MPX262123:MPX262133 MGB262123:MGB262133 LWF262123:LWF262133 LMJ262123:LMJ262133 LCN262123:LCN262133 KSR262123:KSR262133 KIV262123:KIV262133 JYZ262123:JYZ262133 JPD262123:JPD262133 JFH262123:JFH262133 IVL262123:IVL262133 ILP262123:ILP262133 IBT262123:IBT262133 HRX262123:HRX262133 HIB262123:HIB262133 GYF262123:GYF262133 GOJ262123:GOJ262133 GEN262123:GEN262133 FUR262123:FUR262133 FKV262123:FKV262133 FAZ262123:FAZ262133 ERD262123:ERD262133 EHH262123:EHH262133 DXL262123:DXL262133 DNP262123:DNP262133 DDT262123:DDT262133 CTX262123:CTX262133 CKB262123:CKB262133 CAF262123:CAF262133 BQJ262123:BQJ262133 BGN262123:BGN262133 AWR262123:AWR262133 AMV262123:AMV262133 ACZ262123:ACZ262133 TD262123:TD262133 JH262123:JH262133 H262146:H262156 WVT196587:WVT196597 WLX196587:WLX196597 WCB196587:WCB196597 VSF196587:VSF196597 VIJ196587:VIJ196597 UYN196587:UYN196597 UOR196587:UOR196597 UEV196587:UEV196597 TUZ196587:TUZ196597 TLD196587:TLD196597 TBH196587:TBH196597 SRL196587:SRL196597 SHP196587:SHP196597 RXT196587:RXT196597 RNX196587:RNX196597 REB196587:REB196597 QUF196587:QUF196597 QKJ196587:QKJ196597 QAN196587:QAN196597 PQR196587:PQR196597 PGV196587:PGV196597 OWZ196587:OWZ196597 OND196587:OND196597 ODH196587:ODH196597 NTL196587:NTL196597 NJP196587:NJP196597 MZT196587:MZT196597 MPX196587:MPX196597 MGB196587:MGB196597 LWF196587:LWF196597 LMJ196587:LMJ196597 LCN196587:LCN196597 KSR196587:KSR196597 KIV196587:KIV196597 JYZ196587:JYZ196597 JPD196587:JPD196597 JFH196587:JFH196597 IVL196587:IVL196597 ILP196587:ILP196597 IBT196587:IBT196597 HRX196587:HRX196597 HIB196587:HIB196597 GYF196587:GYF196597 GOJ196587:GOJ196597 GEN196587:GEN196597 FUR196587:FUR196597 FKV196587:FKV196597 FAZ196587:FAZ196597 ERD196587:ERD196597 EHH196587:EHH196597 DXL196587:DXL196597 DNP196587:DNP196597 DDT196587:DDT196597 CTX196587:CTX196597 CKB196587:CKB196597 CAF196587:CAF196597 BQJ196587:BQJ196597 BGN196587:BGN196597 AWR196587:AWR196597 AMV196587:AMV196597 ACZ196587:ACZ196597 TD196587:TD196597 JH196587:JH196597 H196610:H196620 WVT131051:WVT131061 WLX131051:WLX131061 WCB131051:WCB131061 VSF131051:VSF131061 VIJ131051:VIJ131061 UYN131051:UYN131061 UOR131051:UOR131061 UEV131051:UEV131061 TUZ131051:TUZ131061 TLD131051:TLD131061 TBH131051:TBH131061 SRL131051:SRL131061 SHP131051:SHP131061 RXT131051:RXT131061 RNX131051:RNX131061 REB131051:REB131061 QUF131051:QUF131061 QKJ131051:QKJ131061 QAN131051:QAN131061 PQR131051:PQR131061 PGV131051:PGV131061 OWZ131051:OWZ131061 OND131051:OND131061 ODH131051:ODH131061 NTL131051:NTL131061 NJP131051:NJP131061 MZT131051:MZT131061 MPX131051:MPX131061 MGB131051:MGB131061 LWF131051:LWF131061 LMJ131051:LMJ131061 LCN131051:LCN131061 KSR131051:KSR131061 KIV131051:KIV131061 JYZ131051:JYZ131061 JPD131051:JPD131061 JFH131051:JFH131061 IVL131051:IVL131061 ILP131051:ILP131061 IBT131051:IBT131061 HRX131051:HRX131061 HIB131051:HIB131061 GYF131051:GYF131061 GOJ131051:GOJ131061 GEN131051:GEN131061 FUR131051:FUR131061 FKV131051:FKV131061 FAZ131051:FAZ131061 ERD131051:ERD131061 EHH131051:EHH131061 DXL131051:DXL131061 DNP131051:DNP131061 DDT131051:DDT131061 CTX131051:CTX131061 CKB131051:CKB131061 CAF131051:CAF131061 BQJ131051:BQJ131061 BGN131051:BGN131061 AWR131051:AWR131061 AMV131051:AMV131061 ACZ131051:ACZ131061 TD131051:TD131061 JH131051:JH131061 H131074:H131084 WVT65515:WVT65525 WLX65515:WLX65525 WCB65515:WCB65525 VSF65515:VSF65525 VIJ65515:VIJ65525 UYN65515:UYN65525 UOR65515:UOR65525 UEV65515:UEV65525 TUZ65515:TUZ65525 TLD65515:TLD65525 TBH65515:TBH65525 SRL65515:SRL65525 SHP65515:SHP65525 RXT65515:RXT65525 RNX65515:RNX65525 REB65515:REB65525 QUF65515:QUF65525 QKJ65515:QKJ65525 QAN65515:QAN65525 PQR65515:PQR65525 PGV65515:PGV65525 OWZ65515:OWZ65525 OND65515:OND65525 ODH65515:ODH65525 NTL65515:NTL65525 NJP65515:NJP65525 MZT65515:MZT65525 MPX65515:MPX65525 MGB65515:MGB65525 LWF65515:LWF65525 LMJ65515:LMJ65525 LCN65515:LCN65525 KSR65515:KSR65525 KIV65515:KIV65525 JYZ65515:JYZ65525 JPD65515:JPD65525 JFH65515:JFH65525 IVL65515:IVL65525 ILP65515:ILP65525 IBT65515:IBT65525 HRX65515:HRX65525 HIB65515:HIB65525 GYF65515:GYF65525 GOJ65515:GOJ65525 GEN65515:GEN65525 FUR65515:FUR65525 FKV65515:FKV65525 FAZ65515:FAZ65525 ERD65515:ERD65525 EHH65515:EHH65525 DXL65515:DXL65525 DNP65515:DNP65525 DDT65515:DDT65525 CTX65515:CTX65525 CKB65515:CKB65525 CAF65515:CAF65525 BQJ65515:BQJ65525 BGN65515:BGN65525 AWR65515:AWR65525 AMV65515:AMV65525 ACZ65515:ACZ65525 TD65515:TD65525 JH65515:JH65525 H65538:H65548 WLX983019:WLX983029" xr:uid="{D4E3FF19-F60F-4FF1-A7A4-54B203CAC1C5}">
      <formula1>$G$29:$G$44</formula1>
    </dataValidation>
    <dataValidation type="list" showInputMessage="1" showErrorMessage="1" sqref="L65538:L65548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WMA983019:WMA983029 WCE983019:WCE983029 VSI983019:VSI983029 VIM983019:VIM983029 UYQ983019:UYQ983029 UOU983019:UOU983029 UEY983019:UEY983029 TVC983019:TVC983029 TLG983019:TLG983029 TBK983019:TBK983029 SRO983019:SRO983029 SHS983019:SHS983029 RXW983019:RXW983029 ROA983019:ROA983029 REE983019:REE983029 QUI983019:QUI983029 QKM983019:QKM983029 QAQ983019:QAQ983029 PQU983019:PQU983029 PGY983019:PGY983029 OXC983019:OXC983029 ONG983019:ONG983029 ODK983019:ODK983029 NTO983019:NTO983029 NJS983019:NJS983029 MZW983019:MZW983029 MQA983019:MQA983029 MGE983019:MGE983029 LWI983019:LWI983029 LMM983019:LMM983029 LCQ983019:LCQ983029 KSU983019:KSU983029 KIY983019:KIY983029 JZC983019:JZC983029 JPG983019:JPG983029 JFK983019:JFK983029 IVO983019:IVO983029 ILS983019:ILS983029 IBW983019:IBW983029 HSA983019:HSA983029 HIE983019:HIE983029 GYI983019:GYI983029 GOM983019:GOM983029 GEQ983019:GEQ983029 FUU983019:FUU983029 FKY983019:FKY983029 FBC983019:FBC983029 ERG983019:ERG983029 EHK983019:EHK983029 DXO983019:DXO983029 DNS983019:DNS983029 DDW983019:DDW983029 CUA983019:CUA983029 CKE983019:CKE983029 CAI983019:CAI983029 BQM983019:BQM983029 BGQ983019:BGQ983029 AWU983019:AWU983029 AMY983019:AMY983029 ADC983019:ADC983029 TG983019:TG983029 JK983019:JK983029 L983042:L983052 WVW917483:WVW917493 WMA917483:WMA917493 WCE917483:WCE917493 VSI917483:VSI917493 VIM917483:VIM917493 UYQ917483:UYQ917493 UOU917483:UOU917493 UEY917483:UEY917493 TVC917483:TVC917493 TLG917483:TLG917493 TBK917483:TBK917493 SRO917483:SRO917493 SHS917483:SHS917493 RXW917483:RXW917493 ROA917483:ROA917493 REE917483:REE917493 QUI917483:QUI917493 QKM917483:QKM917493 QAQ917483:QAQ917493 PQU917483:PQU917493 PGY917483:PGY917493 OXC917483:OXC917493 ONG917483:ONG917493 ODK917483:ODK917493 NTO917483:NTO917493 NJS917483:NJS917493 MZW917483:MZW917493 MQA917483:MQA917493 MGE917483:MGE917493 LWI917483:LWI917493 LMM917483:LMM917493 LCQ917483:LCQ917493 KSU917483:KSU917493 KIY917483:KIY917493 JZC917483:JZC917493 JPG917483:JPG917493 JFK917483:JFK917493 IVO917483:IVO917493 ILS917483:ILS917493 IBW917483:IBW917493 HSA917483:HSA917493 HIE917483:HIE917493 GYI917483:GYI917493 GOM917483:GOM917493 GEQ917483:GEQ917493 FUU917483:FUU917493 FKY917483:FKY917493 FBC917483:FBC917493 ERG917483:ERG917493 EHK917483:EHK917493 DXO917483:DXO917493 DNS917483:DNS917493 DDW917483:DDW917493 CUA917483:CUA917493 CKE917483:CKE917493 CAI917483:CAI917493 BQM917483:BQM917493 BGQ917483:BGQ917493 AWU917483:AWU917493 AMY917483:AMY917493 ADC917483:ADC917493 TG917483:TG917493 JK917483:JK917493 L917506:L917516 WVW851947:WVW851957 WMA851947:WMA851957 WCE851947:WCE851957 VSI851947:VSI851957 VIM851947:VIM851957 UYQ851947:UYQ851957 UOU851947:UOU851957 UEY851947:UEY851957 TVC851947:TVC851957 TLG851947:TLG851957 TBK851947:TBK851957 SRO851947:SRO851957 SHS851947:SHS851957 RXW851947:RXW851957 ROA851947:ROA851957 REE851947:REE851957 QUI851947:QUI851957 QKM851947:QKM851957 QAQ851947:QAQ851957 PQU851947:PQU851957 PGY851947:PGY851957 OXC851947:OXC851957 ONG851947:ONG851957 ODK851947:ODK851957 NTO851947:NTO851957 NJS851947:NJS851957 MZW851947:MZW851957 MQA851947:MQA851957 MGE851947:MGE851957 LWI851947:LWI851957 LMM851947:LMM851957 LCQ851947:LCQ851957 KSU851947:KSU851957 KIY851947:KIY851957 JZC851947:JZC851957 JPG851947:JPG851957 JFK851947:JFK851957 IVO851947:IVO851957 ILS851947:ILS851957 IBW851947:IBW851957 HSA851947:HSA851957 HIE851947:HIE851957 GYI851947:GYI851957 GOM851947:GOM851957 GEQ851947:GEQ851957 FUU851947:FUU851957 FKY851947:FKY851957 FBC851947:FBC851957 ERG851947:ERG851957 EHK851947:EHK851957 DXO851947:DXO851957 DNS851947:DNS851957 DDW851947:DDW851957 CUA851947:CUA851957 CKE851947:CKE851957 CAI851947:CAI851957 BQM851947:BQM851957 BGQ851947:BGQ851957 AWU851947:AWU851957 AMY851947:AMY851957 ADC851947:ADC851957 TG851947:TG851957 JK851947:JK851957 L851970:L851980 WVW786411:WVW786421 WMA786411:WMA786421 WCE786411:WCE786421 VSI786411:VSI786421 VIM786411:VIM786421 UYQ786411:UYQ786421 UOU786411:UOU786421 UEY786411:UEY786421 TVC786411:TVC786421 TLG786411:TLG786421 TBK786411:TBK786421 SRO786411:SRO786421 SHS786411:SHS786421 RXW786411:RXW786421 ROA786411:ROA786421 REE786411:REE786421 QUI786411:QUI786421 QKM786411:QKM786421 QAQ786411:QAQ786421 PQU786411:PQU786421 PGY786411:PGY786421 OXC786411:OXC786421 ONG786411:ONG786421 ODK786411:ODK786421 NTO786411:NTO786421 NJS786411:NJS786421 MZW786411:MZW786421 MQA786411:MQA786421 MGE786411:MGE786421 LWI786411:LWI786421 LMM786411:LMM786421 LCQ786411:LCQ786421 KSU786411:KSU786421 KIY786411:KIY786421 JZC786411:JZC786421 JPG786411:JPG786421 JFK786411:JFK786421 IVO786411:IVO786421 ILS786411:ILS786421 IBW786411:IBW786421 HSA786411:HSA786421 HIE786411:HIE786421 GYI786411:GYI786421 GOM786411:GOM786421 GEQ786411:GEQ786421 FUU786411:FUU786421 FKY786411:FKY786421 FBC786411:FBC786421 ERG786411:ERG786421 EHK786411:EHK786421 DXO786411:DXO786421 DNS786411:DNS786421 DDW786411:DDW786421 CUA786411:CUA786421 CKE786411:CKE786421 CAI786411:CAI786421 BQM786411:BQM786421 BGQ786411:BGQ786421 AWU786411:AWU786421 AMY786411:AMY786421 ADC786411:ADC786421 TG786411:TG786421 JK786411:JK786421 L786434:L786444 WVW720875:WVW720885 WMA720875:WMA720885 WCE720875:WCE720885 VSI720875:VSI720885 VIM720875:VIM720885 UYQ720875:UYQ720885 UOU720875:UOU720885 UEY720875:UEY720885 TVC720875:TVC720885 TLG720875:TLG720885 TBK720875:TBK720885 SRO720875:SRO720885 SHS720875:SHS720885 RXW720875:RXW720885 ROA720875:ROA720885 REE720875:REE720885 QUI720875:QUI720885 QKM720875:QKM720885 QAQ720875:QAQ720885 PQU720875:PQU720885 PGY720875:PGY720885 OXC720875:OXC720885 ONG720875:ONG720885 ODK720875:ODK720885 NTO720875:NTO720885 NJS720875:NJS720885 MZW720875:MZW720885 MQA720875:MQA720885 MGE720875:MGE720885 LWI720875:LWI720885 LMM720875:LMM720885 LCQ720875:LCQ720885 KSU720875:KSU720885 KIY720875:KIY720885 JZC720875:JZC720885 JPG720875:JPG720885 JFK720875:JFK720885 IVO720875:IVO720885 ILS720875:ILS720885 IBW720875:IBW720885 HSA720875:HSA720885 HIE720875:HIE720885 GYI720875:GYI720885 GOM720875:GOM720885 GEQ720875:GEQ720885 FUU720875:FUU720885 FKY720875:FKY720885 FBC720875:FBC720885 ERG720875:ERG720885 EHK720875:EHK720885 DXO720875:DXO720885 DNS720875:DNS720885 DDW720875:DDW720885 CUA720875:CUA720885 CKE720875:CKE720885 CAI720875:CAI720885 BQM720875:BQM720885 BGQ720875:BGQ720885 AWU720875:AWU720885 AMY720875:AMY720885 ADC720875:ADC720885 TG720875:TG720885 JK720875:JK720885 L720898:L720908 WVW655339:WVW655349 WMA655339:WMA655349 WCE655339:WCE655349 VSI655339:VSI655349 VIM655339:VIM655349 UYQ655339:UYQ655349 UOU655339:UOU655349 UEY655339:UEY655349 TVC655339:TVC655349 TLG655339:TLG655349 TBK655339:TBK655349 SRO655339:SRO655349 SHS655339:SHS655349 RXW655339:RXW655349 ROA655339:ROA655349 REE655339:REE655349 QUI655339:QUI655349 QKM655339:QKM655349 QAQ655339:QAQ655349 PQU655339:PQU655349 PGY655339:PGY655349 OXC655339:OXC655349 ONG655339:ONG655349 ODK655339:ODK655349 NTO655339:NTO655349 NJS655339:NJS655349 MZW655339:MZW655349 MQA655339:MQA655349 MGE655339:MGE655349 LWI655339:LWI655349 LMM655339:LMM655349 LCQ655339:LCQ655349 KSU655339:KSU655349 KIY655339:KIY655349 JZC655339:JZC655349 JPG655339:JPG655349 JFK655339:JFK655349 IVO655339:IVO655349 ILS655339:ILS655349 IBW655339:IBW655349 HSA655339:HSA655349 HIE655339:HIE655349 GYI655339:GYI655349 GOM655339:GOM655349 GEQ655339:GEQ655349 FUU655339:FUU655349 FKY655339:FKY655349 FBC655339:FBC655349 ERG655339:ERG655349 EHK655339:EHK655349 DXO655339:DXO655349 DNS655339:DNS655349 DDW655339:DDW655349 CUA655339:CUA655349 CKE655339:CKE655349 CAI655339:CAI655349 BQM655339:BQM655349 BGQ655339:BGQ655349 AWU655339:AWU655349 AMY655339:AMY655349 ADC655339:ADC655349 TG655339:TG655349 JK655339:JK655349 L655362:L655372 WVW589803:WVW589813 WMA589803:WMA589813 WCE589803:WCE589813 VSI589803:VSI589813 VIM589803:VIM589813 UYQ589803:UYQ589813 UOU589803:UOU589813 UEY589803:UEY589813 TVC589803:TVC589813 TLG589803:TLG589813 TBK589803:TBK589813 SRO589803:SRO589813 SHS589803:SHS589813 RXW589803:RXW589813 ROA589803:ROA589813 REE589803:REE589813 QUI589803:QUI589813 QKM589803:QKM589813 QAQ589803:QAQ589813 PQU589803:PQU589813 PGY589803:PGY589813 OXC589803:OXC589813 ONG589803:ONG589813 ODK589803:ODK589813 NTO589803:NTO589813 NJS589803:NJS589813 MZW589803:MZW589813 MQA589803:MQA589813 MGE589803:MGE589813 LWI589803:LWI589813 LMM589803:LMM589813 LCQ589803:LCQ589813 KSU589803:KSU589813 KIY589803:KIY589813 JZC589803:JZC589813 JPG589803:JPG589813 JFK589803:JFK589813 IVO589803:IVO589813 ILS589803:ILS589813 IBW589803:IBW589813 HSA589803:HSA589813 HIE589803:HIE589813 GYI589803:GYI589813 GOM589803:GOM589813 GEQ589803:GEQ589813 FUU589803:FUU589813 FKY589803:FKY589813 FBC589803:FBC589813 ERG589803:ERG589813 EHK589803:EHK589813 DXO589803:DXO589813 DNS589803:DNS589813 DDW589803:DDW589813 CUA589803:CUA589813 CKE589803:CKE589813 CAI589803:CAI589813 BQM589803:BQM589813 BGQ589803:BGQ589813 AWU589803:AWU589813 AMY589803:AMY589813 ADC589803:ADC589813 TG589803:TG589813 JK589803:JK589813 L589826:L589836 WVW524267:WVW524277 WMA524267:WMA524277 WCE524267:WCE524277 VSI524267:VSI524277 VIM524267:VIM524277 UYQ524267:UYQ524277 UOU524267:UOU524277 UEY524267:UEY524277 TVC524267:TVC524277 TLG524267:TLG524277 TBK524267:TBK524277 SRO524267:SRO524277 SHS524267:SHS524277 RXW524267:RXW524277 ROA524267:ROA524277 REE524267:REE524277 QUI524267:QUI524277 QKM524267:QKM524277 QAQ524267:QAQ524277 PQU524267:PQU524277 PGY524267:PGY524277 OXC524267:OXC524277 ONG524267:ONG524277 ODK524267:ODK524277 NTO524267:NTO524277 NJS524267:NJS524277 MZW524267:MZW524277 MQA524267:MQA524277 MGE524267:MGE524277 LWI524267:LWI524277 LMM524267:LMM524277 LCQ524267:LCQ524277 KSU524267:KSU524277 KIY524267:KIY524277 JZC524267:JZC524277 JPG524267:JPG524277 JFK524267:JFK524277 IVO524267:IVO524277 ILS524267:ILS524277 IBW524267:IBW524277 HSA524267:HSA524277 HIE524267:HIE524277 GYI524267:GYI524277 GOM524267:GOM524277 GEQ524267:GEQ524277 FUU524267:FUU524277 FKY524267:FKY524277 FBC524267:FBC524277 ERG524267:ERG524277 EHK524267:EHK524277 DXO524267:DXO524277 DNS524267:DNS524277 DDW524267:DDW524277 CUA524267:CUA524277 CKE524267:CKE524277 CAI524267:CAI524277 BQM524267:BQM524277 BGQ524267:BGQ524277 AWU524267:AWU524277 AMY524267:AMY524277 ADC524267:ADC524277 TG524267:TG524277 JK524267:JK524277 L524290:L524300 WVW458731:WVW458741 WMA458731:WMA458741 WCE458731:WCE458741 VSI458731:VSI458741 VIM458731:VIM458741 UYQ458731:UYQ458741 UOU458731:UOU458741 UEY458731:UEY458741 TVC458731:TVC458741 TLG458731:TLG458741 TBK458731:TBK458741 SRO458731:SRO458741 SHS458731:SHS458741 RXW458731:RXW458741 ROA458731:ROA458741 REE458731:REE458741 QUI458731:QUI458741 QKM458731:QKM458741 QAQ458731:QAQ458741 PQU458731:PQU458741 PGY458731:PGY458741 OXC458731:OXC458741 ONG458731:ONG458741 ODK458731:ODK458741 NTO458731:NTO458741 NJS458731:NJS458741 MZW458731:MZW458741 MQA458731:MQA458741 MGE458731:MGE458741 LWI458731:LWI458741 LMM458731:LMM458741 LCQ458731:LCQ458741 KSU458731:KSU458741 KIY458731:KIY458741 JZC458731:JZC458741 JPG458731:JPG458741 JFK458731:JFK458741 IVO458731:IVO458741 ILS458731:ILS458741 IBW458731:IBW458741 HSA458731:HSA458741 HIE458731:HIE458741 GYI458731:GYI458741 GOM458731:GOM458741 GEQ458731:GEQ458741 FUU458731:FUU458741 FKY458731:FKY458741 FBC458731:FBC458741 ERG458731:ERG458741 EHK458731:EHK458741 DXO458731:DXO458741 DNS458731:DNS458741 DDW458731:DDW458741 CUA458731:CUA458741 CKE458731:CKE458741 CAI458731:CAI458741 BQM458731:BQM458741 BGQ458731:BGQ458741 AWU458731:AWU458741 AMY458731:AMY458741 ADC458731:ADC458741 TG458731:TG458741 JK458731:JK458741 L458754:L458764 WVW393195:WVW393205 WMA393195:WMA393205 WCE393195:WCE393205 VSI393195:VSI393205 VIM393195:VIM393205 UYQ393195:UYQ393205 UOU393195:UOU393205 UEY393195:UEY393205 TVC393195:TVC393205 TLG393195:TLG393205 TBK393195:TBK393205 SRO393195:SRO393205 SHS393195:SHS393205 RXW393195:RXW393205 ROA393195:ROA393205 REE393195:REE393205 QUI393195:QUI393205 QKM393195:QKM393205 QAQ393195:QAQ393205 PQU393195:PQU393205 PGY393195:PGY393205 OXC393195:OXC393205 ONG393195:ONG393205 ODK393195:ODK393205 NTO393195:NTO393205 NJS393195:NJS393205 MZW393195:MZW393205 MQA393195:MQA393205 MGE393195:MGE393205 LWI393195:LWI393205 LMM393195:LMM393205 LCQ393195:LCQ393205 KSU393195:KSU393205 KIY393195:KIY393205 JZC393195:JZC393205 JPG393195:JPG393205 JFK393195:JFK393205 IVO393195:IVO393205 ILS393195:ILS393205 IBW393195:IBW393205 HSA393195:HSA393205 HIE393195:HIE393205 GYI393195:GYI393205 GOM393195:GOM393205 GEQ393195:GEQ393205 FUU393195:FUU393205 FKY393195:FKY393205 FBC393195:FBC393205 ERG393195:ERG393205 EHK393195:EHK393205 DXO393195:DXO393205 DNS393195:DNS393205 DDW393195:DDW393205 CUA393195:CUA393205 CKE393195:CKE393205 CAI393195:CAI393205 BQM393195:BQM393205 BGQ393195:BGQ393205 AWU393195:AWU393205 AMY393195:AMY393205 ADC393195:ADC393205 TG393195:TG393205 JK393195:JK393205 L393218:L393228 WVW327659:WVW327669 WMA327659:WMA327669 WCE327659:WCE327669 VSI327659:VSI327669 VIM327659:VIM327669 UYQ327659:UYQ327669 UOU327659:UOU327669 UEY327659:UEY327669 TVC327659:TVC327669 TLG327659:TLG327669 TBK327659:TBK327669 SRO327659:SRO327669 SHS327659:SHS327669 RXW327659:RXW327669 ROA327659:ROA327669 REE327659:REE327669 QUI327659:QUI327669 QKM327659:QKM327669 QAQ327659:QAQ327669 PQU327659:PQU327669 PGY327659:PGY327669 OXC327659:OXC327669 ONG327659:ONG327669 ODK327659:ODK327669 NTO327659:NTO327669 NJS327659:NJS327669 MZW327659:MZW327669 MQA327659:MQA327669 MGE327659:MGE327669 LWI327659:LWI327669 LMM327659:LMM327669 LCQ327659:LCQ327669 KSU327659:KSU327669 KIY327659:KIY327669 JZC327659:JZC327669 JPG327659:JPG327669 JFK327659:JFK327669 IVO327659:IVO327669 ILS327659:ILS327669 IBW327659:IBW327669 HSA327659:HSA327669 HIE327659:HIE327669 GYI327659:GYI327669 GOM327659:GOM327669 GEQ327659:GEQ327669 FUU327659:FUU327669 FKY327659:FKY327669 FBC327659:FBC327669 ERG327659:ERG327669 EHK327659:EHK327669 DXO327659:DXO327669 DNS327659:DNS327669 DDW327659:DDW327669 CUA327659:CUA327669 CKE327659:CKE327669 CAI327659:CAI327669 BQM327659:BQM327669 BGQ327659:BGQ327669 AWU327659:AWU327669 AMY327659:AMY327669 ADC327659:ADC327669 TG327659:TG327669 JK327659:JK327669 L327682:L327692 WVW262123:WVW262133 WMA262123:WMA262133 WCE262123:WCE262133 VSI262123:VSI262133 VIM262123:VIM262133 UYQ262123:UYQ262133 UOU262123:UOU262133 UEY262123:UEY262133 TVC262123:TVC262133 TLG262123:TLG262133 TBK262123:TBK262133 SRO262123:SRO262133 SHS262123:SHS262133 RXW262123:RXW262133 ROA262123:ROA262133 REE262123:REE262133 QUI262123:QUI262133 QKM262123:QKM262133 QAQ262123:QAQ262133 PQU262123:PQU262133 PGY262123:PGY262133 OXC262123:OXC262133 ONG262123:ONG262133 ODK262123:ODK262133 NTO262123:NTO262133 NJS262123:NJS262133 MZW262123:MZW262133 MQA262123:MQA262133 MGE262123:MGE262133 LWI262123:LWI262133 LMM262123:LMM262133 LCQ262123:LCQ262133 KSU262123:KSU262133 KIY262123:KIY262133 JZC262123:JZC262133 JPG262123:JPG262133 JFK262123:JFK262133 IVO262123:IVO262133 ILS262123:ILS262133 IBW262123:IBW262133 HSA262123:HSA262133 HIE262123:HIE262133 GYI262123:GYI262133 GOM262123:GOM262133 GEQ262123:GEQ262133 FUU262123:FUU262133 FKY262123:FKY262133 FBC262123:FBC262133 ERG262123:ERG262133 EHK262123:EHK262133 DXO262123:DXO262133 DNS262123:DNS262133 DDW262123:DDW262133 CUA262123:CUA262133 CKE262123:CKE262133 CAI262123:CAI262133 BQM262123:BQM262133 BGQ262123:BGQ262133 AWU262123:AWU262133 AMY262123:AMY262133 ADC262123:ADC262133 TG262123:TG262133 JK262123:JK262133 L262146:L262156 WVW196587:WVW196597 WMA196587:WMA196597 WCE196587:WCE196597 VSI196587:VSI196597 VIM196587:VIM196597 UYQ196587:UYQ196597 UOU196587:UOU196597 UEY196587:UEY196597 TVC196587:TVC196597 TLG196587:TLG196597 TBK196587:TBK196597 SRO196587:SRO196597 SHS196587:SHS196597 RXW196587:RXW196597 ROA196587:ROA196597 REE196587:REE196597 QUI196587:QUI196597 QKM196587:QKM196597 QAQ196587:QAQ196597 PQU196587:PQU196597 PGY196587:PGY196597 OXC196587:OXC196597 ONG196587:ONG196597 ODK196587:ODK196597 NTO196587:NTO196597 NJS196587:NJS196597 MZW196587:MZW196597 MQA196587:MQA196597 MGE196587:MGE196597 LWI196587:LWI196597 LMM196587:LMM196597 LCQ196587:LCQ196597 KSU196587:KSU196597 KIY196587:KIY196597 JZC196587:JZC196597 JPG196587:JPG196597 JFK196587:JFK196597 IVO196587:IVO196597 ILS196587:ILS196597 IBW196587:IBW196597 HSA196587:HSA196597 HIE196587:HIE196597 GYI196587:GYI196597 GOM196587:GOM196597 GEQ196587:GEQ196597 FUU196587:FUU196597 FKY196587:FKY196597 FBC196587:FBC196597 ERG196587:ERG196597 EHK196587:EHK196597 DXO196587:DXO196597 DNS196587:DNS196597 DDW196587:DDW196597 CUA196587:CUA196597 CKE196587:CKE196597 CAI196587:CAI196597 BQM196587:BQM196597 BGQ196587:BGQ196597 AWU196587:AWU196597 AMY196587:AMY196597 ADC196587:ADC196597 TG196587:TG196597 JK196587:JK196597 L196610:L196620 WVW131051:WVW131061 WMA131051:WMA131061 WCE131051:WCE131061 VSI131051:VSI131061 VIM131051:VIM131061 UYQ131051:UYQ131061 UOU131051:UOU131061 UEY131051:UEY131061 TVC131051:TVC131061 TLG131051:TLG131061 TBK131051:TBK131061 SRO131051:SRO131061 SHS131051:SHS131061 RXW131051:RXW131061 ROA131051:ROA131061 REE131051:REE131061 QUI131051:QUI131061 QKM131051:QKM131061 QAQ131051:QAQ131061 PQU131051:PQU131061 PGY131051:PGY131061 OXC131051:OXC131061 ONG131051:ONG131061 ODK131051:ODK131061 NTO131051:NTO131061 NJS131051:NJS131061 MZW131051:MZW131061 MQA131051:MQA131061 MGE131051:MGE131061 LWI131051:LWI131061 LMM131051:LMM131061 LCQ131051:LCQ131061 KSU131051:KSU131061 KIY131051:KIY131061 JZC131051:JZC131061 JPG131051:JPG131061 JFK131051:JFK131061 IVO131051:IVO131061 ILS131051:ILS131061 IBW131051:IBW131061 HSA131051:HSA131061 HIE131051:HIE131061 GYI131051:GYI131061 GOM131051:GOM131061 GEQ131051:GEQ131061 FUU131051:FUU131061 FKY131051:FKY131061 FBC131051:FBC131061 ERG131051:ERG131061 EHK131051:EHK131061 DXO131051:DXO131061 DNS131051:DNS131061 DDW131051:DDW131061 CUA131051:CUA131061 CKE131051:CKE131061 CAI131051:CAI131061 BQM131051:BQM131061 BGQ131051:BGQ131061 AWU131051:AWU131061 AMY131051:AMY131061 ADC131051:ADC131061 TG131051:TG131061 JK131051:JK131061 L131074:L131084 WVW65515:WVW65525 WMA65515:WMA65525 WCE65515:WCE65525 VSI65515:VSI65525 VIM65515:VIM65525 UYQ65515:UYQ65525 UOU65515:UOU65525 UEY65515:UEY65525 TVC65515:TVC65525 TLG65515:TLG65525 TBK65515:TBK65525 SRO65515:SRO65525 SHS65515:SHS65525 RXW65515:RXW65525 ROA65515:ROA65525 REE65515:REE65525 QUI65515:QUI65525 QKM65515:QKM65525 QAQ65515:QAQ65525 PQU65515:PQU65525 PGY65515:PGY65525 OXC65515:OXC65525 ONG65515:ONG65525 ODK65515:ODK65525 NTO65515:NTO65525 NJS65515:NJS65525 MZW65515:MZW65525 MQA65515:MQA65525 MGE65515:MGE65525 LWI65515:LWI65525 LMM65515:LMM65525 LCQ65515:LCQ65525 KSU65515:KSU65525 KIY65515:KIY65525 JZC65515:JZC65525 JPG65515:JPG65525 JFK65515:JFK65525 IVO65515:IVO65525 ILS65515:ILS65525 IBW65515:IBW65525 HSA65515:HSA65525 HIE65515:HIE65525 GYI65515:GYI65525 GOM65515:GOM65525 GEQ65515:GEQ65525 FUU65515:FUU65525 FKY65515:FKY65525 FBC65515:FBC65525 ERG65515:ERG65525 EHK65515:EHK65525 DXO65515:DXO65525 DNS65515:DNS65525 DDW65515:DDW65525 CUA65515:CUA65525 CKE65515:CKE65525 CAI65515:CAI65525 BQM65515:BQM65525 BGQ65515:BGQ65525 AWU65515:AWU65525 AMY65515:AMY65525 ADC65515:ADC65525 TG65515:TG65525 JK65515:JK65525 WVW983019:WVW983029" xr:uid="{8D486BA0-6CFB-407B-8E15-5CC63E115790}">
      <formula1>$N$29:$N$374</formula1>
    </dataValidation>
    <dataValidation type="list" showInputMessage="1" showErrorMessage="1" sqref="M65539:M65549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WVX983019:WVX983029 JL65515:JL65525 TH65515:TH65525 ADD65515:ADD65525 AMZ65515:AMZ65525 AWV65515:AWV65525 BGR65515:BGR65525 BQN65515:BQN65525 CAJ65515:CAJ65525 CKF65515:CKF65525 CUB65515:CUB65525 DDX65515:DDX65525 DNT65515:DNT65525 DXP65515:DXP65525 EHL65515:EHL65525 ERH65515:ERH65525 FBD65515:FBD65525 FKZ65515:FKZ65525 FUV65515:FUV65525 GER65515:GER65525 GON65515:GON65525 GYJ65515:GYJ65525 HIF65515:HIF65525 HSB65515:HSB65525 IBX65515:IBX65525 ILT65515:ILT65525 IVP65515:IVP65525 JFL65515:JFL65525 JPH65515:JPH65525 JZD65515:JZD65525 KIZ65515:KIZ65525 KSV65515:KSV65525 LCR65515:LCR65525 LMN65515:LMN65525 LWJ65515:LWJ65525 MGF65515:MGF65525 MQB65515:MQB65525 MZX65515:MZX65525 NJT65515:NJT65525 NTP65515:NTP65525 ODL65515:ODL65525 ONH65515:ONH65525 OXD65515:OXD65525 PGZ65515:PGZ65525 PQV65515:PQV65525 QAR65515:QAR65525 QKN65515:QKN65525 QUJ65515:QUJ65525 REF65515:REF65525 ROB65515:ROB65525 RXX65515:RXX65525 SHT65515:SHT65525 SRP65515:SRP65525 TBL65515:TBL65525 TLH65515:TLH65525 TVD65515:TVD65525 UEZ65515:UEZ65525 UOV65515:UOV65525 UYR65515:UYR65525 VIN65515:VIN65525 VSJ65515:VSJ65525 WCF65515:WCF65525 WMB65515:WMB65525 WVX65515:WVX65525 M131075:M131085 JL131051:JL131061 TH131051:TH131061 ADD131051:ADD131061 AMZ131051:AMZ131061 AWV131051:AWV131061 BGR131051:BGR131061 BQN131051:BQN131061 CAJ131051:CAJ131061 CKF131051:CKF131061 CUB131051:CUB131061 DDX131051:DDX131061 DNT131051:DNT131061 DXP131051:DXP131061 EHL131051:EHL131061 ERH131051:ERH131061 FBD131051:FBD131061 FKZ131051:FKZ131061 FUV131051:FUV131061 GER131051:GER131061 GON131051:GON131061 GYJ131051:GYJ131061 HIF131051:HIF131061 HSB131051:HSB131061 IBX131051:IBX131061 ILT131051:ILT131061 IVP131051:IVP131061 JFL131051:JFL131061 JPH131051:JPH131061 JZD131051:JZD131061 KIZ131051:KIZ131061 KSV131051:KSV131061 LCR131051:LCR131061 LMN131051:LMN131061 LWJ131051:LWJ131061 MGF131051:MGF131061 MQB131051:MQB131061 MZX131051:MZX131061 NJT131051:NJT131061 NTP131051:NTP131061 ODL131051:ODL131061 ONH131051:ONH131061 OXD131051:OXD131061 PGZ131051:PGZ131061 PQV131051:PQV131061 QAR131051:QAR131061 QKN131051:QKN131061 QUJ131051:QUJ131061 REF131051:REF131061 ROB131051:ROB131061 RXX131051:RXX131061 SHT131051:SHT131061 SRP131051:SRP131061 TBL131051:TBL131061 TLH131051:TLH131061 TVD131051:TVD131061 UEZ131051:UEZ131061 UOV131051:UOV131061 UYR131051:UYR131061 VIN131051:VIN131061 VSJ131051:VSJ131061 WCF131051:WCF131061 WMB131051:WMB131061 WVX131051:WVX131061 M196611:M196621 JL196587:JL196597 TH196587:TH196597 ADD196587:ADD196597 AMZ196587:AMZ196597 AWV196587:AWV196597 BGR196587:BGR196597 BQN196587:BQN196597 CAJ196587:CAJ196597 CKF196587:CKF196597 CUB196587:CUB196597 DDX196587:DDX196597 DNT196587:DNT196597 DXP196587:DXP196597 EHL196587:EHL196597 ERH196587:ERH196597 FBD196587:FBD196597 FKZ196587:FKZ196597 FUV196587:FUV196597 GER196587:GER196597 GON196587:GON196597 GYJ196587:GYJ196597 HIF196587:HIF196597 HSB196587:HSB196597 IBX196587:IBX196597 ILT196587:ILT196597 IVP196587:IVP196597 JFL196587:JFL196597 JPH196587:JPH196597 JZD196587:JZD196597 KIZ196587:KIZ196597 KSV196587:KSV196597 LCR196587:LCR196597 LMN196587:LMN196597 LWJ196587:LWJ196597 MGF196587:MGF196597 MQB196587:MQB196597 MZX196587:MZX196597 NJT196587:NJT196597 NTP196587:NTP196597 ODL196587:ODL196597 ONH196587:ONH196597 OXD196587:OXD196597 PGZ196587:PGZ196597 PQV196587:PQV196597 QAR196587:QAR196597 QKN196587:QKN196597 QUJ196587:QUJ196597 REF196587:REF196597 ROB196587:ROB196597 RXX196587:RXX196597 SHT196587:SHT196597 SRP196587:SRP196597 TBL196587:TBL196597 TLH196587:TLH196597 TVD196587:TVD196597 UEZ196587:UEZ196597 UOV196587:UOV196597 UYR196587:UYR196597 VIN196587:VIN196597 VSJ196587:VSJ196597 WCF196587:WCF196597 WMB196587:WMB196597 WVX196587:WVX196597 M262147:M262157 JL262123:JL262133 TH262123:TH262133 ADD262123:ADD262133 AMZ262123:AMZ262133 AWV262123:AWV262133 BGR262123:BGR262133 BQN262123:BQN262133 CAJ262123:CAJ262133 CKF262123:CKF262133 CUB262123:CUB262133 DDX262123:DDX262133 DNT262123:DNT262133 DXP262123:DXP262133 EHL262123:EHL262133 ERH262123:ERH262133 FBD262123:FBD262133 FKZ262123:FKZ262133 FUV262123:FUV262133 GER262123:GER262133 GON262123:GON262133 GYJ262123:GYJ262133 HIF262123:HIF262133 HSB262123:HSB262133 IBX262123:IBX262133 ILT262123:ILT262133 IVP262123:IVP262133 JFL262123:JFL262133 JPH262123:JPH262133 JZD262123:JZD262133 KIZ262123:KIZ262133 KSV262123:KSV262133 LCR262123:LCR262133 LMN262123:LMN262133 LWJ262123:LWJ262133 MGF262123:MGF262133 MQB262123:MQB262133 MZX262123:MZX262133 NJT262123:NJT262133 NTP262123:NTP262133 ODL262123:ODL262133 ONH262123:ONH262133 OXD262123:OXD262133 PGZ262123:PGZ262133 PQV262123:PQV262133 QAR262123:QAR262133 QKN262123:QKN262133 QUJ262123:QUJ262133 REF262123:REF262133 ROB262123:ROB262133 RXX262123:RXX262133 SHT262123:SHT262133 SRP262123:SRP262133 TBL262123:TBL262133 TLH262123:TLH262133 TVD262123:TVD262133 UEZ262123:UEZ262133 UOV262123:UOV262133 UYR262123:UYR262133 VIN262123:VIN262133 VSJ262123:VSJ262133 WCF262123:WCF262133 WMB262123:WMB262133 WVX262123:WVX262133 M327683:M327693 JL327659:JL327669 TH327659:TH327669 ADD327659:ADD327669 AMZ327659:AMZ327669 AWV327659:AWV327669 BGR327659:BGR327669 BQN327659:BQN327669 CAJ327659:CAJ327669 CKF327659:CKF327669 CUB327659:CUB327669 DDX327659:DDX327669 DNT327659:DNT327669 DXP327659:DXP327669 EHL327659:EHL327669 ERH327659:ERH327669 FBD327659:FBD327669 FKZ327659:FKZ327669 FUV327659:FUV327669 GER327659:GER327669 GON327659:GON327669 GYJ327659:GYJ327669 HIF327659:HIF327669 HSB327659:HSB327669 IBX327659:IBX327669 ILT327659:ILT327669 IVP327659:IVP327669 JFL327659:JFL327669 JPH327659:JPH327669 JZD327659:JZD327669 KIZ327659:KIZ327669 KSV327659:KSV327669 LCR327659:LCR327669 LMN327659:LMN327669 LWJ327659:LWJ327669 MGF327659:MGF327669 MQB327659:MQB327669 MZX327659:MZX327669 NJT327659:NJT327669 NTP327659:NTP327669 ODL327659:ODL327669 ONH327659:ONH327669 OXD327659:OXD327669 PGZ327659:PGZ327669 PQV327659:PQV327669 QAR327659:QAR327669 QKN327659:QKN327669 QUJ327659:QUJ327669 REF327659:REF327669 ROB327659:ROB327669 RXX327659:RXX327669 SHT327659:SHT327669 SRP327659:SRP327669 TBL327659:TBL327669 TLH327659:TLH327669 TVD327659:TVD327669 UEZ327659:UEZ327669 UOV327659:UOV327669 UYR327659:UYR327669 VIN327659:VIN327669 VSJ327659:VSJ327669 WCF327659:WCF327669 WMB327659:WMB327669 WVX327659:WVX327669 M393219:M393229 JL393195:JL393205 TH393195:TH393205 ADD393195:ADD393205 AMZ393195:AMZ393205 AWV393195:AWV393205 BGR393195:BGR393205 BQN393195:BQN393205 CAJ393195:CAJ393205 CKF393195:CKF393205 CUB393195:CUB393205 DDX393195:DDX393205 DNT393195:DNT393205 DXP393195:DXP393205 EHL393195:EHL393205 ERH393195:ERH393205 FBD393195:FBD393205 FKZ393195:FKZ393205 FUV393195:FUV393205 GER393195:GER393205 GON393195:GON393205 GYJ393195:GYJ393205 HIF393195:HIF393205 HSB393195:HSB393205 IBX393195:IBX393205 ILT393195:ILT393205 IVP393195:IVP393205 JFL393195:JFL393205 JPH393195:JPH393205 JZD393195:JZD393205 KIZ393195:KIZ393205 KSV393195:KSV393205 LCR393195:LCR393205 LMN393195:LMN393205 LWJ393195:LWJ393205 MGF393195:MGF393205 MQB393195:MQB393205 MZX393195:MZX393205 NJT393195:NJT393205 NTP393195:NTP393205 ODL393195:ODL393205 ONH393195:ONH393205 OXD393195:OXD393205 PGZ393195:PGZ393205 PQV393195:PQV393205 QAR393195:QAR393205 QKN393195:QKN393205 QUJ393195:QUJ393205 REF393195:REF393205 ROB393195:ROB393205 RXX393195:RXX393205 SHT393195:SHT393205 SRP393195:SRP393205 TBL393195:TBL393205 TLH393195:TLH393205 TVD393195:TVD393205 UEZ393195:UEZ393205 UOV393195:UOV393205 UYR393195:UYR393205 VIN393195:VIN393205 VSJ393195:VSJ393205 WCF393195:WCF393205 WMB393195:WMB393205 WVX393195:WVX393205 M458755:M458765 JL458731:JL458741 TH458731:TH458741 ADD458731:ADD458741 AMZ458731:AMZ458741 AWV458731:AWV458741 BGR458731:BGR458741 BQN458731:BQN458741 CAJ458731:CAJ458741 CKF458731:CKF458741 CUB458731:CUB458741 DDX458731:DDX458741 DNT458731:DNT458741 DXP458731:DXP458741 EHL458731:EHL458741 ERH458731:ERH458741 FBD458731:FBD458741 FKZ458731:FKZ458741 FUV458731:FUV458741 GER458731:GER458741 GON458731:GON458741 GYJ458731:GYJ458741 HIF458731:HIF458741 HSB458731:HSB458741 IBX458731:IBX458741 ILT458731:ILT458741 IVP458731:IVP458741 JFL458731:JFL458741 JPH458731:JPH458741 JZD458731:JZD458741 KIZ458731:KIZ458741 KSV458731:KSV458741 LCR458731:LCR458741 LMN458731:LMN458741 LWJ458731:LWJ458741 MGF458731:MGF458741 MQB458731:MQB458741 MZX458731:MZX458741 NJT458731:NJT458741 NTP458731:NTP458741 ODL458731:ODL458741 ONH458731:ONH458741 OXD458731:OXD458741 PGZ458731:PGZ458741 PQV458731:PQV458741 QAR458731:QAR458741 QKN458731:QKN458741 QUJ458731:QUJ458741 REF458731:REF458741 ROB458731:ROB458741 RXX458731:RXX458741 SHT458731:SHT458741 SRP458731:SRP458741 TBL458731:TBL458741 TLH458731:TLH458741 TVD458731:TVD458741 UEZ458731:UEZ458741 UOV458731:UOV458741 UYR458731:UYR458741 VIN458731:VIN458741 VSJ458731:VSJ458741 WCF458731:WCF458741 WMB458731:WMB458741 WVX458731:WVX458741 M524291:M524301 JL524267:JL524277 TH524267:TH524277 ADD524267:ADD524277 AMZ524267:AMZ524277 AWV524267:AWV524277 BGR524267:BGR524277 BQN524267:BQN524277 CAJ524267:CAJ524277 CKF524267:CKF524277 CUB524267:CUB524277 DDX524267:DDX524277 DNT524267:DNT524277 DXP524267:DXP524277 EHL524267:EHL524277 ERH524267:ERH524277 FBD524267:FBD524277 FKZ524267:FKZ524277 FUV524267:FUV524277 GER524267:GER524277 GON524267:GON524277 GYJ524267:GYJ524277 HIF524267:HIF524277 HSB524267:HSB524277 IBX524267:IBX524277 ILT524267:ILT524277 IVP524267:IVP524277 JFL524267:JFL524277 JPH524267:JPH524277 JZD524267:JZD524277 KIZ524267:KIZ524277 KSV524267:KSV524277 LCR524267:LCR524277 LMN524267:LMN524277 LWJ524267:LWJ524277 MGF524267:MGF524277 MQB524267:MQB524277 MZX524267:MZX524277 NJT524267:NJT524277 NTP524267:NTP524277 ODL524267:ODL524277 ONH524267:ONH524277 OXD524267:OXD524277 PGZ524267:PGZ524277 PQV524267:PQV524277 QAR524267:QAR524277 QKN524267:QKN524277 QUJ524267:QUJ524277 REF524267:REF524277 ROB524267:ROB524277 RXX524267:RXX524277 SHT524267:SHT524277 SRP524267:SRP524277 TBL524267:TBL524277 TLH524267:TLH524277 TVD524267:TVD524277 UEZ524267:UEZ524277 UOV524267:UOV524277 UYR524267:UYR524277 VIN524267:VIN524277 VSJ524267:VSJ524277 WCF524267:WCF524277 WMB524267:WMB524277 WVX524267:WVX524277 M589827:M589837 JL589803:JL589813 TH589803:TH589813 ADD589803:ADD589813 AMZ589803:AMZ589813 AWV589803:AWV589813 BGR589803:BGR589813 BQN589803:BQN589813 CAJ589803:CAJ589813 CKF589803:CKF589813 CUB589803:CUB589813 DDX589803:DDX589813 DNT589803:DNT589813 DXP589803:DXP589813 EHL589803:EHL589813 ERH589803:ERH589813 FBD589803:FBD589813 FKZ589803:FKZ589813 FUV589803:FUV589813 GER589803:GER589813 GON589803:GON589813 GYJ589803:GYJ589813 HIF589803:HIF589813 HSB589803:HSB589813 IBX589803:IBX589813 ILT589803:ILT589813 IVP589803:IVP589813 JFL589803:JFL589813 JPH589803:JPH589813 JZD589803:JZD589813 KIZ589803:KIZ589813 KSV589803:KSV589813 LCR589803:LCR589813 LMN589803:LMN589813 LWJ589803:LWJ589813 MGF589803:MGF589813 MQB589803:MQB589813 MZX589803:MZX589813 NJT589803:NJT589813 NTP589803:NTP589813 ODL589803:ODL589813 ONH589803:ONH589813 OXD589803:OXD589813 PGZ589803:PGZ589813 PQV589803:PQV589813 QAR589803:QAR589813 QKN589803:QKN589813 QUJ589803:QUJ589813 REF589803:REF589813 ROB589803:ROB589813 RXX589803:RXX589813 SHT589803:SHT589813 SRP589803:SRP589813 TBL589803:TBL589813 TLH589803:TLH589813 TVD589803:TVD589813 UEZ589803:UEZ589813 UOV589803:UOV589813 UYR589803:UYR589813 VIN589803:VIN589813 VSJ589803:VSJ589813 WCF589803:WCF589813 WMB589803:WMB589813 WVX589803:WVX589813 M655363:M655373 JL655339:JL655349 TH655339:TH655349 ADD655339:ADD655349 AMZ655339:AMZ655349 AWV655339:AWV655349 BGR655339:BGR655349 BQN655339:BQN655349 CAJ655339:CAJ655349 CKF655339:CKF655349 CUB655339:CUB655349 DDX655339:DDX655349 DNT655339:DNT655349 DXP655339:DXP655349 EHL655339:EHL655349 ERH655339:ERH655349 FBD655339:FBD655349 FKZ655339:FKZ655349 FUV655339:FUV655349 GER655339:GER655349 GON655339:GON655349 GYJ655339:GYJ655349 HIF655339:HIF655349 HSB655339:HSB655349 IBX655339:IBX655349 ILT655339:ILT655349 IVP655339:IVP655349 JFL655339:JFL655349 JPH655339:JPH655349 JZD655339:JZD655349 KIZ655339:KIZ655349 KSV655339:KSV655349 LCR655339:LCR655349 LMN655339:LMN655349 LWJ655339:LWJ655349 MGF655339:MGF655349 MQB655339:MQB655349 MZX655339:MZX655349 NJT655339:NJT655349 NTP655339:NTP655349 ODL655339:ODL655349 ONH655339:ONH655349 OXD655339:OXD655349 PGZ655339:PGZ655349 PQV655339:PQV655349 QAR655339:QAR655349 QKN655339:QKN655349 QUJ655339:QUJ655349 REF655339:REF655349 ROB655339:ROB655349 RXX655339:RXX655349 SHT655339:SHT655349 SRP655339:SRP655349 TBL655339:TBL655349 TLH655339:TLH655349 TVD655339:TVD655349 UEZ655339:UEZ655349 UOV655339:UOV655349 UYR655339:UYR655349 VIN655339:VIN655349 VSJ655339:VSJ655349 WCF655339:WCF655349 WMB655339:WMB655349 WVX655339:WVX655349 M720899:M720909 JL720875:JL720885 TH720875:TH720885 ADD720875:ADD720885 AMZ720875:AMZ720885 AWV720875:AWV720885 BGR720875:BGR720885 BQN720875:BQN720885 CAJ720875:CAJ720885 CKF720875:CKF720885 CUB720875:CUB720885 DDX720875:DDX720885 DNT720875:DNT720885 DXP720875:DXP720885 EHL720875:EHL720885 ERH720875:ERH720885 FBD720875:FBD720885 FKZ720875:FKZ720885 FUV720875:FUV720885 GER720875:GER720885 GON720875:GON720885 GYJ720875:GYJ720885 HIF720875:HIF720885 HSB720875:HSB720885 IBX720875:IBX720885 ILT720875:ILT720885 IVP720875:IVP720885 JFL720875:JFL720885 JPH720875:JPH720885 JZD720875:JZD720885 KIZ720875:KIZ720885 KSV720875:KSV720885 LCR720875:LCR720885 LMN720875:LMN720885 LWJ720875:LWJ720885 MGF720875:MGF720885 MQB720875:MQB720885 MZX720875:MZX720885 NJT720875:NJT720885 NTP720875:NTP720885 ODL720875:ODL720885 ONH720875:ONH720885 OXD720875:OXD720885 PGZ720875:PGZ720885 PQV720875:PQV720885 QAR720875:QAR720885 QKN720875:QKN720885 QUJ720875:QUJ720885 REF720875:REF720885 ROB720875:ROB720885 RXX720875:RXX720885 SHT720875:SHT720885 SRP720875:SRP720885 TBL720875:TBL720885 TLH720875:TLH720885 TVD720875:TVD720885 UEZ720875:UEZ720885 UOV720875:UOV720885 UYR720875:UYR720885 VIN720875:VIN720885 VSJ720875:VSJ720885 WCF720875:WCF720885 WMB720875:WMB720885 WVX720875:WVX720885 M786435:M786445 JL786411:JL786421 TH786411:TH786421 ADD786411:ADD786421 AMZ786411:AMZ786421 AWV786411:AWV786421 BGR786411:BGR786421 BQN786411:BQN786421 CAJ786411:CAJ786421 CKF786411:CKF786421 CUB786411:CUB786421 DDX786411:DDX786421 DNT786411:DNT786421 DXP786411:DXP786421 EHL786411:EHL786421 ERH786411:ERH786421 FBD786411:FBD786421 FKZ786411:FKZ786421 FUV786411:FUV786421 GER786411:GER786421 GON786411:GON786421 GYJ786411:GYJ786421 HIF786411:HIF786421 HSB786411:HSB786421 IBX786411:IBX786421 ILT786411:ILT786421 IVP786411:IVP786421 JFL786411:JFL786421 JPH786411:JPH786421 JZD786411:JZD786421 KIZ786411:KIZ786421 KSV786411:KSV786421 LCR786411:LCR786421 LMN786411:LMN786421 LWJ786411:LWJ786421 MGF786411:MGF786421 MQB786411:MQB786421 MZX786411:MZX786421 NJT786411:NJT786421 NTP786411:NTP786421 ODL786411:ODL786421 ONH786411:ONH786421 OXD786411:OXD786421 PGZ786411:PGZ786421 PQV786411:PQV786421 QAR786411:QAR786421 QKN786411:QKN786421 QUJ786411:QUJ786421 REF786411:REF786421 ROB786411:ROB786421 RXX786411:RXX786421 SHT786411:SHT786421 SRP786411:SRP786421 TBL786411:TBL786421 TLH786411:TLH786421 TVD786411:TVD786421 UEZ786411:UEZ786421 UOV786411:UOV786421 UYR786411:UYR786421 VIN786411:VIN786421 VSJ786411:VSJ786421 WCF786411:WCF786421 WMB786411:WMB786421 WVX786411:WVX786421 M851971:M851981 JL851947:JL851957 TH851947:TH851957 ADD851947:ADD851957 AMZ851947:AMZ851957 AWV851947:AWV851957 BGR851947:BGR851957 BQN851947:BQN851957 CAJ851947:CAJ851957 CKF851947:CKF851957 CUB851947:CUB851957 DDX851947:DDX851957 DNT851947:DNT851957 DXP851947:DXP851957 EHL851947:EHL851957 ERH851947:ERH851957 FBD851947:FBD851957 FKZ851947:FKZ851957 FUV851947:FUV851957 GER851947:GER851957 GON851947:GON851957 GYJ851947:GYJ851957 HIF851947:HIF851957 HSB851947:HSB851957 IBX851947:IBX851957 ILT851947:ILT851957 IVP851947:IVP851957 JFL851947:JFL851957 JPH851947:JPH851957 JZD851947:JZD851957 KIZ851947:KIZ851957 KSV851947:KSV851957 LCR851947:LCR851957 LMN851947:LMN851957 LWJ851947:LWJ851957 MGF851947:MGF851957 MQB851947:MQB851957 MZX851947:MZX851957 NJT851947:NJT851957 NTP851947:NTP851957 ODL851947:ODL851957 ONH851947:ONH851957 OXD851947:OXD851957 PGZ851947:PGZ851957 PQV851947:PQV851957 QAR851947:QAR851957 QKN851947:QKN851957 QUJ851947:QUJ851957 REF851947:REF851957 ROB851947:ROB851957 RXX851947:RXX851957 SHT851947:SHT851957 SRP851947:SRP851957 TBL851947:TBL851957 TLH851947:TLH851957 TVD851947:TVD851957 UEZ851947:UEZ851957 UOV851947:UOV851957 UYR851947:UYR851957 VIN851947:VIN851957 VSJ851947:VSJ851957 WCF851947:WCF851957 WMB851947:WMB851957 WVX851947:WVX851957 M917507:M917517 JL917483:JL917493 TH917483:TH917493 ADD917483:ADD917493 AMZ917483:AMZ917493 AWV917483:AWV917493 BGR917483:BGR917493 BQN917483:BQN917493 CAJ917483:CAJ917493 CKF917483:CKF917493 CUB917483:CUB917493 DDX917483:DDX917493 DNT917483:DNT917493 DXP917483:DXP917493 EHL917483:EHL917493 ERH917483:ERH917493 FBD917483:FBD917493 FKZ917483:FKZ917493 FUV917483:FUV917493 GER917483:GER917493 GON917483:GON917493 GYJ917483:GYJ917493 HIF917483:HIF917493 HSB917483:HSB917493 IBX917483:IBX917493 ILT917483:ILT917493 IVP917483:IVP917493 JFL917483:JFL917493 JPH917483:JPH917493 JZD917483:JZD917493 KIZ917483:KIZ917493 KSV917483:KSV917493 LCR917483:LCR917493 LMN917483:LMN917493 LWJ917483:LWJ917493 MGF917483:MGF917493 MQB917483:MQB917493 MZX917483:MZX917493 NJT917483:NJT917493 NTP917483:NTP917493 ODL917483:ODL917493 ONH917483:ONH917493 OXD917483:OXD917493 PGZ917483:PGZ917493 PQV917483:PQV917493 QAR917483:QAR917493 QKN917483:QKN917493 QUJ917483:QUJ917493 REF917483:REF917493 ROB917483:ROB917493 RXX917483:RXX917493 SHT917483:SHT917493 SRP917483:SRP917493 TBL917483:TBL917493 TLH917483:TLH917493 TVD917483:TVD917493 UEZ917483:UEZ917493 UOV917483:UOV917493 UYR917483:UYR917493 VIN917483:VIN917493 VSJ917483:VSJ917493 WCF917483:WCF917493 WMB917483:WMB917493 WVX917483:WVX917493 M983043:M983053 JL983019:JL983029 TH983019:TH983029 ADD983019:ADD983029 AMZ983019:AMZ983029 AWV983019:AWV983029 BGR983019:BGR983029 BQN983019:BQN983029 CAJ983019:CAJ983029 CKF983019:CKF983029 CUB983019:CUB983029 DDX983019:DDX983029 DNT983019:DNT983029 DXP983019:DXP983029 EHL983019:EHL983029 ERH983019:ERH983029 FBD983019:FBD983029 FKZ983019:FKZ983029 FUV983019:FUV983029 GER983019:GER983029 GON983019:GON983029 GYJ983019:GYJ983029 HIF983019:HIF983029 HSB983019:HSB983029 IBX983019:IBX983029 ILT983019:ILT983029 IVP983019:IVP983029 JFL983019:JFL983029 JPH983019:JPH983029 JZD983019:JZD983029 KIZ983019:KIZ983029 KSV983019:KSV983029 LCR983019:LCR983029 LMN983019:LMN983029 LWJ983019:LWJ983029 MGF983019:MGF983029 MQB983019:MQB983029 MZX983019:MZX983029 NJT983019:NJT983029 NTP983019:NTP983029 ODL983019:ODL983029 ONH983019:ONH983029 OXD983019:OXD983029 PGZ983019:PGZ983029 PQV983019:PQV983029 QAR983019:QAR983029 QKN983019:QKN983029 QUJ983019:QUJ983029 REF983019:REF983029 ROB983019:ROB983029 RXX983019:RXX983029 SHT983019:SHT983029 SRP983019:SRP983029 TBL983019:TBL983029 TLH983019:TLH983029 TVD983019:TVD983029 UEZ983019:UEZ983029 UOV983019:UOV983029 UYR983019:UYR983029 VIN983019:VIN983029 VSJ983019:VSJ983029 WCF983019:WCF983029 WMB983019:WMB983029" xr:uid="{35F98988-EBBB-40DE-BCDE-A2EB6FB1BA1B}">
      <formula1>$M$29:$M$83</formula1>
    </dataValidation>
    <dataValidation type="list" showInputMessage="1" showErrorMessage="1" sqref="WVY983019:WVY983029 SW7 JA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N65538:N65548 JM65515:JM65525 TI65515:TI65525 ADE65515:ADE65525 ANA65515:ANA65525 AWW65515:AWW65525 BGS65515:BGS65525 BQO65515:BQO65525 CAK65515:CAK65525 CKG65515:CKG65525 CUC65515:CUC65525 DDY65515:DDY65525 DNU65515:DNU65525 DXQ65515:DXQ65525 EHM65515:EHM65525 ERI65515:ERI65525 FBE65515:FBE65525 FLA65515:FLA65525 FUW65515:FUW65525 GES65515:GES65525 GOO65515:GOO65525 GYK65515:GYK65525 HIG65515:HIG65525 HSC65515:HSC65525 IBY65515:IBY65525 ILU65515:ILU65525 IVQ65515:IVQ65525 JFM65515:JFM65525 JPI65515:JPI65525 JZE65515:JZE65525 KJA65515:KJA65525 KSW65515:KSW65525 LCS65515:LCS65525 LMO65515:LMO65525 LWK65515:LWK65525 MGG65515:MGG65525 MQC65515:MQC65525 MZY65515:MZY65525 NJU65515:NJU65525 NTQ65515:NTQ65525 ODM65515:ODM65525 ONI65515:ONI65525 OXE65515:OXE65525 PHA65515:PHA65525 PQW65515:PQW65525 QAS65515:QAS65525 QKO65515:QKO65525 QUK65515:QUK65525 REG65515:REG65525 ROC65515:ROC65525 RXY65515:RXY65525 SHU65515:SHU65525 SRQ65515:SRQ65525 TBM65515:TBM65525 TLI65515:TLI65525 TVE65515:TVE65525 UFA65515:UFA65525 UOW65515:UOW65525 UYS65515:UYS65525 VIO65515:VIO65525 VSK65515:VSK65525 WCG65515:WCG65525 WMC65515:WMC65525 WVY65515:WVY65525 N131074:N131084 JM131051:JM131061 TI131051:TI131061 ADE131051:ADE131061 ANA131051:ANA131061 AWW131051:AWW131061 BGS131051:BGS131061 BQO131051:BQO131061 CAK131051:CAK131061 CKG131051:CKG131061 CUC131051:CUC131061 DDY131051:DDY131061 DNU131051:DNU131061 DXQ131051:DXQ131061 EHM131051:EHM131061 ERI131051:ERI131061 FBE131051:FBE131061 FLA131051:FLA131061 FUW131051:FUW131061 GES131051:GES131061 GOO131051:GOO131061 GYK131051:GYK131061 HIG131051:HIG131061 HSC131051:HSC131061 IBY131051:IBY131061 ILU131051:ILU131061 IVQ131051:IVQ131061 JFM131051:JFM131061 JPI131051:JPI131061 JZE131051:JZE131061 KJA131051:KJA131061 KSW131051:KSW131061 LCS131051:LCS131061 LMO131051:LMO131061 LWK131051:LWK131061 MGG131051:MGG131061 MQC131051:MQC131061 MZY131051:MZY131061 NJU131051:NJU131061 NTQ131051:NTQ131061 ODM131051:ODM131061 ONI131051:ONI131061 OXE131051:OXE131061 PHA131051:PHA131061 PQW131051:PQW131061 QAS131051:QAS131061 QKO131051:QKO131061 QUK131051:QUK131061 REG131051:REG131061 ROC131051:ROC131061 RXY131051:RXY131061 SHU131051:SHU131061 SRQ131051:SRQ131061 TBM131051:TBM131061 TLI131051:TLI131061 TVE131051:TVE131061 UFA131051:UFA131061 UOW131051:UOW131061 UYS131051:UYS131061 VIO131051:VIO131061 VSK131051:VSK131061 WCG131051:WCG131061 WMC131051:WMC131061 WVY131051:WVY131061 N196610:N196620 JM196587:JM196597 TI196587:TI196597 ADE196587:ADE196597 ANA196587:ANA196597 AWW196587:AWW196597 BGS196587:BGS196597 BQO196587:BQO196597 CAK196587:CAK196597 CKG196587:CKG196597 CUC196587:CUC196597 DDY196587:DDY196597 DNU196587:DNU196597 DXQ196587:DXQ196597 EHM196587:EHM196597 ERI196587:ERI196597 FBE196587:FBE196597 FLA196587:FLA196597 FUW196587:FUW196597 GES196587:GES196597 GOO196587:GOO196597 GYK196587:GYK196597 HIG196587:HIG196597 HSC196587:HSC196597 IBY196587:IBY196597 ILU196587:ILU196597 IVQ196587:IVQ196597 JFM196587:JFM196597 JPI196587:JPI196597 JZE196587:JZE196597 KJA196587:KJA196597 KSW196587:KSW196597 LCS196587:LCS196597 LMO196587:LMO196597 LWK196587:LWK196597 MGG196587:MGG196597 MQC196587:MQC196597 MZY196587:MZY196597 NJU196587:NJU196597 NTQ196587:NTQ196597 ODM196587:ODM196597 ONI196587:ONI196597 OXE196587:OXE196597 PHA196587:PHA196597 PQW196587:PQW196597 QAS196587:QAS196597 QKO196587:QKO196597 QUK196587:QUK196597 REG196587:REG196597 ROC196587:ROC196597 RXY196587:RXY196597 SHU196587:SHU196597 SRQ196587:SRQ196597 TBM196587:TBM196597 TLI196587:TLI196597 TVE196587:TVE196597 UFA196587:UFA196597 UOW196587:UOW196597 UYS196587:UYS196597 VIO196587:VIO196597 VSK196587:VSK196597 WCG196587:WCG196597 WMC196587:WMC196597 WVY196587:WVY196597 N262146:N262156 JM262123:JM262133 TI262123:TI262133 ADE262123:ADE262133 ANA262123:ANA262133 AWW262123:AWW262133 BGS262123:BGS262133 BQO262123:BQO262133 CAK262123:CAK262133 CKG262123:CKG262133 CUC262123:CUC262133 DDY262123:DDY262133 DNU262123:DNU262133 DXQ262123:DXQ262133 EHM262123:EHM262133 ERI262123:ERI262133 FBE262123:FBE262133 FLA262123:FLA262133 FUW262123:FUW262133 GES262123:GES262133 GOO262123:GOO262133 GYK262123:GYK262133 HIG262123:HIG262133 HSC262123:HSC262133 IBY262123:IBY262133 ILU262123:ILU262133 IVQ262123:IVQ262133 JFM262123:JFM262133 JPI262123:JPI262133 JZE262123:JZE262133 KJA262123:KJA262133 KSW262123:KSW262133 LCS262123:LCS262133 LMO262123:LMO262133 LWK262123:LWK262133 MGG262123:MGG262133 MQC262123:MQC262133 MZY262123:MZY262133 NJU262123:NJU262133 NTQ262123:NTQ262133 ODM262123:ODM262133 ONI262123:ONI262133 OXE262123:OXE262133 PHA262123:PHA262133 PQW262123:PQW262133 QAS262123:QAS262133 QKO262123:QKO262133 QUK262123:QUK262133 REG262123:REG262133 ROC262123:ROC262133 RXY262123:RXY262133 SHU262123:SHU262133 SRQ262123:SRQ262133 TBM262123:TBM262133 TLI262123:TLI262133 TVE262123:TVE262133 UFA262123:UFA262133 UOW262123:UOW262133 UYS262123:UYS262133 VIO262123:VIO262133 VSK262123:VSK262133 WCG262123:WCG262133 WMC262123:WMC262133 WVY262123:WVY262133 N327682:N327692 JM327659:JM327669 TI327659:TI327669 ADE327659:ADE327669 ANA327659:ANA327669 AWW327659:AWW327669 BGS327659:BGS327669 BQO327659:BQO327669 CAK327659:CAK327669 CKG327659:CKG327669 CUC327659:CUC327669 DDY327659:DDY327669 DNU327659:DNU327669 DXQ327659:DXQ327669 EHM327659:EHM327669 ERI327659:ERI327669 FBE327659:FBE327669 FLA327659:FLA327669 FUW327659:FUW327669 GES327659:GES327669 GOO327659:GOO327669 GYK327659:GYK327669 HIG327659:HIG327669 HSC327659:HSC327669 IBY327659:IBY327669 ILU327659:ILU327669 IVQ327659:IVQ327669 JFM327659:JFM327669 JPI327659:JPI327669 JZE327659:JZE327669 KJA327659:KJA327669 KSW327659:KSW327669 LCS327659:LCS327669 LMO327659:LMO327669 LWK327659:LWK327669 MGG327659:MGG327669 MQC327659:MQC327669 MZY327659:MZY327669 NJU327659:NJU327669 NTQ327659:NTQ327669 ODM327659:ODM327669 ONI327659:ONI327669 OXE327659:OXE327669 PHA327659:PHA327669 PQW327659:PQW327669 QAS327659:QAS327669 QKO327659:QKO327669 QUK327659:QUK327669 REG327659:REG327669 ROC327659:ROC327669 RXY327659:RXY327669 SHU327659:SHU327669 SRQ327659:SRQ327669 TBM327659:TBM327669 TLI327659:TLI327669 TVE327659:TVE327669 UFA327659:UFA327669 UOW327659:UOW327669 UYS327659:UYS327669 VIO327659:VIO327669 VSK327659:VSK327669 WCG327659:WCG327669 WMC327659:WMC327669 WVY327659:WVY327669 N393218:N393228 JM393195:JM393205 TI393195:TI393205 ADE393195:ADE393205 ANA393195:ANA393205 AWW393195:AWW393205 BGS393195:BGS393205 BQO393195:BQO393205 CAK393195:CAK393205 CKG393195:CKG393205 CUC393195:CUC393205 DDY393195:DDY393205 DNU393195:DNU393205 DXQ393195:DXQ393205 EHM393195:EHM393205 ERI393195:ERI393205 FBE393195:FBE393205 FLA393195:FLA393205 FUW393195:FUW393205 GES393195:GES393205 GOO393195:GOO393205 GYK393195:GYK393205 HIG393195:HIG393205 HSC393195:HSC393205 IBY393195:IBY393205 ILU393195:ILU393205 IVQ393195:IVQ393205 JFM393195:JFM393205 JPI393195:JPI393205 JZE393195:JZE393205 KJA393195:KJA393205 KSW393195:KSW393205 LCS393195:LCS393205 LMO393195:LMO393205 LWK393195:LWK393205 MGG393195:MGG393205 MQC393195:MQC393205 MZY393195:MZY393205 NJU393195:NJU393205 NTQ393195:NTQ393205 ODM393195:ODM393205 ONI393195:ONI393205 OXE393195:OXE393205 PHA393195:PHA393205 PQW393195:PQW393205 QAS393195:QAS393205 QKO393195:QKO393205 QUK393195:QUK393205 REG393195:REG393205 ROC393195:ROC393205 RXY393195:RXY393205 SHU393195:SHU393205 SRQ393195:SRQ393205 TBM393195:TBM393205 TLI393195:TLI393205 TVE393195:TVE393205 UFA393195:UFA393205 UOW393195:UOW393205 UYS393195:UYS393205 VIO393195:VIO393205 VSK393195:VSK393205 WCG393195:WCG393205 WMC393195:WMC393205 WVY393195:WVY393205 N458754:N458764 JM458731:JM458741 TI458731:TI458741 ADE458731:ADE458741 ANA458731:ANA458741 AWW458731:AWW458741 BGS458731:BGS458741 BQO458731:BQO458741 CAK458731:CAK458741 CKG458731:CKG458741 CUC458731:CUC458741 DDY458731:DDY458741 DNU458731:DNU458741 DXQ458731:DXQ458741 EHM458731:EHM458741 ERI458731:ERI458741 FBE458731:FBE458741 FLA458731:FLA458741 FUW458731:FUW458741 GES458731:GES458741 GOO458731:GOO458741 GYK458731:GYK458741 HIG458731:HIG458741 HSC458731:HSC458741 IBY458731:IBY458741 ILU458731:ILU458741 IVQ458731:IVQ458741 JFM458731:JFM458741 JPI458731:JPI458741 JZE458731:JZE458741 KJA458731:KJA458741 KSW458731:KSW458741 LCS458731:LCS458741 LMO458731:LMO458741 LWK458731:LWK458741 MGG458731:MGG458741 MQC458731:MQC458741 MZY458731:MZY458741 NJU458731:NJU458741 NTQ458731:NTQ458741 ODM458731:ODM458741 ONI458731:ONI458741 OXE458731:OXE458741 PHA458731:PHA458741 PQW458731:PQW458741 QAS458731:QAS458741 QKO458731:QKO458741 QUK458731:QUK458741 REG458731:REG458741 ROC458731:ROC458741 RXY458731:RXY458741 SHU458731:SHU458741 SRQ458731:SRQ458741 TBM458731:TBM458741 TLI458731:TLI458741 TVE458731:TVE458741 UFA458731:UFA458741 UOW458731:UOW458741 UYS458731:UYS458741 VIO458731:VIO458741 VSK458731:VSK458741 WCG458731:WCG458741 WMC458731:WMC458741 WVY458731:WVY458741 N524290:N524300 JM524267:JM524277 TI524267:TI524277 ADE524267:ADE524277 ANA524267:ANA524277 AWW524267:AWW524277 BGS524267:BGS524277 BQO524267:BQO524277 CAK524267:CAK524277 CKG524267:CKG524277 CUC524267:CUC524277 DDY524267:DDY524277 DNU524267:DNU524277 DXQ524267:DXQ524277 EHM524267:EHM524277 ERI524267:ERI524277 FBE524267:FBE524277 FLA524267:FLA524277 FUW524267:FUW524277 GES524267:GES524277 GOO524267:GOO524277 GYK524267:GYK524277 HIG524267:HIG524277 HSC524267:HSC524277 IBY524267:IBY524277 ILU524267:ILU524277 IVQ524267:IVQ524277 JFM524267:JFM524277 JPI524267:JPI524277 JZE524267:JZE524277 KJA524267:KJA524277 KSW524267:KSW524277 LCS524267:LCS524277 LMO524267:LMO524277 LWK524267:LWK524277 MGG524267:MGG524277 MQC524267:MQC524277 MZY524267:MZY524277 NJU524267:NJU524277 NTQ524267:NTQ524277 ODM524267:ODM524277 ONI524267:ONI524277 OXE524267:OXE524277 PHA524267:PHA524277 PQW524267:PQW524277 QAS524267:QAS524277 QKO524267:QKO524277 QUK524267:QUK524277 REG524267:REG524277 ROC524267:ROC524277 RXY524267:RXY524277 SHU524267:SHU524277 SRQ524267:SRQ524277 TBM524267:TBM524277 TLI524267:TLI524277 TVE524267:TVE524277 UFA524267:UFA524277 UOW524267:UOW524277 UYS524267:UYS524277 VIO524267:VIO524277 VSK524267:VSK524277 WCG524267:WCG524277 WMC524267:WMC524277 WVY524267:WVY524277 N589826:N589836 JM589803:JM589813 TI589803:TI589813 ADE589803:ADE589813 ANA589803:ANA589813 AWW589803:AWW589813 BGS589803:BGS589813 BQO589803:BQO589813 CAK589803:CAK589813 CKG589803:CKG589813 CUC589803:CUC589813 DDY589803:DDY589813 DNU589803:DNU589813 DXQ589803:DXQ589813 EHM589803:EHM589813 ERI589803:ERI589813 FBE589803:FBE589813 FLA589803:FLA589813 FUW589803:FUW589813 GES589803:GES589813 GOO589803:GOO589813 GYK589803:GYK589813 HIG589803:HIG589813 HSC589803:HSC589813 IBY589803:IBY589813 ILU589803:ILU589813 IVQ589803:IVQ589813 JFM589803:JFM589813 JPI589803:JPI589813 JZE589803:JZE589813 KJA589803:KJA589813 KSW589803:KSW589813 LCS589803:LCS589813 LMO589803:LMO589813 LWK589803:LWK589813 MGG589803:MGG589813 MQC589803:MQC589813 MZY589803:MZY589813 NJU589803:NJU589813 NTQ589803:NTQ589813 ODM589803:ODM589813 ONI589803:ONI589813 OXE589803:OXE589813 PHA589803:PHA589813 PQW589803:PQW589813 QAS589803:QAS589813 QKO589803:QKO589813 QUK589803:QUK589813 REG589803:REG589813 ROC589803:ROC589813 RXY589803:RXY589813 SHU589803:SHU589813 SRQ589803:SRQ589813 TBM589803:TBM589813 TLI589803:TLI589813 TVE589803:TVE589813 UFA589803:UFA589813 UOW589803:UOW589813 UYS589803:UYS589813 VIO589803:VIO589813 VSK589803:VSK589813 WCG589803:WCG589813 WMC589803:WMC589813 WVY589803:WVY589813 N655362:N655372 JM655339:JM655349 TI655339:TI655349 ADE655339:ADE655349 ANA655339:ANA655349 AWW655339:AWW655349 BGS655339:BGS655349 BQO655339:BQO655349 CAK655339:CAK655349 CKG655339:CKG655349 CUC655339:CUC655349 DDY655339:DDY655349 DNU655339:DNU655349 DXQ655339:DXQ655349 EHM655339:EHM655349 ERI655339:ERI655349 FBE655339:FBE655349 FLA655339:FLA655349 FUW655339:FUW655349 GES655339:GES655349 GOO655339:GOO655349 GYK655339:GYK655349 HIG655339:HIG655349 HSC655339:HSC655349 IBY655339:IBY655349 ILU655339:ILU655349 IVQ655339:IVQ655349 JFM655339:JFM655349 JPI655339:JPI655349 JZE655339:JZE655349 KJA655339:KJA655349 KSW655339:KSW655349 LCS655339:LCS655349 LMO655339:LMO655349 LWK655339:LWK655349 MGG655339:MGG655349 MQC655339:MQC655349 MZY655339:MZY655349 NJU655339:NJU655349 NTQ655339:NTQ655349 ODM655339:ODM655349 ONI655339:ONI655349 OXE655339:OXE655349 PHA655339:PHA655349 PQW655339:PQW655349 QAS655339:QAS655349 QKO655339:QKO655349 QUK655339:QUK655349 REG655339:REG655349 ROC655339:ROC655349 RXY655339:RXY655349 SHU655339:SHU655349 SRQ655339:SRQ655349 TBM655339:TBM655349 TLI655339:TLI655349 TVE655339:TVE655349 UFA655339:UFA655349 UOW655339:UOW655349 UYS655339:UYS655349 VIO655339:VIO655349 VSK655339:VSK655349 WCG655339:WCG655349 WMC655339:WMC655349 WVY655339:WVY655349 N720898:N720908 JM720875:JM720885 TI720875:TI720885 ADE720875:ADE720885 ANA720875:ANA720885 AWW720875:AWW720885 BGS720875:BGS720885 BQO720875:BQO720885 CAK720875:CAK720885 CKG720875:CKG720885 CUC720875:CUC720885 DDY720875:DDY720885 DNU720875:DNU720885 DXQ720875:DXQ720885 EHM720875:EHM720885 ERI720875:ERI720885 FBE720875:FBE720885 FLA720875:FLA720885 FUW720875:FUW720885 GES720875:GES720885 GOO720875:GOO720885 GYK720875:GYK720885 HIG720875:HIG720885 HSC720875:HSC720885 IBY720875:IBY720885 ILU720875:ILU720885 IVQ720875:IVQ720885 JFM720875:JFM720885 JPI720875:JPI720885 JZE720875:JZE720885 KJA720875:KJA720885 KSW720875:KSW720885 LCS720875:LCS720885 LMO720875:LMO720885 LWK720875:LWK720885 MGG720875:MGG720885 MQC720875:MQC720885 MZY720875:MZY720885 NJU720875:NJU720885 NTQ720875:NTQ720885 ODM720875:ODM720885 ONI720875:ONI720885 OXE720875:OXE720885 PHA720875:PHA720885 PQW720875:PQW720885 QAS720875:QAS720885 QKO720875:QKO720885 QUK720875:QUK720885 REG720875:REG720885 ROC720875:ROC720885 RXY720875:RXY720885 SHU720875:SHU720885 SRQ720875:SRQ720885 TBM720875:TBM720885 TLI720875:TLI720885 TVE720875:TVE720885 UFA720875:UFA720885 UOW720875:UOW720885 UYS720875:UYS720885 VIO720875:VIO720885 VSK720875:VSK720885 WCG720875:WCG720885 WMC720875:WMC720885 WVY720875:WVY720885 N786434:N786444 JM786411:JM786421 TI786411:TI786421 ADE786411:ADE786421 ANA786411:ANA786421 AWW786411:AWW786421 BGS786411:BGS786421 BQO786411:BQO786421 CAK786411:CAK786421 CKG786411:CKG786421 CUC786411:CUC786421 DDY786411:DDY786421 DNU786411:DNU786421 DXQ786411:DXQ786421 EHM786411:EHM786421 ERI786411:ERI786421 FBE786411:FBE786421 FLA786411:FLA786421 FUW786411:FUW786421 GES786411:GES786421 GOO786411:GOO786421 GYK786411:GYK786421 HIG786411:HIG786421 HSC786411:HSC786421 IBY786411:IBY786421 ILU786411:ILU786421 IVQ786411:IVQ786421 JFM786411:JFM786421 JPI786411:JPI786421 JZE786411:JZE786421 KJA786411:KJA786421 KSW786411:KSW786421 LCS786411:LCS786421 LMO786411:LMO786421 LWK786411:LWK786421 MGG786411:MGG786421 MQC786411:MQC786421 MZY786411:MZY786421 NJU786411:NJU786421 NTQ786411:NTQ786421 ODM786411:ODM786421 ONI786411:ONI786421 OXE786411:OXE786421 PHA786411:PHA786421 PQW786411:PQW786421 QAS786411:QAS786421 QKO786411:QKO786421 QUK786411:QUK786421 REG786411:REG786421 ROC786411:ROC786421 RXY786411:RXY786421 SHU786411:SHU786421 SRQ786411:SRQ786421 TBM786411:TBM786421 TLI786411:TLI786421 TVE786411:TVE786421 UFA786411:UFA786421 UOW786411:UOW786421 UYS786411:UYS786421 VIO786411:VIO786421 VSK786411:VSK786421 WCG786411:WCG786421 WMC786411:WMC786421 WVY786411:WVY786421 N851970:N851980 JM851947:JM851957 TI851947:TI851957 ADE851947:ADE851957 ANA851947:ANA851957 AWW851947:AWW851957 BGS851947:BGS851957 BQO851947:BQO851957 CAK851947:CAK851957 CKG851947:CKG851957 CUC851947:CUC851957 DDY851947:DDY851957 DNU851947:DNU851957 DXQ851947:DXQ851957 EHM851947:EHM851957 ERI851947:ERI851957 FBE851947:FBE851957 FLA851947:FLA851957 FUW851947:FUW851957 GES851947:GES851957 GOO851947:GOO851957 GYK851947:GYK851957 HIG851947:HIG851957 HSC851947:HSC851957 IBY851947:IBY851957 ILU851947:ILU851957 IVQ851947:IVQ851957 JFM851947:JFM851957 JPI851947:JPI851957 JZE851947:JZE851957 KJA851947:KJA851957 KSW851947:KSW851957 LCS851947:LCS851957 LMO851947:LMO851957 LWK851947:LWK851957 MGG851947:MGG851957 MQC851947:MQC851957 MZY851947:MZY851957 NJU851947:NJU851957 NTQ851947:NTQ851957 ODM851947:ODM851957 ONI851947:ONI851957 OXE851947:OXE851957 PHA851947:PHA851957 PQW851947:PQW851957 QAS851947:QAS851957 QKO851947:QKO851957 QUK851947:QUK851957 REG851947:REG851957 ROC851947:ROC851957 RXY851947:RXY851957 SHU851947:SHU851957 SRQ851947:SRQ851957 TBM851947:TBM851957 TLI851947:TLI851957 TVE851947:TVE851957 UFA851947:UFA851957 UOW851947:UOW851957 UYS851947:UYS851957 VIO851947:VIO851957 VSK851947:VSK851957 WCG851947:WCG851957 WMC851947:WMC851957 WVY851947:WVY851957 N917506:N917516 JM917483:JM917493 TI917483:TI917493 ADE917483:ADE917493 ANA917483:ANA917493 AWW917483:AWW917493 BGS917483:BGS917493 BQO917483:BQO917493 CAK917483:CAK917493 CKG917483:CKG917493 CUC917483:CUC917493 DDY917483:DDY917493 DNU917483:DNU917493 DXQ917483:DXQ917493 EHM917483:EHM917493 ERI917483:ERI917493 FBE917483:FBE917493 FLA917483:FLA917493 FUW917483:FUW917493 GES917483:GES917493 GOO917483:GOO917493 GYK917483:GYK917493 HIG917483:HIG917493 HSC917483:HSC917493 IBY917483:IBY917493 ILU917483:ILU917493 IVQ917483:IVQ917493 JFM917483:JFM917493 JPI917483:JPI917493 JZE917483:JZE917493 KJA917483:KJA917493 KSW917483:KSW917493 LCS917483:LCS917493 LMO917483:LMO917493 LWK917483:LWK917493 MGG917483:MGG917493 MQC917483:MQC917493 MZY917483:MZY917493 NJU917483:NJU917493 NTQ917483:NTQ917493 ODM917483:ODM917493 ONI917483:ONI917493 OXE917483:OXE917493 PHA917483:PHA917493 PQW917483:PQW917493 QAS917483:QAS917493 QKO917483:QKO917493 QUK917483:QUK917493 REG917483:REG917493 ROC917483:ROC917493 RXY917483:RXY917493 SHU917483:SHU917493 SRQ917483:SRQ917493 TBM917483:TBM917493 TLI917483:TLI917493 TVE917483:TVE917493 UFA917483:UFA917493 UOW917483:UOW917493 UYS917483:UYS917493 VIO917483:VIO917493 VSK917483:VSK917493 WCG917483:WCG917493 WMC917483:WMC917493 WVY917483:WVY917493 N983042:N983052 JM983019:JM983029 TI983019:TI983029 ADE983019:ADE983029 ANA983019:ANA983029 AWW983019:AWW983029 BGS983019:BGS983029 BQO983019:BQO983029 CAK983019:CAK983029 CKG983019:CKG983029 CUC983019:CUC983029 DDY983019:DDY983029 DNU983019:DNU983029 DXQ983019:DXQ983029 EHM983019:EHM983029 ERI983019:ERI983029 FBE983019:FBE983029 FLA983019:FLA983029 FUW983019:FUW983029 GES983019:GES983029 GOO983019:GOO983029 GYK983019:GYK983029 HIG983019:HIG983029 HSC983019:HSC983029 IBY983019:IBY983029 ILU983019:ILU983029 IVQ983019:IVQ983029 JFM983019:JFM983029 JPI983019:JPI983029 JZE983019:JZE983029 KJA983019:KJA983029 KSW983019:KSW983029 LCS983019:LCS983029 LMO983019:LMO983029 LWK983019:LWK983029 MGG983019:MGG983029 MQC983019:MQC983029 MZY983019:MZY983029 NJU983019:NJU983029 NTQ983019:NTQ983029 ODM983019:ODM983029 ONI983019:ONI983029 OXE983019:OXE983029 PHA983019:PHA983029 PQW983019:PQW983029 QAS983019:QAS983029 QKO983019:QKO983029 QUK983019:QUK983029 REG983019:REG983029 ROC983019:ROC983029 RXY983019:RXY983029 SHU983019:SHU983029 SRQ983019:SRQ983029 TBM983019:TBM983029 TLI983019:TLI983029 TVE983019:TVE983029 UFA983019:UFA983029 UOW983019:UOW983029 UYS983019:UYS983029 VIO983019:VIO983029 VSK983019:VSK983029 WCG983019:WCG983029 WMC983019:WMC983029" xr:uid="{ADE4A579-6DC6-4936-B9FF-0C1F1BD01483}">
      <formula1>$L$29:$L$43</formula1>
    </dataValidation>
    <dataValidation type="list" showInputMessage="1" showErrorMessage="1" sqref="WVS983019:WVS983029 WLW983019:WLW983029 WCA983019:WCA983029 VSE983019:VSE983029 VII983019:VII983029 UYM983019:UYM983029 UOQ983019:UOQ983029 UEU983019:UEU983029 TUY983019:TUY983029 TLC983019:TLC983029 TBG983019:TBG983029 SRK983019:SRK983029 SHO983019:SHO983029 RXS983019:RXS983029 RNW983019:RNW983029 REA983019:REA983029 QUE983019:QUE983029 QKI983019:QKI983029 QAM983019:QAM983029 PQQ983019:PQQ983029 PGU983019:PGU983029 OWY983019:OWY983029 ONC983019:ONC983029 ODG983019:ODG983029 NTK983019:NTK983029 NJO983019:NJO983029 MZS983019:MZS983029 MPW983019:MPW983029 MGA983019:MGA983029 LWE983019:LWE983029 LMI983019:LMI983029 LCM983019:LCM983029 KSQ983019:KSQ983029 KIU983019:KIU983029 JYY983019:JYY983029 JPC983019:JPC983029 JFG983019:JFG983029 IVK983019:IVK983029 ILO983019:ILO983029 IBS983019:IBS983029 HRW983019:HRW983029 HIA983019:HIA983029 GYE983019:GYE983029 GOI983019:GOI983029 GEM983019:GEM983029 FUQ983019:FUQ983029 FKU983019:FKU983029 FAY983019:FAY983029 ERC983019:ERC983029 EHG983019:EHG983029 DXK983019:DXK983029 DNO983019:DNO983029 DDS983019:DDS983029 CTW983019:CTW983029 CKA983019:CKA983029 CAE983019:CAE983029 BQI983019:BQI983029 BGM983019:BGM983029 AWQ983019:AWQ983029 AMU983019:AMU983029 ACY983019:ACY983029 TC983019:TC983029 JG983019:JG983029 WVS917483:WVS917493 WLW917483:WLW917493 WCA917483:WCA917493 VSE917483:VSE917493 VII917483:VII917493 UYM917483:UYM917493 UOQ917483:UOQ917493 UEU917483:UEU917493 TUY917483:TUY917493 TLC917483:TLC917493 TBG917483:TBG917493 SRK917483:SRK917493 SHO917483:SHO917493 RXS917483:RXS917493 RNW917483:RNW917493 REA917483:REA917493 QUE917483:QUE917493 QKI917483:QKI917493 QAM917483:QAM917493 PQQ917483:PQQ917493 PGU917483:PGU917493 OWY917483:OWY917493 ONC917483:ONC917493 ODG917483:ODG917493 NTK917483:NTK917493 NJO917483:NJO917493 MZS917483:MZS917493 MPW917483:MPW917493 MGA917483:MGA917493 LWE917483:LWE917493 LMI917483:LMI917493 LCM917483:LCM917493 KSQ917483:KSQ917493 KIU917483:KIU917493 JYY917483:JYY917493 JPC917483:JPC917493 JFG917483:JFG917493 IVK917483:IVK917493 ILO917483:ILO917493 IBS917483:IBS917493 HRW917483:HRW917493 HIA917483:HIA917493 GYE917483:GYE917493 GOI917483:GOI917493 GEM917483:GEM917493 FUQ917483:FUQ917493 FKU917483:FKU917493 FAY917483:FAY917493 ERC917483:ERC917493 EHG917483:EHG917493 DXK917483:DXK917493 DNO917483:DNO917493 DDS917483:DDS917493 CTW917483:CTW917493 CKA917483:CKA917493 CAE917483:CAE917493 BQI917483:BQI917493 BGM917483:BGM917493 AWQ917483:AWQ917493 AMU917483:AMU917493 ACY917483:ACY917493 TC917483:TC917493 JG917483:JG917493 WVS851947:WVS851957 WLW851947:WLW851957 WCA851947:WCA851957 VSE851947:VSE851957 VII851947:VII851957 UYM851947:UYM851957 UOQ851947:UOQ851957 UEU851947:UEU851957 TUY851947:TUY851957 TLC851947:TLC851957 TBG851947:TBG851957 SRK851947:SRK851957 SHO851947:SHO851957 RXS851947:RXS851957 RNW851947:RNW851957 REA851947:REA851957 QUE851947:QUE851957 QKI851947:QKI851957 QAM851947:QAM851957 PQQ851947:PQQ851957 PGU851947:PGU851957 OWY851947:OWY851957 ONC851947:ONC851957 ODG851947:ODG851957 NTK851947:NTK851957 NJO851947:NJO851957 MZS851947:MZS851957 MPW851947:MPW851957 MGA851947:MGA851957 LWE851947:LWE851957 LMI851947:LMI851957 LCM851947:LCM851957 KSQ851947:KSQ851957 KIU851947:KIU851957 JYY851947:JYY851957 JPC851947:JPC851957 JFG851947:JFG851957 IVK851947:IVK851957 ILO851947:ILO851957 IBS851947:IBS851957 HRW851947:HRW851957 HIA851947:HIA851957 GYE851947:GYE851957 GOI851947:GOI851957 GEM851947:GEM851957 FUQ851947:FUQ851957 FKU851947:FKU851957 FAY851947:FAY851957 ERC851947:ERC851957 EHG851947:EHG851957 DXK851947:DXK851957 DNO851947:DNO851957 DDS851947:DDS851957 CTW851947:CTW851957 CKA851947:CKA851957 CAE851947:CAE851957 BQI851947:BQI851957 BGM851947:BGM851957 AWQ851947:AWQ851957 AMU851947:AMU851957 ACY851947:ACY851957 TC851947:TC851957 JG851947:JG851957 WVS786411:WVS786421 WLW786411:WLW786421 WCA786411:WCA786421 VSE786411:VSE786421 VII786411:VII786421 UYM786411:UYM786421 UOQ786411:UOQ786421 UEU786411:UEU786421 TUY786411:TUY786421 TLC786411:TLC786421 TBG786411:TBG786421 SRK786411:SRK786421 SHO786411:SHO786421 RXS786411:RXS786421 RNW786411:RNW786421 REA786411:REA786421 QUE786411:QUE786421 QKI786411:QKI786421 QAM786411:QAM786421 PQQ786411:PQQ786421 PGU786411:PGU786421 OWY786411:OWY786421 ONC786411:ONC786421 ODG786411:ODG786421 NTK786411:NTK786421 NJO786411:NJO786421 MZS786411:MZS786421 MPW786411:MPW786421 MGA786411:MGA786421 LWE786411:LWE786421 LMI786411:LMI786421 LCM786411:LCM786421 KSQ786411:KSQ786421 KIU786411:KIU786421 JYY786411:JYY786421 JPC786411:JPC786421 JFG786411:JFG786421 IVK786411:IVK786421 ILO786411:ILO786421 IBS786411:IBS786421 HRW786411:HRW786421 HIA786411:HIA786421 GYE786411:GYE786421 GOI786411:GOI786421 GEM786411:GEM786421 FUQ786411:FUQ786421 FKU786411:FKU786421 FAY786411:FAY786421 ERC786411:ERC786421 EHG786411:EHG786421 DXK786411:DXK786421 DNO786411:DNO786421 DDS786411:DDS786421 CTW786411:CTW786421 CKA786411:CKA786421 CAE786411:CAE786421 BQI786411:BQI786421 BGM786411:BGM786421 AWQ786411:AWQ786421 AMU786411:AMU786421 ACY786411:ACY786421 TC786411:TC786421 JG786411:JG786421 WVS720875:WVS720885 WLW720875:WLW720885 WCA720875:WCA720885 VSE720875:VSE720885 VII720875:VII720885 UYM720875:UYM720885 UOQ720875:UOQ720885 UEU720875:UEU720885 TUY720875:TUY720885 TLC720875:TLC720885 TBG720875:TBG720885 SRK720875:SRK720885 SHO720875:SHO720885 RXS720875:RXS720885 RNW720875:RNW720885 REA720875:REA720885 QUE720875:QUE720885 QKI720875:QKI720885 QAM720875:QAM720885 PQQ720875:PQQ720885 PGU720875:PGU720885 OWY720875:OWY720885 ONC720875:ONC720885 ODG720875:ODG720885 NTK720875:NTK720885 NJO720875:NJO720885 MZS720875:MZS720885 MPW720875:MPW720885 MGA720875:MGA720885 LWE720875:LWE720885 LMI720875:LMI720885 LCM720875:LCM720885 KSQ720875:KSQ720885 KIU720875:KIU720885 JYY720875:JYY720885 JPC720875:JPC720885 JFG720875:JFG720885 IVK720875:IVK720885 ILO720875:ILO720885 IBS720875:IBS720885 HRW720875:HRW720885 HIA720875:HIA720885 GYE720875:GYE720885 GOI720875:GOI720885 GEM720875:GEM720885 FUQ720875:FUQ720885 FKU720875:FKU720885 FAY720875:FAY720885 ERC720875:ERC720885 EHG720875:EHG720885 DXK720875:DXK720885 DNO720875:DNO720885 DDS720875:DDS720885 CTW720875:CTW720885 CKA720875:CKA720885 CAE720875:CAE720885 BQI720875:BQI720885 BGM720875:BGM720885 AWQ720875:AWQ720885 AMU720875:AMU720885 ACY720875:ACY720885 TC720875:TC720885 JG720875:JG720885 WVS655339:WVS655349 WLW655339:WLW655349 WCA655339:WCA655349 VSE655339:VSE655349 VII655339:VII655349 UYM655339:UYM655349 UOQ655339:UOQ655349 UEU655339:UEU655349 TUY655339:TUY655349 TLC655339:TLC655349 TBG655339:TBG655349 SRK655339:SRK655349 SHO655339:SHO655349 RXS655339:RXS655349 RNW655339:RNW655349 REA655339:REA655349 QUE655339:QUE655349 QKI655339:QKI655349 QAM655339:QAM655349 PQQ655339:PQQ655349 PGU655339:PGU655349 OWY655339:OWY655349 ONC655339:ONC655349 ODG655339:ODG655349 NTK655339:NTK655349 NJO655339:NJO655349 MZS655339:MZS655349 MPW655339:MPW655349 MGA655339:MGA655349 LWE655339:LWE655349 LMI655339:LMI655349 LCM655339:LCM655349 KSQ655339:KSQ655349 KIU655339:KIU655349 JYY655339:JYY655349 JPC655339:JPC655349 JFG655339:JFG655349 IVK655339:IVK655349 ILO655339:ILO655349 IBS655339:IBS655349 HRW655339:HRW655349 HIA655339:HIA655349 GYE655339:GYE655349 GOI655339:GOI655349 GEM655339:GEM655349 FUQ655339:FUQ655349 FKU655339:FKU655349 FAY655339:FAY655349 ERC655339:ERC655349 EHG655339:EHG655349 DXK655339:DXK655349 DNO655339:DNO655349 DDS655339:DDS655349 CTW655339:CTW655349 CKA655339:CKA655349 CAE655339:CAE655349 BQI655339:BQI655349 BGM655339:BGM655349 AWQ655339:AWQ655349 AMU655339:AMU655349 ACY655339:ACY655349 TC655339:TC655349 JG655339:JG655349 WVS589803:WVS589813 WLW589803:WLW589813 WCA589803:WCA589813 VSE589803:VSE589813 VII589803:VII589813 UYM589803:UYM589813 UOQ589803:UOQ589813 UEU589803:UEU589813 TUY589803:TUY589813 TLC589803:TLC589813 TBG589803:TBG589813 SRK589803:SRK589813 SHO589803:SHO589813 RXS589803:RXS589813 RNW589803:RNW589813 REA589803:REA589813 QUE589803:QUE589813 QKI589803:QKI589813 QAM589803:QAM589813 PQQ589803:PQQ589813 PGU589803:PGU589813 OWY589803:OWY589813 ONC589803:ONC589813 ODG589803:ODG589813 NTK589803:NTK589813 NJO589803:NJO589813 MZS589803:MZS589813 MPW589803:MPW589813 MGA589803:MGA589813 LWE589803:LWE589813 LMI589803:LMI589813 LCM589803:LCM589813 KSQ589803:KSQ589813 KIU589803:KIU589813 JYY589803:JYY589813 JPC589803:JPC589813 JFG589803:JFG589813 IVK589803:IVK589813 ILO589803:ILO589813 IBS589803:IBS589813 HRW589803:HRW589813 HIA589803:HIA589813 GYE589803:GYE589813 GOI589803:GOI589813 GEM589803:GEM589813 FUQ589803:FUQ589813 FKU589803:FKU589813 FAY589803:FAY589813 ERC589803:ERC589813 EHG589803:EHG589813 DXK589803:DXK589813 DNO589803:DNO589813 DDS589803:DDS589813 CTW589803:CTW589813 CKA589803:CKA589813 CAE589803:CAE589813 BQI589803:BQI589813 BGM589803:BGM589813 AWQ589803:AWQ589813 AMU589803:AMU589813 ACY589803:ACY589813 TC589803:TC589813 JG589803:JG589813 WVS524267:WVS524277 WLW524267:WLW524277 WCA524267:WCA524277 VSE524267:VSE524277 VII524267:VII524277 UYM524267:UYM524277 UOQ524267:UOQ524277 UEU524267:UEU524277 TUY524267:TUY524277 TLC524267:TLC524277 TBG524267:TBG524277 SRK524267:SRK524277 SHO524267:SHO524277 RXS524267:RXS524277 RNW524267:RNW524277 REA524267:REA524277 QUE524267:QUE524277 QKI524267:QKI524277 QAM524267:QAM524277 PQQ524267:PQQ524277 PGU524267:PGU524277 OWY524267:OWY524277 ONC524267:ONC524277 ODG524267:ODG524277 NTK524267:NTK524277 NJO524267:NJO524277 MZS524267:MZS524277 MPW524267:MPW524277 MGA524267:MGA524277 LWE524267:LWE524277 LMI524267:LMI524277 LCM524267:LCM524277 KSQ524267:KSQ524277 KIU524267:KIU524277 JYY524267:JYY524277 JPC524267:JPC524277 JFG524267:JFG524277 IVK524267:IVK524277 ILO524267:ILO524277 IBS524267:IBS524277 HRW524267:HRW524277 HIA524267:HIA524277 GYE524267:GYE524277 GOI524267:GOI524277 GEM524267:GEM524277 FUQ524267:FUQ524277 FKU524267:FKU524277 FAY524267:FAY524277 ERC524267:ERC524277 EHG524267:EHG524277 DXK524267:DXK524277 DNO524267:DNO524277 DDS524267:DDS524277 CTW524267:CTW524277 CKA524267:CKA524277 CAE524267:CAE524277 BQI524267:BQI524277 BGM524267:BGM524277 AWQ524267:AWQ524277 AMU524267:AMU524277 ACY524267:ACY524277 TC524267:TC524277 JG524267:JG524277 WVS458731:WVS458741 WLW458731:WLW458741 WCA458731:WCA458741 VSE458731:VSE458741 VII458731:VII458741 UYM458731:UYM458741 UOQ458731:UOQ458741 UEU458731:UEU458741 TUY458731:TUY458741 TLC458731:TLC458741 TBG458731:TBG458741 SRK458731:SRK458741 SHO458731:SHO458741 RXS458731:RXS458741 RNW458731:RNW458741 REA458731:REA458741 QUE458731:QUE458741 QKI458731:QKI458741 QAM458731:QAM458741 PQQ458731:PQQ458741 PGU458731:PGU458741 OWY458731:OWY458741 ONC458731:ONC458741 ODG458731:ODG458741 NTK458731:NTK458741 NJO458731:NJO458741 MZS458731:MZS458741 MPW458731:MPW458741 MGA458731:MGA458741 LWE458731:LWE458741 LMI458731:LMI458741 LCM458731:LCM458741 KSQ458731:KSQ458741 KIU458731:KIU458741 JYY458731:JYY458741 JPC458731:JPC458741 JFG458731:JFG458741 IVK458731:IVK458741 ILO458731:ILO458741 IBS458731:IBS458741 HRW458731:HRW458741 HIA458731:HIA458741 GYE458731:GYE458741 GOI458731:GOI458741 GEM458731:GEM458741 FUQ458731:FUQ458741 FKU458731:FKU458741 FAY458731:FAY458741 ERC458731:ERC458741 EHG458731:EHG458741 DXK458731:DXK458741 DNO458731:DNO458741 DDS458731:DDS458741 CTW458731:CTW458741 CKA458731:CKA458741 CAE458731:CAE458741 BQI458731:BQI458741 BGM458731:BGM458741 AWQ458731:AWQ458741 AMU458731:AMU458741 ACY458731:ACY458741 TC458731:TC458741 JG458731:JG458741 WVS393195:WVS393205 WLW393195:WLW393205 WCA393195:WCA393205 VSE393195:VSE393205 VII393195:VII393205 UYM393195:UYM393205 UOQ393195:UOQ393205 UEU393195:UEU393205 TUY393195:TUY393205 TLC393195:TLC393205 TBG393195:TBG393205 SRK393195:SRK393205 SHO393195:SHO393205 RXS393195:RXS393205 RNW393195:RNW393205 REA393195:REA393205 QUE393195:QUE393205 QKI393195:QKI393205 QAM393195:QAM393205 PQQ393195:PQQ393205 PGU393195:PGU393205 OWY393195:OWY393205 ONC393195:ONC393205 ODG393195:ODG393205 NTK393195:NTK393205 NJO393195:NJO393205 MZS393195:MZS393205 MPW393195:MPW393205 MGA393195:MGA393205 LWE393195:LWE393205 LMI393195:LMI393205 LCM393195:LCM393205 KSQ393195:KSQ393205 KIU393195:KIU393205 JYY393195:JYY393205 JPC393195:JPC393205 JFG393195:JFG393205 IVK393195:IVK393205 ILO393195:ILO393205 IBS393195:IBS393205 HRW393195:HRW393205 HIA393195:HIA393205 GYE393195:GYE393205 GOI393195:GOI393205 GEM393195:GEM393205 FUQ393195:FUQ393205 FKU393195:FKU393205 FAY393195:FAY393205 ERC393195:ERC393205 EHG393195:EHG393205 DXK393195:DXK393205 DNO393195:DNO393205 DDS393195:DDS393205 CTW393195:CTW393205 CKA393195:CKA393205 CAE393195:CAE393205 BQI393195:BQI393205 BGM393195:BGM393205 AWQ393195:AWQ393205 AMU393195:AMU393205 ACY393195:ACY393205 TC393195:TC393205 JG393195:JG393205 WVS327659:WVS327669 WLW327659:WLW327669 WCA327659:WCA327669 VSE327659:VSE327669 VII327659:VII327669 UYM327659:UYM327669 UOQ327659:UOQ327669 UEU327659:UEU327669 TUY327659:TUY327669 TLC327659:TLC327669 TBG327659:TBG327669 SRK327659:SRK327669 SHO327659:SHO327669 RXS327659:RXS327669 RNW327659:RNW327669 REA327659:REA327669 QUE327659:QUE327669 QKI327659:QKI327669 QAM327659:QAM327669 PQQ327659:PQQ327669 PGU327659:PGU327669 OWY327659:OWY327669 ONC327659:ONC327669 ODG327659:ODG327669 NTK327659:NTK327669 NJO327659:NJO327669 MZS327659:MZS327669 MPW327659:MPW327669 MGA327659:MGA327669 LWE327659:LWE327669 LMI327659:LMI327669 LCM327659:LCM327669 KSQ327659:KSQ327669 KIU327659:KIU327669 JYY327659:JYY327669 JPC327659:JPC327669 JFG327659:JFG327669 IVK327659:IVK327669 ILO327659:ILO327669 IBS327659:IBS327669 HRW327659:HRW327669 HIA327659:HIA327669 GYE327659:GYE327669 GOI327659:GOI327669 GEM327659:GEM327669 FUQ327659:FUQ327669 FKU327659:FKU327669 FAY327659:FAY327669 ERC327659:ERC327669 EHG327659:EHG327669 DXK327659:DXK327669 DNO327659:DNO327669 DDS327659:DDS327669 CTW327659:CTW327669 CKA327659:CKA327669 CAE327659:CAE327669 BQI327659:BQI327669 BGM327659:BGM327669 AWQ327659:AWQ327669 AMU327659:AMU327669 ACY327659:ACY327669 TC327659:TC327669 JG327659:JG327669 WVS262123:WVS262133 WLW262123:WLW262133 WCA262123:WCA262133 VSE262123:VSE262133 VII262123:VII262133 UYM262123:UYM262133 UOQ262123:UOQ262133 UEU262123:UEU262133 TUY262123:TUY262133 TLC262123:TLC262133 TBG262123:TBG262133 SRK262123:SRK262133 SHO262123:SHO262133 RXS262123:RXS262133 RNW262123:RNW262133 REA262123:REA262133 QUE262123:QUE262133 QKI262123:QKI262133 QAM262123:QAM262133 PQQ262123:PQQ262133 PGU262123:PGU262133 OWY262123:OWY262133 ONC262123:ONC262133 ODG262123:ODG262133 NTK262123:NTK262133 NJO262123:NJO262133 MZS262123:MZS262133 MPW262123:MPW262133 MGA262123:MGA262133 LWE262123:LWE262133 LMI262123:LMI262133 LCM262123:LCM262133 KSQ262123:KSQ262133 KIU262123:KIU262133 JYY262123:JYY262133 JPC262123:JPC262133 JFG262123:JFG262133 IVK262123:IVK262133 ILO262123:ILO262133 IBS262123:IBS262133 HRW262123:HRW262133 HIA262123:HIA262133 GYE262123:GYE262133 GOI262123:GOI262133 GEM262123:GEM262133 FUQ262123:FUQ262133 FKU262123:FKU262133 FAY262123:FAY262133 ERC262123:ERC262133 EHG262123:EHG262133 DXK262123:DXK262133 DNO262123:DNO262133 DDS262123:DDS262133 CTW262123:CTW262133 CKA262123:CKA262133 CAE262123:CAE262133 BQI262123:BQI262133 BGM262123:BGM262133 AWQ262123:AWQ262133 AMU262123:AMU262133 ACY262123:ACY262133 TC262123:TC262133 JG262123:JG262133 WVS196587:WVS196597 WLW196587:WLW196597 WCA196587:WCA196597 VSE196587:VSE196597 VII196587:VII196597 UYM196587:UYM196597 UOQ196587:UOQ196597 UEU196587:UEU196597 TUY196587:TUY196597 TLC196587:TLC196597 TBG196587:TBG196597 SRK196587:SRK196597 SHO196587:SHO196597 RXS196587:RXS196597 RNW196587:RNW196597 REA196587:REA196597 QUE196587:QUE196597 QKI196587:QKI196597 QAM196587:QAM196597 PQQ196587:PQQ196597 PGU196587:PGU196597 OWY196587:OWY196597 ONC196587:ONC196597 ODG196587:ODG196597 NTK196587:NTK196597 NJO196587:NJO196597 MZS196587:MZS196597 MPW196587:MPW196597 MGA196587:MGA196597 LWE196587:LWE196597 LMI196587:LMI196597 LCM196587:LCM196597 KSQ196587:KSQ196597 KIU196587:KIU196597 JYY196587:JYY196597 JPC196587:JPC196597 JFG196587:JFG196597 IVK196587:IVK196597 ILO196587:ILO196597 IBS196587:IBS196597 HRW196587:HRW196597 HIA196587:HIA196597 GYE196587:GYE196597 GOI196587:GOI196597 GEM196587:GEM196597 FUQ196587:FUQ196597 FKU196587:FKU196597 FAY196587:FAY196597 ERC196587:ERC196597 EHG196587:EHG196597 DXK196587:DXK196597 DNO196587:DNO196597 DDS196587:DDS196597 CTW196587:CTW196597 CKA196587:CKA196597 CAE196587:CAE196597 BQI196587:BQI196597 BGM196587:BGM196597 AWQ196587:AWQ196597 AMU196587:AMU196597 ACY196587:ACY196597 TC196587:TC196597 JG196587:JG196597 WVS131051:WVS131061 WLW131051:WLW131061 WCA131051:WCA131061 VSE131051:VSE131061 VII131051:VII131061 UYM131051:UYM131061 UOQ131051:UOQ131061 UEU131051:UEU131061 TUY131051:TUY131061 TLC131051:TLC131061 TBG131051:TBG131061 SRK131051:SRK131061 SHO131051:SHO131061 RXS131051:RXS131061 RNW131051:RNW131061 REA131051:REA131061 QUE131051:QUE131061 QKI131051:QKI131061 QAM131051:QAM131061 PQQ131051:PQQ131061 PGU131051:PGU131061 OWY131051:OWY131061 ONC131051:ONC131061 ODG131051:ODG131061 NTK131051:NTK131061 NJO131051:NJO131061 MZS131051:MZS131061 MPW131051:MPW131061 MGA131051:MGA131061 LWE131051:LWE131061 LMI131051:LMI131061 LCM131051:LCM131061 KSQ131051:KSQ131061 KIU131051:KIU131061 JYY131051:JYY131061 JPC131051:JPC131061 JFG131051:JFG131061 IVK131051:IVK131061 ILO131051:ILO131061 IBS131051:IBS131061 HRW131051:HRW131061 HIA131051:HIA131061 GYE131051:GYE131061 GOI131051:GOI131061 GEM131051:GEM131061 FUQ131051:FUQ131061 FKU131051:FKU131061 FAY131051:FAY131061 ERC131051:ERC131061 EHG131051:EHG131061 DXK131051:DXK131061 DNO131051:DNO131061 DDS131051:DDS131061 CTW131051:CTW131061 CKA131051:CKA131061 CAE131051:CAE131061 BQI131051:BQI131061 BGM131051:BGM131061 AWQ131051:AWQ131061 AMU131051:AMU131061 ACY131051:ACY131061 TC131051:TC131061 JG131051:JG131061 WVS65515:WVS65525 WLW65515:WLW65525 WCA65515:WCA65525 VSE65515:VSE65525 VII65515:VII65525 UYM65515:UYM65525 UOQ65515:UOQ65525 UEU65515:UEU65525 TUY65515:TUY65525 TLC65515:TLC65525 TBG65515:TBG65525 SRK65515:SRK65525 SHO65515:SHO65525 RXS65515:RXS65525 RNW65515:RNW65525 REA65515:REA65525 QUE65515:QUE65525 QKI65515:QKI65525 QAM65515:QAM65525 PQQ65515:PQQ65525 PGU65515:PGU65525 OWY65515:OWY65525 ONC65515:ONC65525 ODG65515:ODG65525 NTK65515:NTK65525 NJO65515:NJO65525 MZS65515:MZS65525 MPW65515:MPW65525 MGA65515:MGA65525 LWE65515:LWE65525 LMI65515:LMI65525 LCM65515:LCM65525 KSQ65515:KSQ65525 KIU65515:KIU65525 JYY65515:JYY65525 JPC65515:JPC65525 JFG65515:JFG65525 IVK65515:IVK65525 ILO65515:ILO65525 IBS65515:IBS65525 HRW65515:HRW65525 HIA65515:HIA65525 GYE65515:GYE65525 GOI65515:GOI65525 GEM65515:GEM65525 FUQ65515:FUQ65525 FKU65515:FKU65525 FAY65515:FAY65525 ERC65515:ERC65525 EHG65515:EHG65525 DXK65515:DXK65525 DNO65515:DNO65525 DDS65515:DDS65525 CTW65515:CTW65525 CKA65515:CKA65525 CAE65515:CAE65525 BQI65515:BQI65525 BGM65515:BGM65525 AWQ65515:AWQ65525 AMU65515:AMU65525 ACY65515:ACY65525 TC65515:TC65525 JG65515:JG65525 F65538:G65548 F131074:G131084 F196610:G196620 F262146:G262156 F327682:G327692 F393218:G393228 F458754:G458764 F524290:G524300 F589826:G589836 F655362:G655372 F720898:G720908 F786434:G786444 F851970:G851980 F917506:G917516 F983042:G983052 SQ7:SQ18 ACM7:ACM18 AMI7:AMI18 AWE7:AWE18 BGA7:BGA18 BPW7:BPW18 BZS7:BZS18 CJO7:CJO18 CTK7:CTK18 DDG7:DDG18 DNC7:DNC18 DWY7:DWY18 EGU7:EGU18 EQQ7:EQQ18 FAM7:FAM18 FKI7:FKI18 FUE7:FUE18 GEA7:GEA18 GNW7:GNW18 GXS7:GXS18 HHO7:HHO18 HRK7:HRK18 IBG7:IBG18 ILC7:ILC18 IUY7:IUY18 JEU7:JEU18 JOQ7:JOQ18 JYM7:JYM18 KII7:KII18 KSE7:KSE18 LCA7:LCA18 LLW7:LLW18 LVS7:LVS18 MFO7:MFO18 MPK7:MPK18 MZG7:MZG18 NJC7:NJC18 NSY7:NSY18 OCU7:OCU18 OMQ7:OMQ18 OWM7:OWM18 PGI7:PGI18 PQE7:PQE18 QAA7:QAA18 QJW7:QJW18 QTS7:QTS18 RDO7:RDO18 RNK7:RNK18 RXG7:RXG18 SHC7:SHC18 SQY7:SQY18 TAU7:TAU18 TKQ7:TKQ18 TUM7:TUM18 UEI7:UEI18 UOE7:UOE18 UYA7:UYA18 VHW7:VHW18 VRS7:VRS18 WBO7:WBO18 WLK7:WLK18 WVG7:WVG18 IU7:IU18" xr:uid="{6B1F30FB-B761-462C-8DAA-5C3DFB8017F9}">
      <formula1>#REF!</formula1>
    </dataValidation>
    <dataValidation type="list" allowBlank="1" showInputMessage="1" showErrorMessage="1" sqref="F7:F18" xr:uid="{5137492F-08CF-4514-A4BA-626B094D2368}">
      <formula1>$F$29:$F$30</formula1>
    </dataValidation>
    <dataValidation type="list" showInputMessage="1" showErrorMessage="1" sqref="JA8:JA18 WVM8:WVM18 WLQ8:WLQ18 WBU8:WBU18 VRY8:VRY18 VIC8:VIC18 UYG8:UYG18 UOK8:UOK18 UEO8:UEO18 TUS8:TUS18 TKW8:TKW18 TBA8:TBA18 SRE8:SRE18 SHI8:SHI18 RXM8:RXM18 RNQ8:RNQ18 RDU8:RDU18 QTY8:QTY18 QKC8:QKC18 QAG8:QAG18 PQK8:PQK18 PGO8:PGO18 OWS8:OWS18 OMW8:OMW18 ODA8:ODA18 NTE8:NTE18 NJI8:NJI18 MZM8:MZM18 MPQ8:MPQ18 MFU8:MFU18 LVY8:LVY18 LMC8:LMC18 LCG8:LCG18 KSK8:KSK18 KIO8:KIO18 JYS8:JYS18 JOW8:JOW18 JFA8:JFA18 IVE8:IVE18 ILI8:ILI18 IBM8:IBM18 HRQ8:HRQ18 HHU8:HHU18 GXY8:GXY18 GOC8:GOC18 GEG8:GEG18 FUK8:FUK18 FKO8:FKO18 FAS8:FAS18 EQW8:EQW18 EHA8:EHA18 DXE8:DXE18 DNI8:DNI18 DDM8:DDM18 CTQ8:CTQ18 CJU8:CJU18 BZY8:BZY18 BQC8:BQC18 BGG8:BGG18 AWK8:AWK18 AMO8:AMO18 ACS8:ACS18 SW8:SW18" xr:uid="{590F5CB5-A4A2-4F1B-83AF-98CDBB73FC85}">
      <formula1>$L$312:$L$326</formula1>
    </dataValidation>
    <dataValidation type="list" showInputMessage="1" showErrorMessage="1" sqref="WLP8:WLP18 WBT8:WBT18 VRX8:VRX18 VIB8:VIB18 UYF8:UYF18 UOJ8:UOJ18 UEN8:UEN18 TUR8:TUR18 TKV8:TKV18 TAZ8:TAZ18 SRD8:SRD18 SHH8:SHH18 RXL8:RXL18 RNP8:RNP18 RDT8:RDT18 QTX8:QTX18 QKB8:QKB18 QAF8:QAF18 PQJ8:PQJ18 PGN8:PGN18 OWR8:OWR18 OMV8:OMV18 OCZ8:OCZ18 NTD8:NTD18 NJH8:NJH18 MZL8:MZL18 MPP8:MPP18 MFT8:MFT18 LVX8:LVX18 LMB8:LMB18 LCF8:LCF18 KSJ8:KSJ18 KIN8:KIN18 JYR8:JYR18 JOV8:JOV18 JEZ8:JEZ18 IVD8:IVD18 ILH8:ILH18 IBL8:IBL18 HRP8:HRP18 HHT8:HHT18 GXX8:GXX18 GOB8:GOB18 GEF8:GEF18 FUJ8:FUJ18 FKN8:FKN18 FAR8:FAR18 EQV8:EQV18 EGZ8:EGZ18 DXD8:DXD18 DNH8:DNH18 DDL8:DDL18 CTP8:CTP18 CJT8:CJT18 BZX8:BZX18 BQB8:BQB18 BGF8:BGF18 AWJ8:AWJ18 AMN8:AMN18 ACR8:ACR18 SV8:SV18 IZ8:IZ18 WVL8:WVL18" xr:uid="{E6B69567-ECCC-4C0A-A75F-513D37932A53}">
      <formula1>$M$312:$M$366</formula1>
    </dataValidation>
    <dataValidation type="list" showInputMessage="1" showErrorMessage="1" sqref="SU8:SU18 ACQ8:ACQ18 AMM8:AMM18 AWI8:AWI18 BGE8:BGE18 BQA8:BQA18 BZW8:BZW18 CJS8:CJS18 CTO8:CTO18 DDK8:DDK18 DNG8:DNG18 DXC8:DXC18 EGY8:EGY18 EQU8:EQU18 FAQ8:FAQ18 FKM8:FKM18 FUI8:FUI18 GEE8:GEE18 GOA8:GOA18 GXW8:GXW18 HHS8:HHS18 HRO8:HRO18 IBK8:IBK18 ILG8:ILG18 IVC8:IVC18 JEY8:JEY18 JOU8:JOU18 JYQ8:JYQ18 KIM8:KIM18 KSI8:KSI18 LCE8:LCE18 LMA8:LMA18 LVW8:LVW18 MFS8:MFS18 MPO8:MPO18 MZK8:MZK18 NJG8:NJG18 NTC8:NTC18 OCY8:OCY18 OMU8:OMU18 OWQ8:OWQ18 PGM8:PGM18 PQI8:PQI18 QAE8:QAE18 QKA8:QKA18 QTW8:QTW18 RDS8:RDS18 RNO8:RNO18 RXK8:RXK18 SHG8:SHG18 SRC8:SRC18 TAY8:TAY18 TKU8:TKU18 TUQ8:TUQ18 UEM8:UEM18 UOI8:UOI18 UYE8:UYE18 VIA8:VIA18 VRW8:VRW18 WBS8:WBS18 WLO8:WLO18 WVK8:WVK18 IY8:IY18" xr:uid="{5C8B36C4-0E8E-4BE3-BA07-D5509C8E0B86}">
      <formula1>$N$312:$N$657</formula1>
    </dataValidation>
    <dataValidation type="list" showInputMessage="1" showErrorMessage="1" sqref="SR8:SR18 ACN8:ACN18 AMJ8:AMJ18 AWF8:AWF18 BGB8:BGB18 BPX8:BPX18 BZT8:BZT18 CJP8:CJP18 CTL8:CTL18 DDH8:DDH18 DND8:DND18 DWZ8:DWZ18 EGV8:EGV18 EQR8:EQR18 FAN8:FAN18 FKJ8:FKJ18 FUF8:FUF18 GEB8:GEB18 GNX8:GNX18 GXT8:GXT18 HHP8:HHP18 HRL8:HRL18 IBH8:IBH18 ILD8:ILD18 IUZ8:IUZ18 JEV8:JEV18 JOR8:JOR18 JYN8:JYN18 KIJ8:KIJ18 KSF8:KSF18 LCB8:LCB18 LLX8:LLX18 LVT8:LVT18 MFP8:MFP18 MPL8:MPL18 MZH8:MZH18 NJD8:NJD18 NSZ8:NSZ18 OCV8:OCV18 OMR8:OMR18 OWN8:OWN18 PGJ8:PGJ18 PQF8:PQF18 QAB8:QAB18 QJX8:QJX18 QTT8:QTT18 RDP8:RDP18 RNL8:RNL18 RXH8:RXH18 SHD8:SHD18 SQZ8:SQZ18 TAV8:TAV18 TKR8:TKR18 TUN8:TUN18 UEJ8:UEJ18 UOF8:UOF18 UYB8:UYB18 VHX8:VHX18 VRT8:VRT18 WBP8:WBP18 WLL8:WLL18 WVH8:WVH18 IV8:IV18" xr:uid="{18CB7DF8-B1ED-4455-87C1-A85BC91E9499}">
      <formula1>$G$312:$G$327</formula1>
    </dataValidation>
    <dataValidation type="list" allowBlank="1" showInputMessage="1" showErrorMessage="1" sqref="M7:M18" xr:uid="{6F3227B2-74D0-4EA4-A646-ADEF9FBAF80B}">
      <formula1>$M$29:$M$86</formula1>
    </dataValidation>
    <dataValidation type="list" allowBlank="1" showInputMessage="1" showErrorMessage="1" sqref="N7:N18" xr:uid="{2C988777-1A8D-4370-9B9A-DF8C7DDF1B7A}">
      <formula1>$N$29:$N$373</formula1>
    </dataValidation>
    <dataValidation type="list" allowBlank="1" showInputMessage="1" showErrorMessage="1" sqref="L7:L18" xr:uid="{50E87EA6-2A6E-4534-8C18-AE7948ED325A}">
      <formula1>$L$29:$L$44</formula1>
    </dataValidation>
    <dataValidation type="list" allowBlank="1" showInputMessage="1" showErrorMessage="1" sqref="G7:G18" xr:uid="{D3C3AF64-F137-4FA7-95E9-22010BE5943D}">
      <formula1>$G$29:$G$55</formula1>
    </dataValidation>
    <dataValidation type="list" allowBlank="1" showInputMessage="1" showErrorMessage="1" sqref="H7:H18" xr:uid="{2028682A-6A0A-4009-91DE-B08D5434F9BD}">
      <formula1>$I$29:$I$52</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7"/>
  <sheetViews>
    <sheetView showGridLines="0" zoomScale="90" zoomScaleNormal="90" workbookViewId="0">
      <selection activeCell="H32" sqref="H32"/>
    </sheetView>
  </sheetViews>
  <sheetFormatPr baseColWidth="10" defaultColWidth="17.28515625" defaultRowHeight="11.25" x14ac:dyDescent="0.25"/>
  <cols>
    <col min="1" max="1" width="2.28515625" style="95" customWidth="1"/>
    <col min="2" max="2" width="23.5703125" style="302" customWidth="1"/>
    <col min="3" max="3" width="31.140625" style="361" customWidth="1"/>
    <col min="4" max="4" width="29.28515625" style="302" customWidth="1"/>
    <col min="5" max="5" width="30.42578125" style="302" customWidth="1"/>
    <col min="6" max="6" width="25.42578125" style="302" bestFit="1" customWidth="1"/>
    <col min="7" max="7" width="15.7109375" style="302" customWidth="1"/>
    <col min="8" max="8" width="15.28515625" style="302" customWidth="1"/>
    <col min="9" max="9" width="17.42578125" style="302" customWidth="1"/>
    <col min="10" max="10" width="18.7109375" style="302" customWidth="1"/>
    <col min="11" max="11" width="18.28515625" style="302" customWidth="1"/>
    <col min="12" max="13" width="12.28515625" style="302" customWidth="1"/>
    <col min="14" max="14" width="13.28515625" style="302" customWidth="1"/>
    <col min="15" max="15" width="17.28515625" style="95" customWidth="1"/>
    <col min="16" max="16384" width="17.28515625" style="95"/>
  </cols>
  <sheetData>
    <row r="1" spans="2:14" ht="23.65" customHeight="1" x14ac:dyDescent="0.25">
      <c r="B1" s="545" t="s">
        <v>870</v>
      </c>
      <c r="C1" s="546"/>
      <c r="D1" s="546"/>
      <c r="E1" s="546"/>
      <c r="F1" s="546"/>
      <c r="G1" s="546"/>
      <c r="H1" s="546"/>
      <c r="I1" s="546"/>
      <c r="J1" s="546"/>
      <c r="K1" s="546"/>
      <c r="L1" s="546"/>
      <c r="M1" s="546"/>
      <c r="N1" s="546"/>
    </row>
    <row r="2" spans="2:14" ht="34.15" customHeight="1" thickBot="1" x14ac:dyDescent="0.3">
      <c r="B2" s="542" t="s">
        <v>871</v>
      </c>
      <c r="C2" s="542"/>
      <c r="D2" s="542"/>
      <c r="E2" s="542"/>
      <c r="F2" s="542"/>
      <c r="G2" s="542"/>
      <c r="H2" s="542"/>
      <c r="I2" s="542"/>
      <c r="J2" s="542"/>
      <c r="K2" s="542"/>
      <c r="L2" s="542"/>
      <c r="M2" s="542"/>
      <c r="N2" s="542"/>
    </row>
    <row r="3" spans="2:14" ht="18" customHeight="1" thickBot="1" x14ac:dyDescent="0.3">
      <c r="B3" s="547" t="s">
        <v>872</v>
      </c>
      <c r="C3" s="549" t="s">
        <v>873</v>
      </c>
      <c r="D3" s="553" t="s">
        <v>874</v>
      </c>
      <c r="E3" s="549" t="s">
        <v>875</v>
      </c>
      <c r="F3" s="525" t="s">
        <v>876</v>
      </c>
      <c r="G3" s="525" t="s">
        <v>877</v>
      </c>
      <c r="H3" s="525" t="s">
        <v>878</v>
      </c>
      <c r="I3" s="549" t="s">
        <v>879</v>
      </c>
      <c r="J3" s="549" t="s">
        <v>880</v>
      </c>
      <c r="K3" s="551" t="s">
        <v>881</v>
      </c>
      <c r="L3" s="543" t="s">
        <v>882</v>
      </c>
      <c r="M3" s="543"/>
      <c r="N3" s="544"/>
    </row>
    <row r="4" spans="2:14" ht="47.25" customHeight="1" thickBot="1" x14ac:dyDescent="0.3">
      <c r="B4" s="548"/>
      <c r="C4" s="550"/>
      <c r="D4" s="554"/>
      <c r="E4" s="550"/>
      <c r="F4" s="526"/>
      <c r="G4" s="526"/>
      <c r="H4" s="526"/>
      <c r="I4" s="550"/>
      <c r="J4" s="550"/>
      <c r="K4" s="552"/>
      <c r="L4" s="96" t="s">
        <v>386</v>
      </c>
      <c r="M4" s="97" t="s">
        <v>387</v>
      </c>
      <c r="N4" s="98" t="s">
        <v>883</v>
      </c>
    </row>
    <row r="5" spans="2:14" s="293" customFormat="1" ht="45.75" customHeight="1" x14ac:dyDescent="0.25">
      <c r="B5" s="364" t="s">
        <v>884</v>
      </c>
      <c r="C5" s="365" t="s">
        <v>885</v>
      </c>
      <c r="D5" s="291" t="s">
        <v>886</v>
      </c>
      <c r="E5" s="366" t="s">
        <v>887</v>
      </c>
      <c r="F5" s="366" t="s">
        <v>402</v>
      </c>
      <c r="G5" s="366" t="s">
        <v>403</v>
      </c>
      <c r="H5" s="366" t="s">
        <v>672</v>
      </c>
      <c r="I5" s="291" t="s">
        <v>888</v>
      </c>
      <c r="J5" s="291" t="s">
        <v>889</v>
      </c>
      <c r="K5" s="292" t="s">
        <v>890</v>
      </c>
      <c r="L5" s="290">
        <v>0</v>
      </c>
      <c r="M5" s="291">
        <v>35</v>
      </c>
      <c r="N5" s="292">
        <f>+L5+M5</f>
        <v>35</v>
      </c>
    </row>
    <row r="6" spans="2:14" s="293" customFormat="1" ht="45.75" customHeight="1" x14ac:dyDescent="0.25">
      <c r="B6" s="300" t="s">
        <v>884</v>
      </c>
      <c r="C6" s="359" t="s">
        <v>885</v>
      </c>
      <c r="D6" s="301" t="s">
        <v>886</v>
      </c>
      <c r="E6" s="297" t="s">
        <v>891</v>
      </c>
      <c r="F6" s="305" t="s">
        <v>402</v>
      </c>
      <c r="G6" s="305" t="s">
        <v>403</v>
      </c>
      <c r="H6" s="305" t="s">
        <v>672</v>
      </c>
      <c r="I6" s="301" t="s">
        <v>888</v>
      </c>
      <c r="J6" s="301" t="s">
        <v>889</v>
      </c>
      <c r="K6" s="368" t="s">
        <v>892</v>
      </c>
      <c r="L6" s="294">
        <v>0</v>
      </c>
      <c r="M6" s="295">
        <v>37</v>
      </c>
      <c r="N6" s="296">
        <f>+L6+M6</f>
        <v>37</v>
      </c>
    </row>
    <row r="7" spans="2:14" s="293" customFormat="1" ht="45.75" customHeight="1" x14ac:dyDescent="0.25">
      <c r="B7" s="300" t="s">
        <v>893</v>
      </c>
      <c r="C7" s="359" t="s">
        <v>885</v>
      </c>
      <c r="D7" s="301" t="s">
        <v>886</v>
      </c>
      <c r="E7" s="297" t="s">
        <v>894</v>
      </c>
      <c r="F7" s="305" t="s">
        <v>402</v>
      </c>
      <c r="G7" s="305" t="s">
        <v>403</v>
      </c>
      <c r="H7" s="305" t="s">
        <v>697</v>
      </c>
      <c r="I7" s="301" t="s">
        <v>895</v>
      </c>
      <c r="J7" s="301" t="s">
        <v>889</v>
      </c>
      <c r="K7" s="368" t="s">
        <v>896</v>
      </c>
      <c r="L7" s="294">
        <v>0</v>
      </c>
      <c r="M7" s="295">
        <v>12</v>
      </c>
      <c r="N7" s="296">
        <f t="shared" ref="N7:N13" si="0">+L7+M7</f>
        <v>12</v>
      </c>
    </row>
    <row r="8" spans="2:14" s="293" customFormat="1" ht="45.75" customHeight="1" x14ac:dyDescent="0.25">
      <c r="B8" s="300" t="s">
        <v>897</v>
      </c>
      <c r="C8" s="359" t="s">
        <v>885</v>
      </c>
      <c r="D8" s="301" t="s">
        <v>886</v>
      </c>
      <c r="E8" s="297" t="s">
        <v>898</v>
      </c>
      <c r="F8" s="305" t="s">
        <v>402</v>
      </c>
      <c r="G8" s="305" t="s">
        <v>403</v>
      </c>
      <c r="H8" s="305" t="s">
        <v>821</v>
      </c>
      <c r="I8" s="301" t="s">
        <v>895</v>
      </c>
      <c r="J8" s="301" t="s">
        <v>889</v>
      </c>
      <c r="K8" s="368" t="s">
        <v>896</v>
      </c>
      <c r="L8" s="294">
        <v>0</v>
      </c>
      <c r="M8" s="295">
        <v>32</v>
      </c>
      <c r="N8" s="296">
        <f t="shared" si="0"/>
        <v>32</v>
      </c>
    </row>
    <row r="9" spans="2:14" s="293" customFormat="1" ht="45.75" customHeight="1" x14ac:dyDescent="0.25">
      <c r="B9" s="300" t="s">
        <v>395</v>
      </c>
      <c r="C9" s="359" t="s">
        <v>885</v>
      </c>
      <c r="D9" s="301" t="s">
        <v>886</v>
      </c>
      <c r="E9" s="297" t="s">
        <v>899</v>
      </c>
      <c r="F9" s="305" t="s">
        <v>402</v>
      </c>
      <c r="G9" s="305" t="s">
        <v>403</v>
      </c>
      <c r="H9" s="305" t="s">
        <v>697</v>
      </c>
      <c r="I9" s="301" t="s">
        <v>895</v>
      </c>
      <c r="J9" s="301" t="s">
        <v>889</v>
      </c>
      <c r="K9" s="368" t="s">
        <v>900</v>
      </c>
      <c r="L9" s="294">
        <v>0</v>
      </c>
      <c r="M9" s="295">
        <v>40</v>
      </c>
      <c r="N9" s="296">
        <f t="shared" si="0"/>
        <v>40</v>
      </c>
    </row>
    <row r="10" spans="2:14" s="293" customFormat="1" ht="45.75" customHeight="1" x14ac:dyDescent="0.25">
      <c r="B10" s="300" t="s">
        <v>893</v>
      </c>
      <c r="C10" s="359" t="s">
        <v>885</v>
      </c>
      <c r="D10" s="301" t="s">
        <v>886</v>
      </c>
      <c r="E10" s="297" t="s">
        <v>901</v>
      </c>
      <c r="F10" s="305" t="s">
        <v>402</v>
      </c>
      <c r="G10" s="305" t="s">
        <v>403</v>
      </c>
      <c r="H10" s="305" t="s">
        <v>661</v>
      </c>
      <c r="I10" s="301" t="s">
        <v>895</v>
      </c>
      <c r="J10" s="301" t="s">
        <v>889</v>
      </c>
      <c r="K10" s="368" t="s">
        <v>902</v>
      </c>
      <c r="L10" s="294">
        <v>0</v>
      </c>
      <c r="M10" s="295">
        <v>69</v>
      </c>
      <c r="N10" s="296">
        <f t="shared" si="0"/>
        <v>69</v>
      </c>
    </row>
    <row r="11" spans="2:14" s="293" customFormat="1" ht="45.75" customHeight="1" x14ac:dyDescent="0.25">
      <c r="B11" s="300" t="s">
        <v>903</v>
      </c>
      <c r="C11" s="359" t="s">
        <v>885</v>
      </c>
      <c r="D11" s="301" t="s">
        <v>886</v>
      </c>
      <c r="E11" s="297" t="s">
        <v>901</v>
      </c>
      <c r="F11" s="305" t="s">
        <v>402</v>
      </c>
      <c r="G11" s="305" t="s">
        <v>403</v>
      </c>
      <c r="H11" s="305" t="s">
        <v>661</v>
      </c>
      <c r="I11" s="301" t="s">
        <v>895</v>
      </c>
      <c r="J11" s="301" t="s">
        <v>889</v>
      </c>
      <c r="K11" s="368" t="s">
        <v>904</v>
      </c>
      <c r="L11" s="294">
        <v>0</v>
      </c>
      <c r="M11" s="295">
        <v>71</v>
      </c>
      <c r="N11" s="296">
        <f t="shared" si="0"/>
        <v>71</v>
      </c>
    </row>
    <row r="12" spans="2:14" s="293" customFormat="1" ht="45.75" customHeight="1" x14ac:dyDescent="0.25">
      <c r="B12" s="300" t="s">
        <v>903</v>
      </c>
      <c r="C12" s="359" t="s">
        <v>885</v>
      </c>
      <c r="D12" s="301" t="s">
        <v>886</v>
      </c>
      <c r="E12" s="297" t="s">
        <v>905</v>
      </c>
      <c r="F12" s="305" t="s">
        <v>402</v>
      </c>
      <c r="G12" s="305" t="s">
        <v>403</v>
      </c>
      <c r="H12" s="305" t="s">
        <v>661</v>
      </c>
      <c r="I12" s="301" t="s">
        <v>895</v>
      </c>
      <c r="J12" s="301" t="s">
        <v>906</v>
      </c>
      <c r="K12" s="368" t="s">
        <v>907</v>
      </c>
      <c r="L12" s="294">
        <v>0</v>
      </c>
      <c r="M12" s="295">
        <v>45</v>
      </c>
      <c r="N12" s="296">
        <f t="shared" si="0"/>
        <v>45</v>
      </c>
    </row>
    <row r="13" spans="2:14" s="293" customFormat="1" ht="59.25" customHeight="1" thickBot="1" x14ac:dyDescent="0.3">
      <c r="B13" s="298" t="s">
        <v>897</v>
      </c>
      <c r="C13" s="360" t="s">
        <v>885</v>
      </c>
      <c r="D13" s="299" t="s">
        <v>886</v>
      </c>
      <c r="E13" s="299" t="s">
        <v>905</v>
      </c>
      <c r="F13" s="299" t="s">
        <v>402</v>
      </c>
      <c r="G13" s="299" t="s">
        <v>403</v>
      </c>
      <c r="H13" s="299" t="s">
        <v>661</v>
      </c>
      <c r="I13" s="299" t="s">
        <v>895</v>
      </c>
      <c r="J13" s="299" t="s">
        <v>906</v>
      </c>
      <c r="K13" s="367" t="s">
        <v>908</v>
      </c>
      <c r="L13" s="298">
        <v>0</v>
      </c>
      <c r="M13" s="299">
        <v>37</v>
      </c>
      <c r="N13" s="367">
        <f t="shared" si="0"/>
        <v>37</v>
      </c>
    </row>
    <row r="14" spans="2:14" ht="19.899999999999999" customHeight="1" x14ac:dyDescent="0.25">
      <c r="N14" s="280">
        <f>+SUM(N5:N13)</f>
        <v>378</v>
      </c>
    </row>
    <row r="15" spans="2:14" ht="19.899999999999999" customHeight="1" thickBot="1" x14ac:dyDescent="0.3">
      <c r="N15" s="307" t="s">
        <v>52</v>
      </c>
    </row>
    <row r="16" spans="2:14" ht="19.899999999999999" customHeight="1" x14ac:dyDescent="0.25"/>
    <row r="17" spans="2:9" ht="19.899999999999999" customHeight="1" x14ac:dyDescent="0.25"/>
    <row r="18" spans="2:9" ht="19.899999999999999" customHeight="1" x14ac:dyDescent="0.25"/>
    <row r="20" spans="2:9" x14ac:dyDescent="0.25">
      <c r="B20" s="303" t="s">
        <v>909</v>
      </c>
      <c r="C20" s="362" t="s">
        <v>910</v>
      </c>
      <c r="D20" s="303"/>
      <c r="E20" s="303"/>
      <c r="F20" s="88" t="s">
        <v>383</v>
      </c>
      <c r="G20" s="88" t="s">
        <v>384</v>
      </c>
      <c r="H20" s="91" t="s">
        <v>385</v>
      </c>
      <c r="I20" s="113"/>
    </row>
    <row r="21" spans="2:9" x14ac:dyDescent="0.25">
      <c r="B21" s="303"/>
      <c r="E21" s="306"/>
      <c r="F21" s="113" t="s">
        <v>435</v>
      </c>
      <c r="G21" s="113" t="s">
        <v>436</v>
      </c>
      <c r="H21" s="246" t="s">
        <v>437</v>
      </c>
      <c r="I21" s="113"/>
    </row>
    <row r="22" spans="2:9" x14ac:dyDescent="0.25">
      <c r="B22" s="302" t="s">
        <v>888</v>
      </c>
      <c r="C22" s="363" t="s">
        <v>911</v>
      </c>
      <c r="D22" s="113"/>
      <c r="E22" s="304"/>
      <c r="F22" s="113" t="s">
        <v>439</v>
      </c>
      <c r="G22" s="113" t="s">
        <v>439</v>
      </c>
      <c r="H22" s="246" t="s">
        <v>440</v>
      </c>
      <c r="I22" s="113"/>
    </row>
    <row r="23" spans="2:9" x14ac:dyDescent="0.25">
      <c r="B23" s="302" t="s">
        <v>912</v>
      </c>
      <c r="C23" s="363" t="s">
        <v>906</v>
      </c>
      <c r="D23" s="113"/>
      <c r="E23" s="304"/>
      <c r="F23" s="113" t="s">
        <v>443</v>
      </c>
      <c r="G23" s="113" t="s">
        <v>444</v>
      </c>
      <c r="H23" s="246" t="s">
        <v>445</v>
      </c>
      <c r="I23" s="113"/>
    </row>
    <row r="24" spans="2:9" x14ac:dyDescent="0.25">
      <c r="B24" s="302" t="s">
        <v>913</v>
      </c>
      <c r="C24" s="363" t="s">
        <v>889</v>
      </c>
      <c r="D24" s="113"/>
      <c r="E24" s="304"/>
      <c r="F24" s="113" t="s">
        <v>447</v>
      </c>
      <c r="G24" s="113" t="s">
        <v>448</v>
      </c>
      <c r="H24" s="246" t="s">
        <v>449</v>
      </c>
      <c r="I24" s="113"/>
    </row>
    <row r="25" spans="2:9" x14ac:dyDescent="0.25">
      <c r="B25" s="113" t="s">
        <v>914</v>
      </c>
      <c r="C25" s="363" t="s">
        <v>915</v>
      </c>
      <c r="D25" s="113"/>
      <c r="E25" s="304"/>
      <c r="F25" s="113" t="s">
        <v>452</v>
      </c>
      <c r="G25" s="113" t="s">
        <v>453</v>
      </c>
      <c r="H25" s="246" t="s">
        <v>454</v>
      </c>
      <c r="I25" s="113"/>
    </row>
    <row r="26" spans="2:9" x14ac:dyDescent="0.25">
      <c r="B26" s="113" t="s">
        <v>916</v>
      </c>
      <c r="C26" s="363" t="s">
        <v>917</v>
      </c>
      <c r="D26" s="113"/>
      <c r="E26" s="304"/>
      <c r="F26" s="113" t="s">
        <v>457</v>
      </c>
      <c r="G26" s="113" t="s">
        <v>458</v>
      </c>
      <c r="H26" s="246" t="s">
        <v>459</v>
      </c>
      <c r="I26" s="113"/>
    </row>
    <row r="27" spans="2:9" x14ac:dyDescent="0.25">
      <c r="B27" s="113" t="s">
        <v>895</v>
      </c>
      <c r="C27" s="363" t="s">
        <v>918</v>
      </c>
      <c r="D27" s="113"/>
      <c r="E27" s="304"/>
      <c r="F27" s="113" t="s">
        <v>461</v>
      </c>
      <c r="G27" s="113" t="s">
        <v>462</v>
      </c>
      <c r="H27" s="246" t="s">
        <v>463</v>
      </c>
      <c r="I27" s="113"/>
    </row>
    <row r="28" spans="2:9" x14ac:dyDescent="0.25">
      <c r="B28" s="113"/>
      <c r="E28" s="304"/>
      <c r="F28" s="113" t="s">
        <v>466</v>
      </c>
      <c r="G28" s="113" t="s">
        <v>467</v>
      </c>
      <c r="H28" s="246" t="s">
        <v>468</v>
      </c>
      <c r="I28" s="113"/>
    </row>
    <row r="29" spans="2:9" x14ac:dyDescent="0.25">
      <c r="B29" s="113"/>
      <c r="E29" s="304"/>
      <c r="F29" s="113" t="s">
        <v>471</v>
      </c>
      <c r="G29" s="113" t="s">
        <v>472</v>
      </c>
      <c r="H29" s="246" t="s">
        <v>473</v>
      </c>
      <c r="I29" s="113"/>
    </row>
    <row r="30" spans="2:9" x14ac:dyDescent="0.25">
      <c r="E30" s="304"/>
      <c r="F30" s="113" t="s">
        <v>476</v>
      </c>
      <c r="G30" s="113" t="s">
        <v>477</v>
      </c>
      <c r="H30" s="246" t="s">
        <v>478</v>
      </c>
      <c r="I30" s="113"/>
    </row>
    <row r="31" spans="2:9" x14ac:dyDescent="0.25">
      <c r="E31" s="304"/>
      <c r="F31" s="113" t="s">
        <v>481</v>
      </c>
      <c r="G31" s="113" t="s">
        <v>486</v>
      </c>
      <c r="H31" s="246" t="s">
        <v>439</v>
      </c>
      <c r="I31" s="113"/>
    </row>
    <row r="32" spans="2:9" x14ac:dyDescent="0.25">
      <c r="E32" s="304"/>
      <c r="F32" s="113" t="s">
        <v>485</v>
      </c>
      <c r="G32" s="113" t="s">
        <v>491</v>
      </c>
      <c r="H32" s="246" t="s">
        <v>487</v>
      </c>
      <c r="I32" s="113"/>
    </row>
    <row r="33" spans="5:9" x14ac:dyDescent="0.25">
      <c r="E33" s="304"/>
      <c r="F33" s="113" t="s">
        <v>490</v>
      </c>
      <c r="G33" s="113" t="s">
        <v>495</v>
      </c>
      <c r="H33" s="246" t="s">
        <v>444</v>
      </c>
      <c r="I33" s="113"/>
    </row>
    <row r="34" spans="5:9" x14ac:dyDescent="0.25">
      <c r="E34" s="304"/>
      <c r="F34" s="113" t="s">
        <v>494</v>
      </c>
      <c r="G34" s="113" t="s">
        <v>498</v>
      </c>
      <c r="H34" s="246" t="s">
        <v>448</v>
      </c>
      <c r="I34" s="113"/>
    </row>
    <row r="35" spans="5:9" x14ac:dyDescent="0.25">
      <c r="E35" s="304"/>
      <c r="F35" s="113" t="s">
        <v>402</v>
      </c>
      <c r="G35" s="113" t="s">
        <v>503</v>
      </c>
      <c r="H35" s="246" t="s">
        <v>499</v>
      </c>
      <c r="I35" s="113"/>
    </row>
    <row r="36" spans="5:9" x14ac:dyDescent="0.25">
      <c r="E36" s="304"/>
      <c r="F36" s="113" t="s">
        <v>502</v>
      </c>
      <c r="G36" s="113" t="s">
        <v>507</v>
      </c>
      <c r="H36" s="246" t="s">
        <v>504</v>
      </c>
      <c r="I36" s="113"/>
    </row>
    <row r="37" spans="5:9" x14ac:dyDescent="0.25">
      <c r="E37" s="304"/>
      <c r="F37" s="113"/>
      <c r="G37" s="113" t="s">
        <v>510</v>
      </c>
      <c r="H37" s="246" t="s">
        <v>508</v>
      </c>
      <c r="I37" s="113"/>
    </row>
    <row r="38" spans="5:9" x14ac:dyDescent="0.25">
      <c r="E38" s="304"/>
      <c r="F38" s="113"/>
      <c r="G38" s="113" t="s">
        <v>514</v>
      </c>
      <c r="H38" s="246" t="s">
        <v>511</v>
      </c>
      <c r="I38" s="113"/>
    </row>
    <row r="39" spans="5:9" x14ac:dyDescent="0.25">
      <c r="E39" s="304"/>
      <c r="F39" s="113"/>
      <c r="G39" s="113" t="s">
        <v>518</v>
      </c>
      <c r="H39" s="246" t="s">
        <v>515</v>
      </c>
      <c r="I39" s="113"/>
    </row>
    <row r="40" spans="5:9" x14ac:dyDescent="0.25">
      <c r="E40" s="304"/>
      <c r="F40" s="113"/>
      <c r="G40" s="113" t="s">
        <v>522</v>
      </c>
      <c r="H40" s="246" t="s">
        <v>519</v>
      </c>
      <c r="I40" s="113"/>
    </row>
    <row r="41" spans="5:9" x14ac:dyDescent="0.25">
      <c r="E41" s="304"/>
      <c r="F41" s="113"/>
      <c r="G41" s="113" t="s">
        <v>526</v>
      </c>
      <c r="H41" s="246" t="s">
        <v>523</v>
      </c>
      <c r="I41" s="113"/>
    </row>
    <row r="42" spans="5:9" x14ac:dyDescent="0.25">
      <c r="E42" s="304"/>
      <c r="F42" s="113"/>
      <c r="G42" s="113" t="s">
        <v>530</v>
      </c>
      <c r="H42" s="246" t="s">
        <v>527</v>
      </c>
      <c r="I42" s="113"/>
    </row>
    <row r="43" spans="5:9" x14ac:dyDescent="0.25">
      <c r="E43" s="304"/>
      <c r="F43" s="113"/>
      <c r="G43" s="113" t="s">
        <v>534</v>
      </c>
      <c r="H43" s="246" t="s">
        <v>531</v>
      </c>
      <c r="I43" s="113"/>
    </row>
    <row r="44" spans="5:9" x14ac:dyDescent="0.25">
      <c r="E44" s="304"/>
      <c r="F44" s="113"/>
      <c r="G44" s="113" t="s">
        <v>538</v>
      </c>
      <c r="H44" s="246" t="s">
        <v>535</v>
      </c>
      <c r="I44" s="113"/>
    </row>
    <row r="45" spans="5:9" x14ac:dyDescent="0.25">
      <c r="E45" s="304"/>
      <c r="F45" s="113"/>
      <c r="G45" s="113" t="s">
        <v>542</v>
      </c>
      <c r="H45" s="246" t="s">
        <v>539</v>
      </c>
      <c r="I45" s="113"/>
    </row>
    <row r="46" spans="5:9" x14ac:dyDescent="0.25">
      <c r="E46" s="304"/>
      <c r="F46" s="113"/>
      <c r="G46" s="113" t="s">
        <v>545</v>
      </c>
      <c r="H46" s="246" t="s">
        <v>543</v>
      </c>
      <c r="I46" s="113"/>
    </row>
    <row r="47" spans="5:9" x14ac:dyDescent="0.25">
      <c r="E47" s="304"/>
      <c r="F47" s="113"/>
      <c r="G47" s="113" t="s">
        <v>547</v>
      </c>
      <c r="H47" s="246" t="s">
        <v>546</v>
      </c>
      <c r="I47" s="113"/>
    </row>
    <row r="48" spans="5:9" x14ac:dyDescent="0.25">
      <c r="E48" s="304"/>
      <c r="F48" s="113"/>
      <c r="G48" s="113" t="s">
        <v>549</v>
      </c>
      <c r="H48" s="246" t="s">
        <v>548</v>
      </c>
      <c r="I48" s="113"/>
    </row>
    <row r="49" spans="5:9" x14ac:dyDescent="0.25">
      <c r="E49" s="304"/>
      <c r="F49" s="113"/>
      <c r="G49" s="113" t="s">
        <v>551</v>
      </c>
      <c r="H49" s="246" t="s">
        <v>550</v>
      </c>
      <c r="I49" s="113"/>
    </row>
    <row r="50" spans="5:9" x14ac:dyDescent="0.25">
      <c r="E50" s="304"/>
      <c r="F50" s="113"/>
      <c r="G50" s="113" t="s">
        <v>553</v>
      </c>
      <c r="H50" s="246" t="s">
        <v>552</v>
      </c>
      <c r="I50" s="113"/>
    </row>
    <row r="51" spans="5:9" x14ac:dyDescent="0.25">
      <c r="E51" s="304"/>
      <c r="F51" s="113"/>
      <c r="G51" s="113" t="s">
        <v>555</v>
      </c>
      <c r="H51" s="246" t="s">
        <v>554</v>
      </c>
      <c r="I51" s="113"/>
    </row>
    <row r="52" spans="5:9" x14ac:dyDescent="0.25">
      <c r="E52" s="304"/>
      <c r="F52" s="113"/>
      <c r="G52" s="113" t="s">
        <v>485</v>
      </c>
      <c r="H52" s="246" t="s">
        <v>556</v>
      </c>
      <c r="I52" s="113"/>
    </row>
    <row r="53" spans="5:9" x14ac:dyDescent="0.25">
      <c r="E53" s="304"/>
      <c r="F53" s="113"/>
      <c r="G53" s="113" t="s">
        <v>558</v>
      </c>
      <c r="H53" s="246" t="s">
        <v>557</v>
      </c>
      <c r="I53" s="113"/>
    </row>
    <row r="54" spans="5:9" x14ac:dyDescent="0.25">
      <c r="E54" s="304"/>
      <c r="F54" s="113"/>
      <c r="G54" s="113" t="s">
        <v>559</v>
      </c>
      <c r="H54" s="246" t="s">
        <v>477</v>
      </c>
      <c r="I54" s="113"/>
    </row>
    <row r="55" spans="5:9" x14ac:dyDescent="0.25">
      <c r="E55" s="304"/>
      <c r="F55" s="113"/>
      <c r="G55" s="113" t="s">
        <v>561</v>
      </c>
      <c r="H55" s="246" t="s">
        <v>560</v>
      </c>
      <c r="I55" s="113"/>
    </row>
    <row r="56" spans="5:9" x14ac:dyDescent="0.25">
      <c r="E56" s="304"/>
      <c r="F56" s="113"/>
      <c r="G56" s="113" t="s">
        <v>563</v>
      </c>
      <c r="H56" s="246" t="s">
        <v>562</v>
      </c>
      <c r="I56" s="113"/>
    </row>
    <row r="57" spans="5:9" x14ac:dyDescent="0.25">
      <c r="E57" s="304"/>
      <c r="F57" s="113"/>
      <c r="G57" s="113" t="s">
        <v>566</v>
      </c>
      <c r="H57" s="246" t="s">
        <v>564</v>
      </c>
      <c r="I57" s="113"/>
    </row>
    <row r="58" spans="5:9" x14ac:dyDescent="0.25">
      <c r="E58" s="304"/>
      <c r="F58" s="113"/>
      <c r="G58" s="113" t="s">
        <v>567</v>
      </c>
      <c r="H58" s="246" t="s">
        <v>565</v>
      </c>
      <c r="I58" s="113"/>
    </row>
    <row r="59" spans="5:9" x14ac:dyDescent="0.25">
      <c r="E59" s="304"/>
      <c r="F59" s="113"/>
      <c r="G59" s="113" t="s">
        <v>569</v>
      </c>
      <c r="H59" s="246" t="s">
        <v>491</v>
      </c>
      <c r="I59" s="113"/>
    </row>
    <row r="60" spans="5:9" x14ac:dyDescent="0.25">
      <c r="E60" s="304"/>
      <c r="F60" s="113"/>
      <c r="G60" s="113" t="s">
        <v>571</v>
      </c>
      <c r="H60" s="246" t="s">
        <v>568</v>
      </c>
      <c r="I60" s="113"/>
    </row>
    <row r="61" spans="5:9" x14ac:dyDescent="0.25">
      <c r="E61" s="304"/>
      <c r="F61" s="113"/>
      <c r="G61" s="113" t="s">
        <v>573</v>
      </c>
      <c r="H61" s="246" t="s">
        <v>570</v>
      </c>
      <c r="I61" s="113"/>
    </row>
    <row r="62" spans="5:9" x14ac:dyDescent="0.25">
      <c r="E62" s="304"/>
      <c r="F62" s="113"/>
      <c r="G62" s="113" t="s">
        <v>575</v>
      </c>
      <c r="H62" s="246" t="s">
        <v>572</v>
      </c>
      <c r="I62" s="113"/>
    </row>
    <row r="63" spans="5:9" x14ac:dyDescent="0.25">
      <c r="E63" s="304"/>
      <c r="F63" s="113"/>
      <c r="G63" s="113" t="s">
        <v>577</v>
      </c>
      <c r="H63" s="246" t="s">
        <v>574</v>
      </c>
      <c r="I63" s="113"/>
    </row>
    <row r="64" spans="5:9" x14ac:dyDescent="0.25">
      <c r="E64" s="304"/>
      <c r="F64" s="113"/>
      <c r="G64" s="113" t="s">
        <v>579</v>
      </c>
      <c r="H64" s="246" t="s">
        <v>576</v>
      </c>
      <c r="I64" s="113"/>
    </row>
    <row r="65" spans="5:9" x14ac:dyDescent="0.25">
      <c r="E65" s="304"/>
      <c r="F65" s="113"/>
      <c r="G65" s="113" t="s">
        <v>403</v>
      </c>
      <c r="H65" s="246" t="s">
        <v>578</v>
      </c>
      <c r="I65" s="113"/>
    </row>
    <row r="66" spans="5:9" x14ac:dyDescent="0.25">
      <c r="E66" s="304"/>
      <c r="F66" s="113"/>
      <c r="G66" s="113" t="s">
        <v>582</v>
      </c>
      <c r="H66" s="246" t="s">
        <v>580</v>
      </c>
      <c r="I66" s="113"/>
    </row>
    <row r="67" spans="5:9" x14ac:dyDescent="0.25">
      <c r="E67" s="304"/>
      <c r="F67" s="113"/>
      <c r="G67" s="113" t="s">
        <v>584</v>
      </c>
      <c r="H67" s="246" t="s">
        <v>581</v>
      </c>
      <c r="I67" s="113"/>
    </row>
    <row r="68" spans="5:9" x14ac:dyDescent="0.25">
      <c r="E68" s="304"/>
      <c r="F68" s="113"/>
      <c r="G68" s="113" t="s">
        <v>586</v>
      </c>
      <c r="H68" s="246" t="s">
        <v>583</v>
      </c>
      <c r="I68" s="113"/>
    </row>
    <row r="69" spans="5:9" x14ac:dyDescent="0.25">
      <c r="E69" s="304"/>
      <c r="F69" s="113"/>
      <c r="G69" s="113" t="s">
        <v>588</v>
      </c>
      <c r="H69" s="246" t="s">
        <v>585</v>
      </c>
      <c r="I69" s="113"/>
    </row>
    <row r="70" spans="5:9" x14ac:dyDescent="0.25">
      <c r="E70" s="304"/>
      <c r="F70" s="113"/>
      <c r="G70" s="113" t="s">
        <v>590</v>
      </c>
      <c r="H70" s="246" t="s">
        <v>587</v>
      </c>
      <c r="I70" s="113"/>
    </row>
    <row r="71" spans="5:9" x14ac:dyDescent="0.25">
      <c r="E71" s="304"/>
      <c r="F71" s="113"/>
      <c r="G71" s="113" t="s">
        <v>592</v>
      </c>
      <c r="H71" s="246" t="s">
        <v>589</v>
      </c>
      <c r="I71" s="113"/>
    </row>
    <row r="72" spans="5:9" x14ac:dyDescent="0.25">
      <c r="E72" s="304"/>
      <c r="F72" s="113"/>
      <c r="G72" s="113" t="s">
        <v>594</v>
      </c>
      <c r="H72" s="246" t="s">
        <v>591</v>
      </c>
      <c r="I72" s="113"/>
    </row>
    <row r="73" spans="5:9" x14ac:dyDescent="0.25">
      <c r="E73" s="304"/>
      <c r="F73" s="113"/>
      <c r="G73" s="113" t="s">
        <v>452</v>
      </c>
      <c r="H73" s="246" t="s">
        <v>593</v>
      </c>
      <c r="I73" s="113"/>
    </row>
    <row r="74" spans="5:9" x14ac:dyDescent="0.25">
      <c r="E74" s="304"/>
      <c r="F74" s="113"/>
      <c r="G74" s="113" t="s">
        <v>599</v>
      </c>
      <c r="H74" s="246" t="s">
        <v>595</v>
      </c>
      <c r="I74" s="113"/>
    </row>
    <row r="75" spans="5:9" x14ac:dyDescent="0.25">
      <c r="E75" s="304"/>
      <c r="F75" s="113"/>
      <c r="G75" s="113" t="s">
        <v>919</v>
      </c>
      <c r="H75" s="246" t="s">
        <v>596</v>
      </c>
      <c r="I75" s="113"/>
    </row>
    <row r="76" spans="5:9" x14ac:dyDescent="0.25">
      <c r="E76" s="304"/>
      <c r="F76" s="113"/>
      <c r="G76" s="113" t="s">
        <v>597</v>
      </c>
      <c r="H76" s="246" t="s">
        <v>598</v>
      </c>
      <c r="I76" s="113"/>
    </row>
    <row r="77" spans="5:9" x14ac:dyDescent="0.25">
      <c r="E77" s="304"/>
      <c r="F77" s="113"/>
      <c r="G77" s="113"/>
      <c r="H77" s="246" t="s">
        <v>600</v>
      </c>
      <c r="I77" s="113"/>
    </row>
    <row r="78" spans="5:9" x14ac:dyDescent="0.25">
      <c r="E78" s="304"/>
      <c r="F78" s="113"/>
      <c r="G78" s="113"/>
      <c r="H78" s="246" t="s">
        <v>602</v>
      </c>
      <c r="I78" s="113"/>
    </row>
    <row r="79" spans="5:9" x14ac:dyDescent="0.25">
      <c r="E79" s="304"/>
      <c r="F79" s="113"/>
      <c r="G79" s="113"/>
      <c r="H79" s="246" t="s">
        <v>603</v>
      </c>
      <c r="I79" s="113"/>
    </row>
    <row r="80" spans="5:9" x14ac:dyDescent="0.25">
      <c r="E80" s="304"/>
      <c r="F80" s="113"/>
      <c r="G80" s="113"/>
      <c r="H80" s="246" t="s">
        <v>604</v>
      </c>
      <c r="I80" s="113"/>
    </row>
    <row r="81" spans="5:9" x14ac:dyDescent="0.25">
      <c r="E81" s="304"/>
      <c r="F81" s="113"/>
      <c r="G81" s="113"/>
      <c r="H81" s="246" t="s">
        <v>605</v>
      </c>
      <c r="I81" s="113"/>
    </row>
    <row r="82" spans="5:9" x14ac:dyDescent="0.25">
      <c r="E82" s="304"/>
      <c r="F82" s="113"/>
      <c r="G82" s="113"/>
      <c r="H82" s="246" t="s">
        <v>507</v>
      </c>
      <c r="I82" s="113"/>
    </row>
    <row r="83" spans="5:9" x14ac:dyDescent="0.25">
      <c r="E83" s="304"/>
      <c r="F83" s="113"/>
      <c r="G83" s="113"/>
      <c r="H83" s="246" t="s">
        <v>606</v>
      </c>
      <c r="I83" s="113"/>
    </row>
    <row r="84" spans="5:9" x14ac:dyDescent="0.25">
      <c r="E84" s="304"/>
      <c r="F84" s="113"/>
      <c r="G84" s="113"/>
      <c r="H84" s="246" t="s">
        <v>607</v>
      </c>
      <c r="I84" s="113"/>
    </row>
    <row r="85" spans="5:9" x14ac:dyDescent="0.25">
      <c r="E85" s="304"/>
      <c r="F85" s="113"/>
      <c r="G85" s="113"/>
      <c r="H85" s="246" t="s">
        <v>608</v>
      </c>
      <c r="I85" s="113"/>
    </row>
    <row r="86" spans="5:9" x14ac:dyDescent="0.25">
      <c r="E86" s="304"/>
      <c r="F86" s="113"/>
      <c r="G86" s="113"/>
      <c r="H86" s="246" t="s">
        <v>609</v>
      </c>
      <c r="I86" s="113"/>
    </row>
    <row r="87" spans="5:9" x14ac:dyDescent="0.25">
      <c r="E87" s="304"/>
      <c r="F87" s="113"/>
      <c r="G87" s="113"/>
      <c r="H87" s="246" t="s">
        <v>610</v>
      </c>
      <c r="I87" s="113"/>
    </row>
    <row r="88" spans="5:9" x14ac:dyDescent="0.25">
      <c r="E88" s="304"/>
      <c r="F88" s="113"/>
      <c r="G88" s="113"/>
      <c r="H88" s="246" t="s">
        <v>611</v>
      </c>
      <c r="I88" s="113"/>
    </row>
    <row r="89" spans="5:9" x14ac:dyDescent="0.25">
      <c r="E89" s="304"/>
      <c r="F89" s="113"/>
      <c r="G89" s="113"/>
      <c r="H89" s="246" t="s">
        <v>612</v>
      </c>
      <c r="I89" s="113"/>
    </row>
    <row r="90" spans="5:9" x14ac:dyDescent="0.25">
      <c r="E90" s="304"/>
      <c r="F90" s="113"/>
      <c r="G90" s="113"/>
      <c r="H90" s="246" t="s">
        <v>613</v>
      </c>
      <c r="I90" s="113"/>
    </row>
    <row r="91" spans="5:9" x14ac:dyDescent="0.25">
      <c r="E91" s="304"/>
      <c r="F91" s="113"/>
      <c r="G91" s="113"/>
      <c r="H91" s="246" t="s">
        <v>518</v>
      </c>
      <c r="I91" s="113"/>
    </row>
    <row r="92" spans="5:9" x14ac:dyDescent="0.25">
      <c r="E92" s="304"/>
      <c r="F92" s="113"/>
      <c r="G92" s="113"/>
      <c r="H92" s="246" t="s">
        <v>614</v>
      </c>
      <c r="I92" s="113"/>
    </row>
    <row r="93" spans="5:9" x14ac:dyDescent="0.25">
      <c r="E93" s="304"/>
      <c r="F93" s="113"/>
      <c r="G93" s="113"/>
      <c r="H93" s="246" t="s">
        <v>615</v>
      </c>
      <c r="I93" s="113"/>
    </row>
    <row r="94" spans="5:9" x14ac:dyDescent="0.25">
      <c r="E94" s="304"/>
      <c r="F94" s="113"/>
      <c r="G94" s="113"/>
      <c r="H94" s="246" t="s">
        <v>616</v>
      </c>
      <c r="I94" s="113"/>
    </row>
    <row r="95" spans="5:9" x14ac:dyDescent="0.25">
      <c r="E95" s="304"/>
      <c r="F95" s="113"/>
      <c r="G95" s="113"/>
      <c r="H95" s="246" t="s">
        <v>617</v>
      </c>
      <c r="I95" s="113"/>
    </row>
    <row r="96" spans="5:9" x14ac:dyDescent="0.25">
      <c r="E96" s="304"/>
      <c r="F96" s="113"/>
      <c r="G96" s="113"/>
      <c r="H96" s="246" t="s">
        <v>618</v>
      </c>
      <c r="I96" s="113"/>
    </row>
    <row r="97" spans="5:9" x14ac:dyDescent="0.25">
      <c r="E97" s="304"/>
      <c r="F97" s="113"/>
      <c r="G97" s="113"/>
      <c r="H97" s="246" t="s">
        <v>619</v>
      </c>
      <c r="I97" s="113"/>
    </row>
    <row r="98" spans="5:9" x14ac:dyDescent="0.25">
      <c r="E98" s="304"/>
      <c r="F98" s="113"/>
      <c r="G98" s="113"/>
      <c r="H98" s="246" t="s">
        <v>620</v>
      </c>
      <c r="I98" s="113"/>
    </row>
    <row r="99" spans="5:9" x14ac:dyDescent="0.25">
      <c r="E99" s="304"/>
      <c r="F99" s="113"/>
      <c r="G99" s="113"/>
      <c r="H99" s="246" t="s">
        <v>526</v>
      </c>
      <c r="I99" s="113"/>
    </row>
    <row r="100" spans="5:9" x14ac:dyDescent="0.25">
      <c r="E100" s="304"/>
      <c r="F100" s="113"/>
      <c r="G100" s="113"/>
      <c r="H100" s="246" t="s">
        <v>621</v>
      </c>
      <c r="I100" s="113"/>
    </row>
    <row r="101" spans="5:9" x14ac:dyDescent="0.25">
      <c r="E101" s="304"/>
      <c r="F101" s="113"/>
      <c r="G101" s="113"/>
      <c r="H101" s="246" t="s">
        <v>622</v>
      </c>
      <c r="I101" s="113"/>
    </row>
    <row r="102" spans="5:9" x14ac:dyDescent="0.25">
      <c r="E102" s="304"/>
      <c r="F102" s="113"/>
      <c r="G102" s="113"/>
      <c r="H102" s="246" t="s">
        <v>623</v>
      </c>
      <c r="I102" s="113"/>
    </row>
    <row r="103" spans="5:9" x14ac:dyDescent="0.25">
      <c r="E103" s="304"/>
      <c r="F103" s="113"/>
      <c r="G103" s="113"/>
      <c r="H103" s="246" t="s">
        <v>624</v>
      </c>
      <c r="I103" s="113"/>
    </row>
    <row r="104" spans="5:9" x14ac:dyDescent="0.25">
      <c r="E104" s="304"/>
      <c r="F104" s="113"/>
      <c r="G104" s="113"/>
      <c r="H104" s="246" t="s">
        <v>625</v>
      </c>
      <c r="I104" s="113"/>
    </row>
    <row r="105" spans="5:9" x14ac:dyDescent="0.25">
      <c r="E105" s="304"/>
      <c r="F105" s="113"/>
      <c r="G105" s="113"/>
      <c r="H105" s="246" t="s">
        <v>626</v>
      </c>
      <c r="I105" s="113"/>
    </row>
    <row r="106" spans="5:9" x14ac:dyDescent="0.25">
      <c r="E106" s="304"/>
      <c r="F106" s="113"/>
      <c r="G106" s="113"/>
      <c r="H106" s="246" t="s">
        <v>627</v>
      </c>
      <c r="I106" s="113"/>
    </row>
    <row r="107" spans="5:9" x14ac:dyDescent="0.25">
      <c r="E107" s="304"/>
      <c r="F107" s="113"/>
      <c r="G107" s="113"/>
      <c r="H107" s="246" t="s">
        <v>628</v>
      </c>
      <c r="I107" s="113"/>
    </row>
    <row r="108" spans="5:9" x14ac:dyDescent="0.25">
      <c r="E108" s="304"/>
      <c r="F108" s="113"/>
      <c r="G108" s="113"/>
      <c r="H108" s="246" t="s">
        <v>629</v>
      </c>
      <c r="I108" s="113"/>
    </row>
    <row r="109" spans="5:9" x14ac:dyDescent="0.25">
      <c r="E109" s="304"/>
      <c r="F109" s="113"/>
      <c r="G109" s="113"/>
      <c r="H109" s="246" t="s">
        <v>630</v>
      </c>
      <c r="I109" s="113"/>
    </row>
    <row r="110" spans="5:9" x14ac:dyDescent="0.25">
      <c r="E110" s="304"/>
      <c r="F110" s="113"/>
      <c r="G110" s="113"/>
      <c r="H110" s="246" t="s">
        <v>631</v>
      </c>
      <c r="I110" s="113"/>
    </row>
    <row r="111" spans="5:9" x14ac:dyDescent="0.25">
      <c r="E111" s="304"/>
      <c r="F111" s="113"/>
      <c r="G111" s="113"/>
      <c r="H111" s="246" t="s">
        <v>632</v>
      </c>
      <c r="I111" s="113"/>
    </row>
    <row r="112" spans="5:9" x14ac:dyDescent="0.25">
      <c r="E112" s="304"/>
      <c r="F112" s="113"/>
      <c r="G112" s="113"/>
      <c r="H112" s="246" t="s">
        <v>633</v>
      </c>
      <c r="I112" s="113"/>
    </row>
    <row r="113" spans="5:9" x14ac:dyDescent="0.25">
      <c r="E113" s="304"/>
      <c r="F113" s="113"/>
      <c r="G113" s="113"/>
      <c r="H113" s="246" t="s">
        <v>634</v>
      </c>
      <c r="I113" s="113"/>
    </row>
    <row r="114" spans="5:9" x14ac:dyDescent="0.25">
      <c r="E114" s="304"/>
      <c r="F114" s="113"/>
      <c r="G114" s="113"/>
      <c r="H114" s="246" t="s">
        <v>635</v>
      </c>
      <c r="I114" s="113"/>
    </row>
    <row r="115" spans="5:9" x14ac:dyDescent="0.25">
      <c r="E115" s="304"/>
      <c r="F115" s="113"/>
      <c r="G115" s="113"/>
      <c r="H115" s="246" t="s">
        <v>636</v>
      </c>
      <c r="I115" s="113"/>
    </row>
    <row r="116" spans="5:9" x14ac:dyDescent="0.25">
      <c r="E116" s="304"/>
      <c r="F116" s="113"/>
      <c r="G116" s="113"/>
      <c r="H116" s="246" t="s">
        <v>637</v>
      </c>
      <c r="I116" s="113"/>
    </row>
    <row r="117" spans="5:9" x14ac:dyDescent="0.25">
      <c r="E117" s="304"/>
      <c r="F117" s="113"/>
      <c r="G117" s="113"/>
      <c r="H117" s="246" t="s">
        <v>638</v>
      </c>
      <c r="I117" s="113"/>
    </row>
    <row r="118" spans="5:9" x14ac:dyDescent="0.25">
      <c r="E118" s="304"/>
      <c r="F118" s="113"/>
      <c r="G118" s="113"/>
      <c r="H118" s="246" t="s">
        <v>639</v>
      </c>
      <c r="I118" s="113"/>
    </row>
    <row r="119" spans="5:9" x14ac:dyDescent="0.25">
      <c r="E119" s="304"/>
      <c r="F119" s="113"/>
      <c r="G119" s="113"/>
      <c r="H119" s="246" t="s">
        <v>640</v>
      </c>
      <c r="I119" s="113"/>
    </row>
    <row r="120" spans="5:9" x14ac:dyDescent="0.25">
      <c r="E120" s="304"/>
      <c r="F120" s="113"/>
      <c r="G120" s="113"/>
      <c r="H120" s="246" t="s">
        <v>641</v>
      </c>
      <c r="I120" s="113"/>
    </row>
    <row r="121" spans="5:9" x14ac:dyDescent="0.25">
      <c r="E121" s="304"/>
      <c r="F121" s="113"/>
      <c r="G121" s="113"/>
      <c r="H121" s="246" t="s">
        <v>642</v>
      </c>
      <c r="I121" s="113"/>
    </row>
    <row r="122" spans="5:9" x14ac:dyDescent="0.25">
      <c r="E122" s="304"/>
      <c r="F122" s="113"/>
      <c r="G122" s="113"/>
      <c r="H122" s="246" t="s">
        <v>643</v>
      </c>
      <c r="I122" s="113"/>
    </row>
    <row r="123" spans="5:9" x14ac:dyDescent="0.25">
      <c r="E123" s="304"/>
      <c r="F123" s="113"/>
      <c r="G123" s="113"/>
      <c r="H123" s="246" t="s">
        <v>644</v>
      </c>
      <c r="I123" s="113"/>
    </row>
    <row r="124" spans="5:9" x14ac:dyDescent="0.25">
      <c r="E124" s="304"/>
      <c r="F124" s="113"/>
      <c r="G124" s="113"/>
      <c r="H124" s="246" t="s">
        <v>645</v>
      </c>
      <c r="I124" s="113"/>
    </row>
    <row r="125" spans="5:9" x14ac:dyDescent="0.25">
      <c r="E125" s="304"/>
      <c r="F125" s="113"/>
      <c r="G125" s="113"/>
      <c r="H125" s="246" t="s">
        <v>646</v>
      </c>
      <c r="I125" s="113"/>
    </row>
    <row r="126" spans="5:9" x14ac:dyDescent="0.25">
      <c r="E126" s="304"/>
      <c r="F126" s="113"/>
      <c r="G126" s="113"/>
      <c r="H126" s="246" t="s">
        <v>647</v>
      </c>
      <c r="I126" s="113"/>
    </row>
    <row r="127" spans="5:9" x14ac:dyDescent="0.25">
      <c r="E127" s="304"/>
      <c r="F127" s="113"/>
      <c r="G127" s="113"/>
      <c r="H127" s="246" t="s">
        <v>648</v>
      </c>
      <c r="I127" s="113"/>
    </row>
    <row r="128" spans="5:9" x14ac:dyDescent="0.25">
      <c r="E128" s="304"/>
      <c r="F128" s="113"/>
      <c r="G128" s="113"/>
      <c r="H128" s="246" t="s">
        <v>649</v>
      </c>
      <c r="I128" s="113"/>
    </row>
    <row r="129" spans="5:9" x14ac:dyDescent="0.25">
      <c r="E129" s="304"/>
      <c r="F129" s="113"/>
      <c r="G129" s="113"/>
      <c r="H129" s="246" t="s">
        <v>542</v>
      </c>
      <c r="I129" s="113"/>
    </row>
    <row r="130" spans="5:9" x14ac:dyDescent="0.25">
      <c r="E130" s="304"/>
      <c r="F130" s="113"/>
      <c r="G130" s="113"/>
      <c r="H130" s="246" t="s">
        <v>650</v>
      </c>
      <c r="I130" s="113"/>
    </row>
    <row r="131" spans="5:9" x14ac:dyDescent="0.25">
      <c r="E131" s="304"/>
      <c r="F131" s="113"/>
      <c r="G131" s="113"/>
      <c r="H131" s="246" t="s">
        <v>651</v>
      </c>
      <c r="I131" s="113"/>
    </row>
    <row r="132" spans="5:9" x14ac:dyDescent="0.25">
      <c r="E132" s="304"/>
      <c r="F132" s="113"/>
      <c r="G132" s="113"/>
      <c r="H132" s="246" t="s">
        <v>652</v>
      </c>
      <c r="I132" s="113"/>
    </row>
    <row r="133" spans="5:9" x14ac:dyDescent="0.25">
      <c r="E133" s="304"/>
      <c r="F133" s="113"/>
      <c r="G133" s="113"/>
      <c r="H133" s="246" t="s">
        <v>653</v>
      </c>
      <c r="I133" s="113"/>
    </row>
    <row r="134" spans="5:9" x14ac:dyDescent="0.25">
      <c r="E134" s="304"/>
      <c r="F134" s="113"/>
      <c r="G134" s="113"/>
      <c r="H134" s="246" t="s">
        <v>654</v>
      </c>
      <c r="I134" s="113"/>
    </row>
    <row r="135" spans="5:9" x14ac:dyDescent="0.25">
      <c r="E135" s="304"/>
      <c r="F135" s="113"/>
      <c r="G135" s="113"/>
      <c r="H135" s="246" t="s">
        <v>547</v>
      </c>
      <c r="I135" s="113"/>
    </row>
    <row r="136" spans="5:9" x14ac:dyDescent="0.25">
      <c r="E136" s="304"/>
      <c r="F136" s="113"/>
      <c r="G136" s="113"/>
      <c r="H136" s="246" t="s">
        <v>655</v>
      </c>
      <c r="I136" s="113"/>
    </row>
    <row r="137" spans="5:9" x14ac:dyDescent="0.25">
      <c r="E137" s="304"/>
      <c r="F137" s="113"/>
      <c r="G137" s="113"/>
      <c r="H137" s="246" t="s">
        <v>656</v>
      </c>
      <c r="I137" s="113"/>
    </row>
    <row r="138" spans="5:9" x14ac:dyDescent="0.25">
      <c r="E138" s="304"/>
      <c r="F138" s="113"/>
      <c r="G138" s="113"/>
      <c r="H138" s="246" t="s">
        <v>657</v>
      </c>
      <c r="I138" s="113"/>
    </row>
    <row r="139" spans="5:9" x14ac:dyDescent="0.25">
      <c r="E139" s="304"/>
      <c r="F139" s="113"/>
      <c r="G139" s="113"/>
      <c r="H139" s="246" t="s">
        <v>658</v>
      </c>
      <c r="I139" s="113"/>
    </row>
    <row r="140" spans="5:9" x14ac:dyDescent="0.25">
      <c r="E140" s="304"/>
      <c r="F140" s="113"/>
      <c r="G140" s="113"/>
      <c r="H140" s="246" t="s">
        <v>659</v>
      </c>
      <c r="I140" s="113"/>
    </row>
    <row r="141" spans="5:9" x14ac:dyDescent="0.25">
      <c r="E141" s="304"/>
      <c r="F141" s="113"/>
      <c r="G141" s="113"/>
      <c r="H141" s="246" t="s">
        <v>660</v>
      </c>
      <c r="I141" s="113"/>
    </row>
    <row r="142" spans="5:9" x14ac:dyDescent="0.25">
      <c r="E142" s="304"/>
      <c r="F142" s="113"/>
      <c r="G142" s="113"/>
      <c r="H142" s="246" t="s">
        <v>661</v>
      </c>
      <c r="I142" s="113"/>
    </row>
    <row r="143" spans="5:9" x14ac:dyDescent="0.25">
      <c r="E143" s="304"/>
      <c r="F143" s="113"/>
      <c r="G143" s="113"/>
      <c r="H143" s="246" t="s">
        <v>662</v>
      </c>
      <c r="I143" s="113"/>
    </row>
    <row r="144" spans="5:9" x14ac:dyDescent="0.25">
      <c r="E144" s="304"/>
      <c r="F144" s="113"/>
      <c r="G144" s="113"/>
      <c r="H144" s="246" t="s">
        <v>663</v>
      </c>
      <c r="I144" s="113"/>
    </row>
    <row r="145" spans="5:9" x14ac:dyDescent="0.25">
      <c r="E145" s="304"/>
      <c r="F145" s="113"/>
      <c r="G145" s="113"/>
      <c r="H145" s="246" t="s">
        <v>664</v>
      </c>
      <c r="I145" s="113"/>
    </row>
    <row r="146" spans="5:9" x14ac:dyDescent="0.25">
      <c r="E146" s="304"/>
      <c r="F146" s="113"/>
      <c r="G146" s="113"/>
      <c r="H146" s="246" t="s">
        <v>665</v>
      </c>
      <c r="I146" s="113"/>
    </row>
    <row r="147" spans="5:9" x14ac:dyDescent="0.25">
      <c r="E147" s="304"/>
      <c r="F147" s="113"/>
      <c r="G147" s="113"/>
      <c r="H147" s="246" t="s">
        <v>666</v>
      </c>
      <c r="I147" s="113"/>
    </row>
    <row r="148" spans="5:9" x14ac:dyDescent="0.25">
      <c r="E148" s="304"/>
      <c r="F148" s="113"/>
      <c r="G148" s="113"/>
      <c r="H148" s="246" t="s">
        <v>667</v>
      </c>
      <c r="I148" s="113"/>
    </row>
    <row r="149" spans="5:9" x14ac:dyDescent="0.25">
      <c r="E149" s="304"/>
      <c r="F149" s="113"/>
      <c r="G149" s="113"/>
      <c r="H149" s="246" t="s">
        <v>668</v>
      </c>
      <c r="I149" s="113"/>
    </row>
    <row r="150" spans="5:9" x14ac:dyDescent="0.25">
      <c r="E150" s="304"/>
      <c r="F150" s="113"/>
      <c r="G150" s="113"/>
      <c r="H150" s="246" t="s">
        <v>669</v>
      </c>
      <c r="I150" s="113"/>
    </row>
    <row r="151" spans="5:9" x14ac:dyDescent="0.25">
      <c r="E151" s="304"/>
      <c r="F151" s="113"/>
      <c r="G151" s="113"/>
      <c r="H151" s="246" t="s">
        <v>670</v>
      </c>
      <c r="I151" s="113"/>
    </row>
    <row r="152" spans="5:9" x14ac:dyDescent="0.25">
      <c r="E152" s="304"/>
      <c r="F152" s="113"/>
      <c r="G152" s="113"/>
      <c r="H152" s="246" t="s">
        <v>671</v>
      </c>
      <c r="I152" s="113"/>
    </row>
    <row r="153" spans="5:9" x14ac:dyDescent="0.25">
      <c r="E153" s="304"/>
      <c r="F153" s="113"/>
      <c r="G153" s="113"/>
      <c r="H153" s="246" t="s">
        <v>672</v>
      </c>
      <c r="I153" s="113"/>
    </row>
    <row r="154" spans="5:9" x14ac:dyDescent="0.25">
      <c r="E154" s="304"/>
      <c r="F154" s="113"/>
      <c r="G154" s="113"/>
      <c r="H154" s="246" t="s">
        <v>673</v>
      </c>
      <c r="I154" s="113"/>
    </row>
    <row r="155" spans="5:9" x14ac:dyDescent="0.25">
      <c r="E155" s="304"/>
      <c r="F155" s="113"/>
      <c r="G155" s="113"/>
      <c r="H155" s="246" t="s">
        <v>674</v>
      </c>
      <c r="I155" s="113"/>
    </row>
    <row r="156" spans="5:9" x14ac:dyDescent="0.25">
      <c r="E156" s="304"/>
      <c r="F156" s="113"/>
      <c r="G156" s="113"/>
      <c r="H156" s="246" t="s">
        <v>675</v>
      </c>
      <c r="I156" s="113"/>
    </row>
    <row r="157" spans="5:9" x14ac:dyDescent="0.25">
      <c r="E157" s="304"/>
      <c r="F157" s="113"/>
      <c r="G157" s="113"/>
      <c r="H157" s="246" t="s">
        <v>676</v>
      </c>
      <c r="I157" s="113"/>
    </row>
    <row r="158" spans="5:9" x14ac:dyDescent="0.25">
      <c r="E158" s="304"/>
      <c r="F158" s="113"/>
      <c r="G158" s="113"/>
      <c r="H158" s="246" t="s">
        <v>677</v>
      </c>
      <c r="I158" s="113"/>
    </row>
    <row r="159" spans="5:9" x14ac:dyDescent="0.25">
      <c r="E159" s="304"/>
      <c r="F159" s="113"/>
      <c r="G159" s="113"/>
      <c r="H159" s="246" t="s">
        <v>678</v>
      </c>
      <c r="I159" s="113"/>
    </row>
    <row r="160" spans="5:9" x14ac:dyDescent="0.25">
      <c r="E160" s="304"/>
      <c r="F160" s="113"/>
      <c r="G160" s="113"/>
      <c r="H160" s="246" t="s">
        <v>679</v>
      </c>
      <c r="I160" s="113"/>
    </row>
    <row r="161" spans="5:9" x14ac:dyDescent="0.25">
      <c r="E161" s="304"/>
      <c r="F161" s="113"/>
      <c r="G161" s="113"/>
      <c r="H161" s="246" t="s">
        <v>551</v>
      </c>
      <c r="I161" s="113"/>
    </row>
    <row r="162" spans="5:9" x14ac:dyDescent="0.25">
      <c r="E162" s="304"/>
      <c r="F162" s="113"/>
      <c r="G162" s="113"/>
      <c r="H162" s="246" t="s">
        <v>680</v>
      </c>
      <c r="I162" s="113"/>
    </row>
    <row r="163" spans="5:9" x14ac:dyDescent="0.25">
      <c r="E163" s="304"/>
      <c r="F163" s="113"/>
      <c r="G163" s="113"/>
      <c r="H163" s="246" t="s">
        <v>681</v>
      </c>
      <c r="I163" s="113"/>
    </row>
    <row r="164" spans="5:9" x14ac:dyDescent="0.25">
      <c r="E164" s="304"/>
      <c r="F164" s="113"/>
      <c r="G164" s="113"/>
      <c r="H164" s="246" t="s">
        <v>553</v>
      </c>
      <c r="I164" s="113"/>
    </row>
    <row r="165" spans="5:9" x14ac:dyDescent="0.25">
      <c r="E165" s="304"/>
      <c r="F165" s="113"/>
      <c r="G165" s="113"/>
      <c r="H165" s="246" t="s">
        <v>682</v>
      </c>
      <c r="I165" s="113"/>
    </row>
    <row r="166" spans="5:9" x14ac:dyDescent="0.25">
      <c r="E166" s="304"/>
      <c r="F166" s="113"/>
      <c r="G166" s="113"/>
      <c r="H166" s="246" t="s">
        <v>683</v>
      </c>
      <c r="I166" s="113"/>
    </row>
    <row r="167" spans="5:9" x14ac:dyDescent="0.25">
      <c r="E167" s="304"/>
      <c r="F167" s="113"/>
      <c r="G167" s="113"/>
      <c r="H167" s="246" t="s">
        <v>684</v>
      </c>
      <c r="I167" s="113"/>
    </row>
    <row r="168" spans="5:9" x14ac:dyDescent="0.25">
      <c r="E168" s="304"/>
      <c r="F168" s="113"/>
      <c r="G168" s="113"/>
      <c r="H168" s="246" t="s">
        <v>685</v>
      </c>
      <c r="I168" s="113"/>
    </row>
    <row r="169" spans="5:9" x14ac:dyDescent="0.25">
      <c r="E169" s="304"/>
      <c r="F169" s="113"/>
      <c r="G169" s="113"/>
      <c r="H169" s="246" t="s">
        <v>686</v>
      </c>
      <c r="I169" s="113"/>
    </row>
    <row r="170" spans="5:9" x14ac:dyDescent="0.25">
      <c r="E170" s="304"/>
      <c r="F170" s="113"/>
      <c r="G170" s="113"/>
      <c r="H170" s="246" t="s">
        <v>687</v>
      </c>
      <c r="I170" s="113"/>
    </row>
    <row r="171" spans="5:9" x14ac:dyDescent="0.25">
      <c r="E171" s="304"/>
      <c r="F171" s="113"/>
      <c r="G171" s="113"/>
      <c r="H171" s="246" t="s">
        <v>688</v>
      </c>
      <c r="I171" s="113"/>
    </row>
    <row r="172" spans="5:9" x14ac:dyDescent="0.25">
      <c r="E172" s="304"/>
      <c r="F172" s="113"/>
      <c r="G172" s="113"/>
      <c r="H172" s="246" t="s">
        <v>689</v>
      </c>
      <c r="I172" s="113"/>
    </row>
    <row r="173" spans="5:9" x14ac:dyDescent="0.25">
      <c r="E173" s="304"/>
      <c r="F173" s="113"/>
      <c r="G173" s="113"/>
      <c r="H173" s="246" t="s">
        <v>555</v>
      </c>
      <c r="I173" s="113"/>
    </row>
    <row r="174" spans="5:9" x14ac:dyDescent="0.25">
      <c r="E174" s="304"/>
      <c r="F174" s="113"/>
      <c r="G174" s="113"/>
      <c r="H174" s="246" t="s">
        <v>690</v>
      </c>
      <c r="I174" s="113"/>
    </row>
    <row r="175" spans="5:9" x14ac:dyDescent="0.25">
      <c r="E175" s="304"/>
      <c r="F175" s="113"/>
      <c r="G175" s="113"/>
      <c r="H175" s="246" t="s">
        <v>476</v>
      </c>
      <c r="I175" s="113"/>
    </row>
    <row r="176" spans="5:9" x14ac:dyDescent="0.25">
      <c r="E176" s="304"/>
      <c r="F176" s="113"/>
      <c r="G176" s="113"/>
      <c r="H176" s="246" t="s">
        <v>691</v>
      </c>
      <c r="I176" s="113"/>
    </row>
    <row r="177" spans="5:9" x14ac:dyDescent="0.25">
      <c r="E177" s="304"/>
      <c r="F177" s="113"/>
      <c r="G177" s="113"/>
      <c r="H177" s="246" t="s">
        <v>692</v>
      </c>
      <c r="I177" s="113"/>
    </row>
    <row r="178" spans="5:9" x14ac:dyDescent="0.25">
      <c r="E178" s="304"/>
      <c r="F178" s="113"/>
      <c r="G178" s="113"/>
      <c r="H178" s="246" t="s">
        <v>693</v>
      </c>
      <c r="I178" s="113"/>
    </row>
    <row r="179" spans="5:9" x14ac:dyDescent="0.25">
      <c r="E179" s="304"/>
      <c r="F179" s="113"/>
      <c r="G179" s="113"/>
      <c r="H179" s="246" t="s">
        <v>694</v>
      </c>
      <c r="I179" s="113"/>
    </row>
    <row r="180" spans="5:9" x14ac:dyDescent="0.25">
      <c r="E180" s="304"/>
      <c r="F180" s="113"/>
      <c r="G180" s="113"/>
      <c r="H180" s="246" t="s">
        <v>695</v>
      </c>
      <c r="I180" s="113"/>
    </row>
    <row r="181" spans="5:9" x14ac:dyDescent="0.25">
      <c r="E181" s="304"/>
      <c r="F181" s="113"/>
      <c r="G181" s="113"/>
      <c r="H181" s="246" t="s">
        <v>696</v>
      </c>
      <c r="I181" s="113"/>
    </row>
    <row r="182" spans="5:9" x14ac:dyDescent="0.25">
      <c r="E182" s="304"/>
      <c r="F182" s="113"/>
      <c r="G182" s="113"/>
      <c r="H182" s="246" t="s">
        <v>697</v>
      </c>
      <c r="I182" s="113"/>
    </row>
    <row r="183" spans="5:9" x14ac:dyDescent="0.25">
      <c r="E183" s="304"/>
      <c r="F183" s="113"/>
      <c r="G183" s="113"/>
      <c r="H183" s="246" t="s">
        <v>698</v>
      </c>
      <c r="I183" s="113"/>
    </row>
    <row r="184" spans="5:9" x14ac:dyDescent="0.25">
      <c r="E184" s="304"/>
      <c r="F184" s="113"/>
      <c r="G184" s="113"/>
      <c r="H184" s="246" t="s">
        <v>699</v>
      </c>
      <c r="I184" s="113"/>
    </row>
    <row r="185" spans="5:9" x14ac:dyDescent="0.25">
      <c r="E185" s="304"/>
      <c r="F185" s="113"/>
      <c r="G185" s="113"/>
      <c r="H185" s="246" t="s">
        <v>700</v>
      </c>
      <c r="I185" s="113"/>
    </row>
    <row r="186" spans="5:9" x14ac:dyDescent="0.25">
      <c r="E186" s="304"/>
      <c r="F186" s="113"/>
      <c r="G186" s="113"/>
      <c r="H186" s="246" t="s">
        <v>701</v>
      </c>
      <c r="I186" s="113"/>
    </row>
    <row r="187" spans="5:9" x14ac:dyDescent="0.25">
      <c r="E187" s="304"/>
      <c r="F187" s="113"/>
      <c r="G187" s="113"/>
      <c r="H187" s="246" t="s">
        <v>702</v>
      </c>
      <c r="I187" s="113"/>
    </row>
    <row r="188" spans="5:9" x14ac:dyDescent="0.25">
      <c r="E188" s="304"/>
      <c r="F188" s="113"/>
      <c r="G188" s="113"/>
      <c r="H188" s="246" t="s">
        <v>703</v>
      </c>
      <c r="I188" s="113"/>
    </row>
    <row r="189" spans="5:9" x14ac:dyDescent="0.25">
      <c r="E189" s="304"/>
      <c r="F189" s="113"/>
      <c r="G189" s="113"/>
      <c r="H189" s="246" t="s">
        <v>704</v>
      </c>
      <c r="I189" s="113"/>
    </row>
    <row r="190" spans="5:9" x14ac:dyDescent="0.25">
      <c r="E190" s="304"/>
      <c r="F190" s="113"/>
      <c r="G190" s="113"/>
      <c r="H190" s="246" t="s">
        <v>461</v>
      </c>
      <c r="I190" s="113"/>
    </row>
    <row r="191" spans="5:9" x14ac:dyDescent="0.25">
      <c r="E191" s="304"/>
      <c r="F191" s="113"/>
      <c r="G191" s="113"/>
      <c r="H191" s="246" t="s">
        <v>705</v>
      </c>
      <c r="I191" s="113"/>
    </row>
    <row r="192" spans="5:9" x14ac:dyDescent="0.25">
      <c r="E192" s="304"/>
      <c r="F192" s="113"/>
      <c r="G192" s="113"/>
      <c r="H192" s="246" t="s">
        <v>706</v>
      </c>
      <c r="I192" s="113"/>
    </row>
    <row r="193" spans="5:9" x14ac:dyDescent="0.25">
      <c r="E193" s="304"/>
      <c r="F193" s="113"/>
      <c r="G193" s="113"/>
      <c r="H193" s="246" t="s">
        <v>707</v>
      </c>
      <c r="I193" s="113"/>
    </row>
    <row r="194" spans="5:9" x14ac:dyDescent="0.25">
      <c r="E194" s="304"/>
      <c r="F194" s="113"/>
      <c r="G194" s="113"/>
      <c r="H194" s="246" t="s">
        <v>563</v>
      </c>
      <c r="I194" s="113"/>
    </row>
    <row r="195" spans="5:9" x14ac:dyDescent="0.25">
      <c r="E195" s="304"/>
      <c r="F195" s="113"/>
      <c r="G195" s="113"/>
      <c r="H195" s="246" t="s">
        <v>708</v>
      </c>
      <c r="I195" s="113"/>
    </row>
    <row r="196" spans="5:9" x14ac:dyDescent="0.25">
      <c r="E196" s="304"/>
      <c r="F196" s="113"/>
      <c r="G196" s="113"/>
      <c r="H196" s="246" t="s">
        <v>709</v>
      </c>
      <c r="I196" s="113"/>
    </row>
    <row r="197" spans="5:9" x14ac:dyDescent="0.25">
      <c r="E197" s="304"/>
      <c r="F197" s="113"/>
      <c r="G197" s="113"/>
      <c r="H197" s="246" t="s">
        <v>710</v>
      </c>
      <c r="I197" s="113"/>
    </row>
    <row r="198" spans="5:9" x14ac:dyDescent="0.25">
      <c r="E198" s="304"/>
      <c r="F198" s="113"/>
      <c r="G198" s="113"/>
      <c r="H198" s="246" t="s">
        <v>711</v>
      </c>
      <c r="I198" s="113"/>
    </row>
    <row r="199" spans="5:9" x14ac:dyDescent="0.25">
      <c r="E199" s="304"/>
      <c r="F199" s="113"/>
      <c r="G199" s="113"/>
      <c r="H199" s="246" t="s">
        <v>712</v>
      </c>
      <c r="I199" s="113"/>
    </row>
    <row r="200" spans="5:9" x14ac:dyDescent="0.25">
      <c r="E200" s="304"/>
      <c r="F200" s="113"/>
      <c r="G200" s="113"/>
      <c r="H200" s="246" t="s">
        <v>713</v>
      </c>
      <c r="I200" s="113"/>
    </row>
    <row r="201" spans="5:9" x14ac:dyDescent="0.25">
      <c r="E201" s="304"/>
      <c r="F201" s="113"/>
      <c r="G201" s="113"/>
      <c r="H201" s="246" t="s">
        <v>714</v>
      </c>
      <c r="I201" s="113"/>
    </row>
    <row r="202" spans="5:9" x14ac:dyDescent="0.25">
      <c r="E202" s="304"/>
      <c r="F202" s="113"/>
      <c r="G202" s="113"/>
      <c r="H202" s="246" t="s">
        <v>715</v>
      </c>
      <c r="I202" s="113"/>
    </row>
    <row r="203" spans="5:9" x14ac:dyDescent="0.25">
      <c r="E203" s="304"/>
      <c r="F203" s="113"/>
      <c r="G203" s="113"/>
      <c r="H203" s="246" t="s">
        <v>716</v>
      </c>
      <c r="I203" s="113"/>
    </row>
    <row r="204" spans="5:9" x14ac:dyDescent="0.25">
      <c r="E204" s="304"/>
      <c r="F204" s="113"/>
      <c r="G204" s="113"/>
      <c r="H204" s="246" t="s">
        <v>717</v>
      </c>
      <c r="I204" s="113"/>
    </row>
    <row r="205" spans="5:9" x14ac:dyDescent="0.25">
      <c r="E205" s="304"/>
      <c r="F205" s="113"/>
      <c r="G205" s="113"/>
      <c r="H205" s="246" t="s">
        <v>718</v>
      </c>
      <c r="I205" s="113"/>
    </row>
    <row r="206" spans="5:9" x14ac:dyDescent="0.25">
      <c r="E206" s="304"/>
      <c r="F206" s="113"/>
      <c r="G206" s="113"/>
      <c r="H206" s="246" t="s">
        <v>719</v>
      </c>
      <c r="I206" s="113"/>
    </row>
    <row r="207" spans="5:9" x14ac:dyDescent="0.25">
      <c r="E207" s="304"/>
      <c r="F207" s="113"/>
      <c r="G207" s="113"/>
      <c r="H207" s="246" t="s">
        <v>720</v>
      </c>
      <c r="I207" s="113"/>
    </row>
    <row r="208" spans="5:9" x14ac:dyDescent="0.25">
      <c r="E208" s="304"/>
      <c r="F208" s="113"/>
      <c r="G208" s="113"/>
      <c r="H208" s="246" t="s">
        <v>721</v>
      </c>
      <c r="I208" s="113"/>
    </row>
    <row r="209" spans="5:9" x14ac:dyDescent="0.25">
      <c r="E209" s="304"/>
      <c r="F209" s="113"/>
      <c r="G209" s="113"/>
      <c r="H209" s="246" t="s">
        <v>722</v>
      </c>
      <c r="I209" s="113"/>
    </row>
    <row r="210" spans="5:9" x14ac:dyDescent="0.25">
      <c r="E210" s="304"/>
      <c r="F210" s="113"/>
      <c r="G210" s="113"/>
      <c r="H210" s="246" t="s">
        <v>723</v>
      </c>
      <c r="I210" s="113"/>
    </row>
    <row r="211" spans="5:9" x14ac:dyDescent="0.25">
      <c r="E211" s="304"/>
      <c r="F211" s="113"/>
      <c r="G211" s="113"/>
      <c r="H211" s="246" t="s">
        <v>724</v>
      </c>
      <c r="I211" s="113"/>
    </row>
    <row r="212" spans="5:9" x14ac:dyDescent="0.25">
      <c r="E212" s="304"/>
      <c r="F212" s="113"/>
      <c r="G212" s="113"/>
      <c r="H212" s="246" t="s">
        <v>725</v>
      </c>
      <c r="I212" s="113"/>
    </row>
    <row r="213" spans="5:9" x14ac:dyDescent="0.25">
      <c r="E213" s="304"/>
      <c r="F213" s="113"/>
      <c r="G213" s="113"/>
      <c r="H213" s="246" t="s">
        <v>566</v>
      </c>
      <c r="I213" s="113"/>
    </row>
    <row r="214" spans="5:9" x14ac:dyDescent="0.25">
      <c r="E214" s="304"/>
      <c r="F214" s="113"/>
      <c r="G214" s="113"/>
      <c r="H214" s="246" t="s">
        <v>726</v>
      </c>
      <c r="I214" s="113"/>
    </row>
    <row r="215" spans="5:9" x14ac:dyDescent="0.25">
      <c r="E215" s="304"/>
      <c r="F215" s="113"/>
      <c r="G215" s="113"/>
      <c r="H215" s="246" t="s">
        <v>727</v>
      </c>
      <c r="I215" s="113"/>
    </row>
    <row r="216" spans="5:9" x14ac:dyDescent="0.25">
      <c r="E216" s="304"/>
      <c r="F216" s="113"/>
      <c r="G216" s="113"/>
      <c r="H216" s="246" t="s">
        <v>728</v>
      </c>
      <c r="I216" s="113"/>
    </row>
    <row r="217" spans="5:9" x14ac:dyDescent="0.25">
      <c r="E217" s="304"/>
      <c r="F217" s="113"/>
      <c r="G217" s="113"/>
      <c r="H217" s="246" t="s">
        <v>729</v>
      </c>
      <c r="I217" s="113"/>
    </row>
    <row r="218" spans="5:9" x14ac:dyDescent="0.25">
      <c r="E218" s="304"/>
      <c r="F218" s="113"/>
      <c r="G218" s="113"/>
      <c r="H218" s="246" t="s">
        <v>730</v>
      </c>
      <c r="I218" s="113"/>
    </row>
    <row r="219" spans="5:9" x14ac:dyDescent="0.25">
      <c r="E219" s="304"/>
      <c r="F219" s="113"/>
      <c r="G219" s="113"/>
      <c r="H219" s="246" t="s">
        <v>731</v>
      </c>
      <c r="I219" s="113"/>
    </row>
    <row r="220" spans="5:9" x14ac:dyDescent="0.25">
      <c r="E220" s="304"/>
      <c r="F220" s="113"/>
      <c r="G220" s="113"/>
      <c r="H220" s="246" t="s">
        <v>732</v>
      </c>
      <c r="I220" s="113"/>
    </row>
    <row r="221" spans="5:9" x14ac:dyDescent="0.25">
      <c r="E221" s="304"/>
      <c r="F221" s="113"/>
      <c r="G221" s="113"/>
      <c r="H221" s="246" t="s">
        <v>733</v>
      </c>
      <c r="I221" s="113"/>
    </row>
    <row r="222" spans="5:9" x14ac:dyDescent="0.25">
      <c r="E222" s="304"/>
      <c r="F222" s="113"/>
      <c r="G222" s="113"/>
      <c r="H222" s="246" t="s">
        <v>734</v>
      </c>
      <c r="I222" s="113"/>
    </row>
    <row r="223" spans="5:9" x14ac:dyDescent="0.25">
      <c r="E223" s="304"/>
      <c r="F223" s="113"/>
      <c r="G223" s="113"/>
      <c r="H223" s="246" t="s">
        <v>735</v>
      </c>
      <c r="I223" s="113"/>
    </row>
    <row r="224" spans="5:9" x14ac:dyDescent="0.25">
      <c r="E224" s="304"/>
      <c r="F224" s="113"/>
      <c r="G224" s="113"/>
      <c r="H224" s="246" t="s">
        <v>736</v>
      </c>
      <c r="I224" s="113"/>
    </row>
    <row r="225" spans="5:9" x14ac:dyDescent="0.25">
      <c r="E225" s="304"/>
      <c r="F225" s="113"/>
      <c r="G225" s="113"/>
      <c r="H225" s="246" t="s">
        <v>737</v>
      </c>
      <c r="I225" s="113"/>
    </row>
    <row r="226" spans="5:9" x14ac:dyDescent="0.25">
      <c r="E226" s="304"/>
      <c r="F226" s="113"/>
      <c r="G226" s="113"/>
      <c r="H226" s="246" t="s">
        <v>738</v>
      </c>
      <c r="I226" s="113"/>
    </row>
    <row r="227" spans="5:9" x14ac:dyDescent="0.25">
      <c r="E227" s="304"/>
      <c r="F227" s="113"/>
      <c r="G227" s="113"/>
      <c r="H227" s="246" t="s">
        <v>739</v>
      </c>
      <c r="I227" s="113"/>
    </row>
    <row r="228" spans="5:9" x14ac:dyDescent="0.25">
      <c r="E228" s="304"/>
      <c r="F228" s="113"/>
      <c r="G228" s="113"/>
      <c r="H228" s="246" t="s">
        <v>740</v>
      </c>
      <c r="I228" s="113"/>
    </row>
    <row r="229" spans="5:9" x14ac:dyDescent="0.25">
      <c r="E229" s="304"/>
      <c r="F229" s="113"/>
      <c r="G229" s="113"/>
      <c r="H229" s="246" t="s">
        <v>741</v>
      </c>
      <c r="I229" s="113"/>
    </row>
    <row r="230" spans="5:9" x14ac:dyDescent="0.25">
      <c r="E230" s="304"/>
      <c r="F230" s="113"/>
      <c r="G230" s="113"/>
      <c r="H230" s="246" t="s">
        <v>742</v>
      </c>
      <c r="I230" s="113"/>
    </row>
    <row r="231" spans="5:9" x14ac:dyDescent="0.25">
      <c r="E231" s="304"/>
      <c r="F231" s="113"/>
      <c r="G231" s="113"/>
      <c r="H231" s="246" t="s">
        <v>743</v>
      </c>
      <c r="I231" s="113"/>
    </row>
    <row r="232" spans="5:9" x14ac:dyDescent="0.25">
      <c r="E232" s="304"/>
      <c r="F232" s="113"/>
      <c r="G232" s="113"/>
      <c r="H232" s="246" t="s">
        <v>744</v>
      </c>
      <c r="I232" s="113"/>
    </row>
    <row r="233" spans="5:9" x14ac:dyDescent="0.25">
      <c r="E233" s="304"/>
      <c r="F233" s="113"/>
      <c r="G233" s="113"/>
      <c r="H233" s="246" t="s">
        <v>745</v>
      </c>
      <c r="I233" s="113"/>
    </row>
    <row r="234" spans="5:9" x14ac:dyDescent="0.25">
      <c r="E234" s="304"/>
      <c r="F234" s="113"/>
      <c r="G234" s="113"/>
      <c r="H234" s="246" t="s">
        <v>746</v>
      </c>
      <c r="I234" s="113"/>
    </row>
    <row r="235" spans="5:9" x14ac:dyDescent="0.25">
      <c r="E235" s="304"/>
      <c r="F235" s="113"/>
      <c r="G235" s="113"/>
      <c r="H235" s="246" t="s">
        <v>747</v>
      </c>
      <c r="I235" s="113"/>
    </row>
    <row r="236" spans="5:9" x14ac:dyDescent="0.25">
      <c r="E236" s="304"/>
      <c r="F236" s="113"/>
      <c r="G236" s="113"/>
      <c r="H236" s="246" t="s">
        <v>748</v>
      </c>
      <c r="I236" s="113"/>
    </row>
    <row r="237" spans="5:9" x14ac:dyDescent="0.25">
      <c r="E237" s="304"/>
      <c r="F237" s="113"/>
      <c r="G237" s="113"/>
      <c r="H237" s="246" t="s">
        <v>571</v>
      </c>
      <c r="I237" s="113"/>
    </row>
    <row r="238" spans="5:9" x14ac:dyDescent="0.25">
      <c r="E238" s="304"/>
      <c r="F238" s="113"/>
      <c r="G238" s="113"/>
      <c r="H238" s="246" t="s">
        <v>749</v>
      </c>
      <c r="I238" s="113"/>
    </row>
    <row r="239" spans="5:9" x14ac:dyDescent="0.25">
      <c r="E239" s="304"/>
      <c r="F239" s="113"/>
      <c r="G239" s="113"/>
      <c r="H239" s="246" t="s">
        <v>750</v>
      </c>
      <c r="I239" s="113"/>
    </row>
    <row r="240" spans="5:9" x14ac:dyDescent="0.25">
      <c r="E240" s="304"/>
      <c r="F240" s="113"/>
      <c r="G240" s="113"/>
      <c r="H240" s="246" t="s">
        <v>751</v>
      </c>
      <c r="I240" s="113"/>
    </row>
    <row r="241" spans="5:9" x14ac:dyDescent="0.25">
      <c r="E241" s="304"/>
      <c r="F241" s="113"/>
      <c r="G241" s="113"/>
      <c r="H241" s="246" t="s">
        <v>752</v>
      </c>
      <c r="I241" s="113"/>
    </row>
    <row r="242" spans="5:9" x14ac:dyDescent="0.25">
      <c r="E242" s="304"/>
      <c r="F242" s="113"/>
      <c r="G242" s="113"/>
      <c r="H242" s="246" t="s">
        <v>753</v>
      </c>
      <c r="I242" s="113"/>
    </row>
    <row r="243" spans="5:9" x14ac:dyDescent="0.25">
      <c r="E243" s="304"/>
      <c r="F243" s="113"/>
      <c r="G243" s="113"/>
      <c r="H243" s="246" t="s">
        <v>754</v>
      </c>
      <c r="I243" s="113"/>
    </row>
    <row r="244" spans="5:9" x14ac:dyDescent="0.25">
      <c r="E244" s="304"/>
      <c r="F244" s="113"/>
      <c r="G244" s="113"/>
      <c r="H244" s="246" t="s">
        <v>755</v>
      </c>
      <c r="I244" s="113"/>
    </row>
    <row r="245" spans="5:9" x14ac:dyDescent="0.25">
      <c r="E245" s="304"/>
      <c r="F245" s="113"/>
      <c r="G245" s="113"/>
      <c r="H245" s="246" t="s">
        <v>756</v>
      </c>
      <c r="I245" s="113"/>
    </row>
    <row r="246" spans="5:9" x14ac:dyDescent="0.25">
      <c r="E246" s="304"/>
      <c r="F246" s="113"/>
      <c r="G246" s="113"/>
      <c r="H246" s="246" t="s">
        <v>757</v>
      </c>
      <c r="I246" s="113"/>
    </row>
    <row r="247" spans="5:9" x14ac:dyDescent="0.25">
      <c r="E247" s="304"/>
      <c r="F247" s="113"/>
      <c r="G247" s="113"/>
      <c r="H247" s="246" t="s">
        <v>758</v>
      </c>
      <c r="I247" s="113"/>
    </row>
    <row r="248" spans="5:9" x14ac:dyDescent="0.25">
      <c r="E248" s="304"/>
      <c r="F248" s="113"/>
      <c r="G248" s="113"/>
      <c r="H248" s="246" t="s">
        <v>759</v>
      </c>
      <c r="I248" s="113"/>
    </row>
    <row r="249" spans="5:9" x14ac:dyDescent="0.25">
      <c r="E249" s="304"/>
      <c r="F249" s="113"/>
      <c r="G249" s="113"/>
      <c r="H249" s="246" t="s">
        <v>760</v>
      </c>
      <c r="I249" s="113"/>
    </row>
    <row r="250" spans="5:9" x14ac:dyDescent="0.25">
      <c r="E250" s="304"/>
      <c r="F250" s="113"/>
      <c r="G250" s="113"/>
      <c r="H250" s="246" t="s">
        <v>761</v>
      </c>
      <c r="I250" s="113"/>
    </row>
    <row r="251" spans="5:9" x14ac:dyDescent="0.25">
      <c r="E251" s="304"/>
      <c r="F251" s="113"/>
      <c r="G251" s="113"/>
      <c r="H251" s="246" t="s">
        <v>762</v>
      </c>
      <c r="I251" s="113"/>
    </row>
    <row r="252" spans="5:9" x14ac:dyDescent="0.25">
      <c r="E252" s="304"/>
      <c r="F252" s="113"/>
      <c r="G252" s="113"/>
      <c r="H252" s="246" t="s">
        <v>763</v>
      </c>
      <c r="I252" s="113"/>
    </row>
    <row r="253" spans="5:9" x14ac:dyDescent="0.25">
      <c r="E253" s="304"/>
      <c r="F253" s="113"/>
      <c r="G253" s="113"/>
      <c r="H253" s="246" t="s">
        <v>764</v>
      </c>
      <c r="I253" s="113"/>
    </row>
    <row r="254" spans="5:9" x14ac:dyDescent="0.25">
      <c r="E254" s="304"/>
      <c r="F254" s="113"/>
      <c r="G254" s="113"/>
      <c r="H254" s="246" t="s">
        <v>765</v>
      </c>
      <c r="I254" s="113"/>
    </row>
    <row r="255" spans="5:9" x14ac:dyDescent="0.25">
      <c r="E255" s="304"/>
      <c r="F255" s="113"/>
      <c r="G255" s="113"/>
      <c r="H255" s="246" t="s">
        <v>766</v>
      </c>
      <c r="I255" s="113"/>
    </row>
    <row r="256" spans="5:9" x14ac:dyDescent="0.25">
      <c r="E256" s="304"/>
      <c r="F256" s="113"/>
      <c r="G256" s="113"/>
      <c r="H256" s="246" t="s">
        <v>767</v>
      </c>
      <c r="I256" s="113"/>
    </row>
    <row r="257" spans="5:9" x14ac:dyDescent="0.25">
      <c r="E257" s="304"/>
      <c r="F257" s="113"/>
      <c r="G257" s="113"/>
      <c r="H257" s="246" t="s">
        <v>768</v>
      </c>
      <c r="I257" s="113"/>
    </row>
    <row r="258" spans="5:9" x14ac:dyDescent="0.25">
      <c r="E258" s="304"/>
      <c r="F258" s="113"/>
      <c r="G258" s="113"/>
      <c r="H258" s="246" t="s">
        <v>769</v>
      </c>
      <c r="I258" s="113"/>
    </row>
    <row r="259" spans="5:9" x14ac:dyDescent="0.25">
      <c r="E259" s="304"/>
      <c r="F259" s="113"/>
      <c r="G259" s="113"/>
      <c r="H259" s="246" t="s">
        <v>770</v>
      </c>
      <c r="I259" s="113"/>
    </row>
    <row r="260" spans="5:9" x14ac:dyDescent="0.25">
      <c r="E260" s="304"/>
      <c r="F260" s="113"/>
      <c r="G260" s="113"/>
      <c r="H260" s="246" t="s">
        <v>771</v>
      </c>
      <c r="I260" s="113"/>
    </row>
    <row r="261" spans="5:9" x14ac:dyDescent="0.25">
      <c r="E261" s="304"/>
      <c r="F261" s="113"/>
      <c r="G261" s="113"/>
      <c r="H261" s="246" t="s">
        <v>772</v>
      </c>
      <c r="I261" s="113"/>
    </row>
    <row r="262" spans="5:9" x14ac:dyDescent="0.25">
      <c r="E262" s="304"/>
      <c r="F262" s="113"/>
      <c r="G262" s="113"/>
      <c r="H262" s="246" t="s">
        <v>773</v>
      </c>
      <c r="I262" s="113"/>
    </row>
    <row r="263" spans="5:9" x14ac:dyDescent="0.25">
      <c r="E263" s="304"/>
      <c r="F263" s="113"/>
      <c r="G263" s="113"/>
      <c r="H263" s="246" t="s">
        <v>774</v>
      </c>
      <c r="I263" s="113"/>
    </row>
    <row r="264" spans="5:9" x14ac:dyDescent="0.25">
      <c r="E264" s="304"/>
      <c r="F264" s="113"/>
      <c r="G264" s="113"/>
      <c r="H264" s="246" t="s">
        <v>775</v>
      </c>
      <c r="I264" s="113"/>
    </row>
    <row r="265" spans="5:9" x14ac:dyDescent="0.25">
      <c r="E265" s="304"/>
      <c r="F265" s="113"/>
      <c r="G265" s="113"/>
      <c r="H265" s="246" t="s">
        <v>776</v>
      </c>
      <c r="I265" s="113"/>
    </row>
    <row r="266" spans="5:9" x14ac:dyDescent="0.25">
      <c r="E266" s="304"/>
      <c r="F266" s="113"/>
      <c r="G266" s="113"/>
      <c r="H266" s="246" t="s">
        <v>777</v>
      </c>
      <c r="I266" s="113"/>
    </row>
    <row r="267" spans="5:9" x14ac:dyDescent="0.25">
      <c r="E267" s="304"/>
      <c r="F267" s="113"/>
      <c r="G267" s="113"/>
      <c r="H267" s="246" t="s">
        <v>778</v>
      </c>
      <c r="I267" s="113"/>
    </row>
    <row r="268" spans="5:9" x14ac:dyDescent="0.25">
      <c r="E268" s="304"/>
      <c r="F268" s="113"/>
      <c r="G268" s="113"/>
      <c r="H268" s="246" t="s">
        <v>779</v>
      </c>
      <c r="I268" s="113"/>
    </row>
    <row r="269" spans="5:9" x14ac:dyDescent="0.25">
      <c r="E269" s="304"/>
      <c r="F269" s="113"/>
      <c r="G269" s="113"/>
      <c r="H269" s="246" t="s">
        <v>780</v>
      </c>
      <c r="I269" s="113"/>
    </row>
    <row r="270" spans="5:9" x14ac:dyDescent="0.25">
      <c r="E270" s="304"/>
      <c r="F270" s="113"/>
      <c r="G270" s="113"/>
      <c r="H270" s="246" t="s">
        <v>781</v>
      </c>
      <c r="I270" s="113"/>
    </row>
    <row r="271" spans="5:9" x14ac:dyDescent="0.25">
      <c r="E271" s="304"/>
      <c r="F271" s="113"/>
      <c r="G271" s="113"/>
      <c r="H271" s="246" t="s">
        <v>782</v>
      </c>
      <c r="I271" s="113"/>
    </row>
    <row r="272" spans="5:9" x14ac:dyDescent="0.25">
      <c r="E272" s="304"/>
      <c r="F272" s="113"/>
      <c r="G272" s="113"/>
      <c r="H272" s="246" t="s">
        <v>783</v>
      </c>
      <c r="I272" s="113"/>
    </row>
    <row r="273" spans="5:9" x14ac:dyDescent="0.25">
      <c r="E273" s="304"/>
      <c r="F273" s="113"/>
      <c r="G273" s="113"/>
      <c r="H273" s="246" t="s">
        <v>784</v>
      </c>
      <c r="I273" s="113"/>
    </row>
    <row r="274" spans="5:9" x14ac:dyDescent="0.25">
      <c r="E274" s="304"/>
      <c r="F274" s="113"/>
      <c r="G274" s="113"/>
      <c r="H274" s="246" t="s">
        <v>573</v>
      </c>
      <c r="I274" s="113"/>
    </row>
    <row r="275" spans="5:9" x14ac:dyDescent="0.25">
      <c r="E275" s="304"/>
      <c r="F275" s="113"/>
      <c r="G275" s="113"/>
      <c r="H275" s="246" t="s">
        <v>785</v>
      </c>
      <c r="I275" s="113"/>
    </row>
    <row r="276" spans="5:9" x14ac:dyDescent="0.25">
      <c r="E276" s="304"/>
      <c r="F276" s="113"/>
      <c r="G276" s="113"/>
      <c r="H276" s="246" t="s">
        <v>786</v>
      </c>
      <c r="I276" s="113"/>
    </row>
    <row r="277" spans="5:9" x14ac:dyDescent="0.25">
      <c r="E277" s="304"/>
      <c r="F277" s="113"/>
      <c r="G277" s="113"/>
      <c r="H277" s="246" t="s">
        <v>787</v>
      </c>
      <c r="I277" s="113"/>
    </row>
    <row r="278" spans="5:9" x14ac:dyDescent="0.25">
      <c r="E278" s="304"/>
      <c r="F278" s="113"/>
      <c r="G278" s="113"/>
      <c r="H278" s="246" t="s">
        <v>788</v>
      </c>
      <c r="I278" s="113"/>
    </row>
    <row r="279" spans="5:9" x14ac:dyDescent="0.25">
      <c r="E279" s="304"/>
      <c r="F279" s="113"/>
      <c r="G279" s="113"/>
      <c r="H279" s="246" t="s">
        <v>789</v>
      </c>
      <c r="I279" s="113"/>
    </row>
    <row r="280" spans="5:9" x14ac:dyDescent="0.25">
      <c r="E280" s="304"/>
      <c r="F280" s="113"/>
      <c r="G280" s="113"/>
      <c r="H280" s="246" t="s">
        <v>790</v>
      </c>
      <c r="I280" s="113"/>
    </row>
    <row r="281" spans="5:9" x14ac:dyDescent="0.25">
      <c r="E281" s="304"/>
      <c r="F281" s="113"/>
      <c r="G281" s="113"/>
      <c r="H281" s="246" t="s">
        <v>791</v>
      </c>
      <c r="I281" s="113"/>
    </row>
    <row r="282" spans="5:9" x14ac:dyDescent="0.25">
      <c r="E282" s="304"/>
      <c r="F282" s="113"/>
      <c r="G282" s="113"/>
      <c r="H282" s="246" t="s">
        <v>792</v>
      </c>
      <c r="I282" s="113"/>
    </row>
    <row r="283" spans="5:9" x14ac:dyDescent="0.25">
      <c r="E283" s="304"/>
      <c r="F283" s="113"/>
      <c r="G283" s="113"/>
      <c r="H283" s="246" t="s">
        <v>793</v>
      </c>
      <c r="I283" s="113"/>
    </row>
    <row r="284" spans="5:9" x14ac:dyDescent="0.25">
      <c r="E284" s="304"/>
      <c r="F284" s="113"/>
      <c r="G284" s="113"/>
      <c r="H284" s="246" t="s">
        <v>794</v>
      </c>
      <c r="I284" s="113"/>
    </row>
    <row r="285" spans="5:9" x14ac:dyDescent="0.25">
      <c r="E285" s="304"/>
      <c r="F285" s="113"/>
      <c r="G285" s="113"/>
      <c r="H285" s="246" t="s">
        <v>795</v>
      </c>
      <c r="I285" s="113"/>
    </row>
    <row r="286" spans="5:9" x14ac:dyDescent="0.25">
      <c r="E286" s="304"/>
      <c r="F286" s="113"/>
      <c r="G286" s="113"/>
      <c r="H286" s="246" t="s">
        <v>796</v>
      </c>
      <c r="I286" s="113"/>
    </row>
    <row r="287" spans="5:9" x14ac:dyDescent="0.25">
      <c r="E287" s="304"/>
      <c r="F287" s="113"/>
      <c r="G287" s="113"/>
      <c r="H287" s="246" t="s">
        <v>797</v>
      </c>
      <c r="I287" s="113"/>
    </row>
    <row r="288" spans="5:9" x14ac:dyDescent="0.25">
      <c r="E288" s="304"/>
      <c r="F288" s="113"/>
      <c r="G288" s="113"/>
      <c r="H288" s="246" t="s">
        <v>798</v>
      </c>
      <c r="I288" s="113"/>
    </row>
    <row r="289" spans="5:9" x14ac:dyDescent="0.25">
      <c r="E289" s="304"/>
      <c r="F289" s="113"/>
      <c r="G289" s="113"/>
      <c r="H289" s="246" t="s">
        <v>799</v>
      </c>
      <c r="I289" s="113"/>
    </row>
    <row r="290" spans="5:9" x14ac:dyDescent="0.25">
      <c r="E290" s="304"/>
      <c r="F290" s="113"/>
      <c r="G290" s="113"/>
      <c r="H290" s="246" t="s">
        <v>800</v>
      </c>
      <c r="I290" s="113"/>
    </row>
    <row r="291" spans="5:9" x14ac:dyDescent="0.25">
      <c r="E291" s="304"/>
      <c r="F291" s="113"/>
      <c r="G291" s="113"/>
      <c r="H291" s="246" t="s">
        <v>801</v>
      </c>
      <c r="I291" s="113"/>
    </row>
    <row r="292" spans="5:9" x14ac:dyDescent="0.25">
      <c r="E292" s="304"/>
      <c r="F292" s="113"/>
      <c r="G292" s="113"/>
      <c r="H292" s="246" t="s">
        <v>802</v>
      </c>
      <c r="I292" s="113"/>
    </row>
    <row r="293" spans="5:9" x14ac:dyDescent="0.25">
      <c r="E293" s="304"/>
      <c r="F293" s="113"/>
      <c r="G293" s="113"/>
      <c r="H293" s="246" t="s">
        <v>803</v>
      </c>
      <c r="I293" s="113"/>
    </row>
    <row r="294" spans="5:9" x14ac:dyDescent="0.25">
      <c r="E294" s="304"/>
      <c r="F294" s="113"/>
      <c r="G294" s="113"/>
      <c r="H294" s="246" t="s">
        <v>804</v>
      </c>
      <c r="I294" s="113"/>
    </row>
    <row r="295" spans="5:9" x14ac:dyDescent="0.25">
      <c r="E295" s="304"/>
      <c r="F295" s="113"/>
      <c r="G295" s="113"/>
      <c r="H295" s="246" t="s">
        <v>805</v>
      </c>
      <c r="I295" s="113"/>
    </row>
    <row r="296" spans="5:9" x14ac:dyDescent="0.25">
      <c r="E296" s="304"/>
      <c r="F296" s="113"/>
      <c r="G296" s="113"/>
      <c r="H296" s="246" t="s">
        <v>806</v>
      </c>
      <c r="I296" s="113"/>
    </row>
    <row r="297" spans="5:9" x14ac:dyDescent="0.25">
      <c r="E297" s="304"/>
      <c r="F297" s="113"/>
      <c r="G297" s="113"/>
      <c r="H297" s="246" t="s">
        <v>807</v>
      </c>
      <c r="I297" s="113"/>
    </row>
    <row r="298" spans="5:9" x14ac:dyDescent="0.25">
      <c r="E298" s="304"/>
      <c r="F298" s="113"/>
      <c r="G298" s="113"/>
      <c r="H298" s="246" t="s">
        <v>808</v>
      </c>
      <c r="I298" s="113"/>
    </row>
    <row r="299" spans="5:9" x14ac:dyDescent="0.25">
      <c r="E299" s="304"/>
      <c r="F299" s="113"/>
      <c r="G299" s="113"/>
      <c r="H299" s="246" t="s">
        <v>809</v>
      </c>
      <c r="I299" s="113"/>
    </row>
    <row r="300" spans="5:9" x14ac:dyDescent="0.25">
      <c r="E300" s="304"/>
      <c r="F300" s="113"/>
      <c r="G300" s="113"/>
      <c r="H300" s="246" t="s">
        <v>810</v>
      </c>
      <c r="I300" s="113"/>
    </row>
    <row r="301" spans="5:9" x14ac:dyDescent="0.25">
      <c r="E301" s="304"/>
      <c r="F301" s="113"/>
      <c r="G301" s="113"/>
      <c r="H301" s="246" t="s">
        <v>577</v>
      </c>
      <c r="I301" s="113"/>
    </row>
    <row r="302" spans="5:9" x14ac:dyDescent="0.25">
      <c r="E302" s="304"/>
      <c r="F302" s="113"/>
      <c r="G302" s="113"/>
      <c r="H302" s="246" t="s">
        <v>811</v>
      </c>
      <c r="I302" s="113"/>
    </row>
    <row r="303" spans="5:9" x14ac:dyDescent="0.25">
      <c r="E303" s="304"/>
      <c r="F303" s="113"/>
      <c r="G303" s="113"/>
      <c r="H303" s="246" t="s">
        <v>812</v>
      </c>
      <c r="I303" s="113"/>
    </row>
    <row r="304" spans="5:9" x14ac:dyDescent="0.25">
      <c r="E304" s="304"/>
      <c r="F304" s="113"/>
      <c r="G304" s="113"/>
      <c r="H304" s="246" t="s">
        <v>813</v>
      </c>
      <c r="I304" s="113"/>
    </row>
    <row r="305" spans="5:9" x14ac:dyDescent="0.25">
      <c r="E305" s="304"/>
      <c r="F305" s="113"/>
      <c r="G305" s="113"/>
      <c r="H305" s="246" t="s">
        <v>814</v>
      </c>
      <c r="I305" s="113"/>
    </row>
    <row r="306" spans="5:9" x14ac:dyDescent="0.25">
      <c r="E306" s="304"/>
      <c r="F306" s="113"/>
      <c r="G306" s="113"/>
      <c r="H306" s="246" t="s">
        <v>815</v>
      </c>
      <c r="I306" s="113"/>
    </row>
    <row r="307" spans="5:9" x14ac:dyDescent="0.25">
      <c r="E307" s="304"/>
      <c r="F307" s="113"/>
      <c r="G307" s="113"/>
      <c r="H307" s="246" t="s">
        <v>816</v>
      </c>
      <c r="I307" s="113"/>
    </row>
    <row r="308" spans="5:9" x14ac:dyDescent="0.25">
      <c r="E308" s="304"/>
      <c r="F308" s="113"/>
      <c r="G308" s="113"/>
      <c r="H308" s="246" t="s">
        <v>817</v>
      </c>
      <c r="I308" s="113"/>
    </row>
    <row r="309" spans="5:9" x14ac:dyDescent="0.25">
      <c r="E309" s="304"/>
      <c r="F309" s="113"/>
      <c r="G309" s="113"/>
      <c r="H309" s="246" t="s">
        <v>818</v>
      </c>
      <c r="I309" s="113"/>
    </row>
    <row r="310" spans="5:9" x14ac:dyDescent="0.25">
      <c r="E310" s="304"/>
      <c r="F310" s="113"/>
      <c r="G310" s="113"/>
      <c r="H310" s="246" t="s">
        <v>819</v>
      </c>
      <c r="I310" s="113"/>
    </row>
    <row r="311" spans="5:9" x14ac:dyDescent="0.25">
      <c r="E311" s="304"/>
      <c r="F311" s="113"/>
      <c r="G311" s="113"/>
      <c r="H311" s="246" t="s">
        <v>820</v>
      </c>
      <c r="I311" s="113"/>
    </row>
    <row r="312" spans="5:9" x14ac:dyDescent="0.25">
      <c r="E312" s="304"/>
      <c r="F312" s="113"/>
      <c r="G312" s="113"/>
      <c r="H312" s="246" t="s">
        <v>821</v>
      </c>
      <c r="I312" s="113"/>
    </row>
    <row r="313" spans="5:9" x14ac:dyDescent="0.25">
      <c r="E313" s="304"/>
      <c r="F313" s="113"/>
      <c r="G313" s="113"/>
      <c r="H313" s="246" t="s">
        <v>822</v>
      </c>
      <c r="I313" s="113"/>
    </row>
    <row r="314" spans="5:9" x14ac:dyDescent="0.25">
      <c r="E314" s="304"/>
      <c r="F314" s="113"/>
      <c r="G314" s="113"/>
      <c r="H314" s="246" t="s">
        <v>823</v>
      </c>
      <c r="I314" s="113"/>
    </row>
    <row r="315" spans="5:9" x14ac:dyDescent="0.25">
      <c r="E315" s="304"/>
      <c r="F315" s="113"/>
      <c r="G315" s="113"/>
      <c r="H315" s="246" t="s">
        <v>824</v>
      </c>
      <c r="I315" s="113"/>
    </row>
    <row r="316" spans="5:9" x14ac:dyDescent="0.25">
      <c r="E316" s="304"/>
      <c r="F316" s="113"/>
      <c r="G316" s="113"/>
      <c r="H316" s="246" t="s">
        <v>825</v>
      </c>
      <c r="I316" s="113"/>
    </row>
    <row r="317" spans="5:9" x14ac:dyDescent="0.25">
      <c r="E317" s="304"/>
      <c r="F317" s="113"/>
      <c r="G317" s="113"/>
      <c r="H317" s="246" t="s">
        <v>826</v>
      </c>
      <c r="I317" s="113"/>
    </row>
    <row r="318" spans="5:9" x14ac:dyDescent="0.25">
      <c r="E318" s="304"/>
      <c r="F318" s="113"/>
      <c r="G318" s="113"/>
      <c r="H318" s="246" t="s">
        <v>827</v>
      </c>
      <c r="I318" s="113"/>
    </row>
    <row r="319" spans="5:9" x14ac:dyDescent="0.25">
      <c r="E319" s="304"/>
      <c r="F319" s="113"/>
      <c r="G319" s="113"/>
      <c r="H319" s="246" t="s">
        <v>828</v>
      </c>
      <c r="I319" s="113"/>
    </row>
    <row r="320" spans="5:9" x14ac:dyDescent="0.25">
      <c r="E320" s="304"/>
      <c r="F320" s="113"/>
      <c r="G320" s="113"/>
      <c r="H320" s="246" t="s">
        <v>829</v>
      </c>
      <c r="I320" s="113"/>
    </row>
    <row r="321" spans="5:9" x14ac:dyDescent="0.25">
      <c r="E321" s="304"/>
      <c r="F321" s="113"/>
      <c r="G321" s="113"/>
      <c r="H321" s="246" t="s">
        <v>830</v>
      </c>
      <c r="I321" s="113"/>
    </row>
    <row r="322" spans="5:9" x14ac:dyDescent="0.25">
      <c r="E322" s="304"/>
      <c r="F322" s="113"/>
      <c r="G322" s="113"/>
      <c r="H322" s="246" t="s">
        <v>831</v>
      </c>
      <c r="I322" s="113"/>
    </row>
    <row r="323" spans="5:9" x14ac:dyDescent="0.25">
      <c r="E323" s="304"/>
      <c r="F323" s="113"/>
      <c r="G323" s="113"/>
      <c r="H323" s="246" t="s">
        <v>832</v>
      </c>
      <c r="I323" s="113"/>
    </row>
    <row r="324" spans="5:9" x14ac:dyDescent="0.25">
      <c r="E324" s="304"/>
      <c r="F324" s="113"/>
      <c r="G324" s="113"/>
      <c r="H324" s="246" t="s">
        <v>833</v>
      </c>
      <c r="I324" s="113"/>
    </row>
    <row r="325" spans="5:9" x14ac:dyDescent="0.25">
      <c r="E325" s="304"/>
      <c r="F325" s="113"/>
      <c r="G325" s="113"/>
      <c r="H325" s="246" t="s">
        <v>834</v>
      </c>
      <c r="I325" s="113"/>
    </row>
    <row r="326" spans="5:9" x14ac:dyDescent="0.25">
      <c r="E326" s="304"/>
      <c r="F326" s="113"/>
      <c r="G326" s="113"/>
      <c r="H326" s="246" t="s">
        <v>835</v>
      </c>
      <c r="I326" s="113"/>
    </row>
    <row r="327" spans="5:9" x14ac:dyDescent="0.25">
      <c r="E327" s="304"/>
      <c r="F327" s="113"/>
      <c r="G327" s="113"/>
      <c r="H327" s="246" t="s">
        <v>836</v>
      </c>
      <c r="I327" s="113"/>
    </row>
    <row r="328" spans="5:9" x14ac:dyDescent="0.25">
      <c r="E328" s="304"/>
      <c r="F328" s="113"/>
      <c r="G328" s="113"/>
      <c r="H328" s="246" t="s">
        <v>837</v>
      </c>
      <c r="I328" s="113"/>
    </row>
    <row r="329" spans="5:9" x14ac:dyDescent="0.25">
      <c r="E329" s="304"/>
      <c r="F329" s="113"/>
      <c r="G329" s="113"/>
      <c r="H329" s="246" t="s">
        <v>403</v>
      </c>
      <c r="I329" s="113"/>
    </row>
    <row r="330" spans="5:9" x14ac:dyDescent="0.25">
      <c r="E330" s="304"/>
      <c r="F330" s="113"/>
      <c r="G330" s="113"/>
      <c r="H330" s="246" t="s">
        <v>838</v>
      </c>
      <c r="I330" s="113"/>
    </row>
    <row r="331" spans="5:9" x14ac:dyDescent="0.25">
      <c r="E331" s="304"/>
      <c r="F331" s="113"/>
      <c r="G331" s="113"/>
      <c r="H331" s="246" t="s">
        <v>839</v>
      </c>
      <c r="I331" s="113"/>
    </row>
    <row r="332" spans="5:9" x14ac:dyDescent="0.25">
      <c r="E332" s="304"/>
      <c r="F332" s="113"/>
      <c r="G332" s="113"/>
      <c r="H332" s="246" t="s">
        <v>582</v>
      </c>
      <c r="I332" s="113"/>
    </row>
    <row r="333" spans="5:9" x14ac:dyDescent="0.25">
      <c r="E333" s="304"/>
      <c r="F333" s="113"/>
      <c r="G333" s="113"/>
      <c r="H333" s="246" t="s">
        <v>584</v>
      </c>
      <c r="I333" s="113"/>
    </row>
    <row r="334" spans="5:9" x14ac:dyDescent="0.25">
      <c r="E334" s="304"/>
      <c r="F334" s="113"/>
      <c r="G334" s="113"/>
      <c r="H334" s="246" t="s">
        <v>840</v>
      </c>
      <c r="I334" s="113"/>
    </row>
    <row r="335" spans="5:9" x14ac:dyDescent="0.25">
      <c r="E335" s="304"/>
      <c r="F335" s="113"/>
      <c r="G335" s="113"/>
      <c r="H335" s="246" t="s">
        <v>841</v>
      </c>
      <c r="I335" s="113"/>
    </row>
    <row r="336" spans="5:9" x14ac:dyDescent="0.25">
      <c r="E336" s="304"/>
      <c r="F336" s="113"/>
      <c r="G336" s="113"/>
      <c r="H336" s="246" t="s">
        <v>842</v>
      </c>
      <c r="I336" s="113"/>
    </row>
    <row r="337" spans="5:9" x14ac:dyDescent="0.25">
      <c r="E337" s="304"/>
      <c r="F337" s="113"/>
      <c r="G337" s="113"/>
      <c r="H337" s="246" t="s">
        <v>843</v>
      </c>
      <c r="I337" s="113"/>
    </row>
    <row r="338" spans="5:9" x14ac:dyDescent="0.25">
      <c r="E338" s="304"/>
      <c r="F338" s="113"/>
      <c r="G338" s="113"/>
      <c r="H338" s="246" t="s">
        <v>844</v>
      </c>
      <c r="I338" s="113"/>
    </row>
    <row r="339" spans="5:9" x14ac:dyDescent="0.25">
      <c r="E339" s="304"/>
      <c r="F339" s="113"/>
      <c r="G339" s="113"/>
      <c r="H339" s="246" t="s">
        <v>845</v>
      </c>
      <c r="I339" s="113"/>
    </row>
    <row r="340" spans="5:9" x14ac:dyDescent="0.25">
      <c r="E340" s="304"/>
      <c r="F340" s="113"/>
      <c r="G340" s="113"/>
      <c r="H340" s="246" t="s">
        <v>846</v>
      </c>
      <c r="I340" s="113"/>
    </row>
    <row r="341" spans="5:9" x14ac:dyDescent="0.25">
      <c r="E341" s="304"/>
      <c r="F341" s="113"/>
      <c r="G341" s="113"/>
      <c r="H341" s="246" t="s">
        <v>847</v>
      </c>
      <c r="I341" s="113"/>
    </row>
    <row r="342" spans="5:9" x14ac:dyDescent="0.25">
      <c r="E342" s="304"/>
      <c r="F342" s="113"/>
      <c r="G342" s="113"/>
      <c r="H342" s="246" t="s">
        <v>848</v>
      </c>
      <c r="I342" s="113"/>
    </row>
    <row r="343" spans="5:9" x14ac:dyDescent="0.25">
      <c r="E343" s="304"/>
      <c r="F343" s="113"/>
      <c r="G343" s="113"/>
      <c r="H343" s="246" t="s">
        <v>590</v>
      </c>
      <c r="I343" s="113"/>
    </row>
    <row r="344" spans="5:9" x14ac:dyDescent="0.25">
      <c r="E344" s="304"/>
      <c r="F344" s="113"/>
      <c r="G344" s="113"/>
      <c r="H344" s="246" t="s">
        <v>849</v>
      </c>
      <c r="I344" s="113"/>
    </row>
    <row r="345" spans="5:9" x14ac:dyDescent="0.25">
      <c r="E345" s="304"/>
      <c r="F345" s="113"/>
      <c r="G345" s="113"/>
      <c r="H345" s="246" t="s">
        <v>850</v>
      </c>
      <c r="I345" s="113"/>
    </row>
    <row r="346" spans="5:9" x14ac:dyDescent="0.25">
      <c r="E346" s="304"/>
      <c r="F346" s="113"/>
      <c r="G346" s="113"/>
      <c r="H346" s="246" t="s">
        <v>851</v>
      </c>
      <c r="I346" s="113"/>
    </row>
    <row r="347" spans="5:9" x14ac:dyDescent="0.25">
      <c r="E347" s="304"/>
      <c r="F347" s="113"/>
      <c r="G347" s="113"/>
      <c r="H347" s="246" t="s">
        <v>852</v>
      </c>
      <c r="I347" s="113"/>
    </row>
    <row r="348" spans="5:9" x14ac:dyDescent="0.25">
      <c r="E348" s="304"/>
      <c r="F348" s="113"/>
      <c r="G348" s="113"/>
      <c r="H348" s="246" t="s">
        <v>853</v>
      </c>
      <c r="I348" s="113"/>
    </row>
    <row r="349" spans="5:9" x14ac:dyDescent="0.25">
      <c r="E349" s="304"/>
      <c r="F349" s="113"/>
      <c r="G349" s="113"/>
      <c r="H349" s="246" t="s">
        <v>854</v>
      </c>
      <c r="I349" s="113"/>
    </row>
    <row r="350" spans="5:9" x14ac:dyDescent="0.25">
      <c r="E350" s="304"/>
      <c r="F350" s="113"/>
      <c r="G350" s="113"/>
      <c r="H350" s="246" t="s">
        <v>855</v>
      </c>
      <c r="I350" s="113"/>
    </row>
    <row r="351" spans="5:9" x14ac:dyDescent="0.25">
      <c r="E351" s="304"/>
      <c r="F351" s="113"/>
      <c r="G351" s="113"/>
      <c r="H351" s="246" t="s">
        <v>594</v>
      </c>
      <c r="I351" s="113"/>
    </row>
    <row r="352" spans="5:9" x14ac:dyDescent="0.25">
      <c r="E352" s="304"/>
      <c r="F352" s="113"/>
      <c r="G352" s="113"/>
      <c r="H352" s="246" t="s">
        <v>856</v>
      </c>
      <c r="I352" s="113"/>
    </row>
    <row r="353" spans="5:9" x14ac:dyDescent="0.25">
      <c r="E353" s="304"/>
      <c r="F353" s="113"/>
      <c r="G353" s="113"/>
      <c r="H353" s="246" t="s">
        <v>452</v>
      </c>
      <c r="I353" s="113"/>
    </row>
    <row r="354" spans="5:9" x14ac:dyDescent="0.25">
      <c r="E354" s="304"/>
      <c r="F354" s="113"/>
      <c r="G354" s="113"/>
      <c r="H354" s="246" t="s">
        <v>857</v>
      </c>
      <c r="I354" s="113"/>
    </row>
    <row r="355" spans="5:9" x14ac:dyDescent="0.25">
      <c r="E355" s="304"/>
      <c r="F355" s="113"/>
      <c r="G355" s="113"/>
      <c r="H355" s="246" t="s">
        <v>858</v>
      </c>
      <c r="I355" s="113"/>
    </row>
    <row r="356" spans="5:9" x14ac:dyDescent="0.25">
      <c r="E356" s="304"/>
      <c r="F356" s="113"/>
      <c r="G356" s="113"/>
      <c r="H356" s="246" t="s">
        <v>859</v>
      </c>
      <c r="I356" s="113"/>
    </row>
    <row r="357" spans="5:9" x14ac:dyDescent="0.25">
      <c r="E357" s="304"/>
      <c r="F357" s="113"/>
      <c r="G357" s="113"/>
      <c r="H357" s="246" t="s">
        <v>860</v>
      </c>
      <c r="I357" s="113"/>
    </row>
    <row r="358" spans="5:9" x14ac:dyDescent="0.25">
      <c r="E358" s="304"/>
      <c r="F358" s="113"/>
      <c r="G358" s="113"/>
      <c r="H358" s="246" t="s">
        <v>861</v>
      </c>
      <c r="I358" s="113"/>
    </row>
    <row r="359" spans="5:9" x14ac:dyDescent="0.25">
      <c r="E359" s="304"/>
      <c r="F359" s="113"/>
      <c r="G359" s="113"/>
      <c r="H359" s="246" t="s">
        <v>862</v>
      </c>
      <c r="I359" s="113"/>
    </row>
    <row r="360" spans="5:9" x14ac:dyDescent="0.25">
      <c r="E360" s="304"/>
      <c r="F360" s="113"/>
      <c r="G360" s="113"/>
      <c r="H360" s="246" t="s">
        <v>863</v>
      </c>
      <c r="I360" s="113"/>
    </row>
    <row r="361" spans="5:9" x14ac:dyDescent="0.25">
      <c r="E361" s="304"/>
      <c r="F361" s="113"/>
      <c r="G361" s="113"/>
      <c r="H361" s="246" t="s">
        <v>864</v>
      </c>
      <c r="I361" s="113"/>
    </row>
    <row r="362" spans="5:9" x14ac:dyDescent="0.25">
      <c r="E362" s="304"/>
      <c r="F362" s="113"/>
      <c r="G362" s="113"/>
      <c r="H362" s="246" t="s">
        <v>865</v>
      </c>
      <c r="I362" s="113"/>
    </row>
    <row r="363" spans="5:9" x14ac:dyDescent="0.25">
      <c r="E363" s="304"/>
      <c r="F363" s="113"/>
      <c r="G363" s="113"/>
      <c r="H363" s="246" t="s">
        <v>866</v>
      </c>
      <c r="I363" s="113"/>
    </row>
    <row r="364" spans="5:9" x14ac:dyDescent="0.25">
      <c r="E364" s="304"/>
      <c r="F364" s="113"/>
      <c r="G364" s="113"/>
      <c r="H364" s="246" t="s">
        <v>867</v>
      </c>
      <c r="I364" s="113"/>
    </row>
    <row r="365" spans="5:9" x14ac:dyDescent="0.25">
      <c r="E365" s="304"/>
      <c r="F365" s="113"/>
      <c r="G365" s="113"/>
      <c r="H365" s="246" t="s">
        <v>868</v>
      </c>
      <c r="I365" s="113"/>
    </row>
    <row r="366" spans="5:9" x14ac:dyDescent="0.25">
      <c r="E366" s="304"/>
      <c r="F366" s="113"/>
      <c r="G366" s="113"/>
      <c r="H366" s="246" t="s">
        <v>869</v>
      </c>
      <c r="I366" s="113"/>
    </row>
    <row r="367" spans="5:9" x14ac:dyDescent="0.25">
      <c r="E367" s="304"/>
      <c r="F367" s="304"/>
      <c r="G367" s="304"/>
      <c r="H367" s="304"/>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3" xr:uid="{00000000-0002-0000-0700-000000000000}">
      <formula1>$H$21:$H$366</formula1>
    </dataValidation>
    <dataValidation type="list" allowBlank="1" showInputMessage="1" showErrorMessage="1" sqref="G5:G13" xr:uid="{00000000-0002-0000-0700-000001000000}">
      <formula1>$G$21:$G$76</formula1>
    </dataValidation>
    <dataValidation type="list" allowBlank="1" showInputMessage="1" showErrorMessage="1" sqref="F5:F13" xr:uid="{00000000-0002-0000-0700-000002000000}">
      <formula1>$F$21:$F$36</formula1>
    </dataValidation>
    <dataValidation type="list" allowBlank="1" showInputMessage="1" showErrorMessage="1" sqref="I5:I13" xr:uid="{00000000-0002-0000-0700-000003000000}">
      <formula1>$B$22:$B$27</formula1>
    </dataValidation>
    <dataValidation type="list" allowBlank="1" showInputMessage="1" showErrorMessage="1" sqref="J5:J13" xr:uid="{00000000-0002-0000-0700-000004000000}">
      <formula1>$C$22:$C$27</formula1>
    </dataValidation>
    <dataValidation type="list" allowBlank="1" showInputMessage="1" showErrorMessage="1" sqref="J14:J18" xr:uid="{00000000-0002-0000-0700-000005000000}">
      <formula1>#REF!</formula1>
    </dataValidation>
    <dataValidation type="list" allowBlank="1" showInputMessage="1" showErrorMessage="1" sqref="I14:I18" xr:uid="{00000000-0002-0000-0700-000006000000}">
      <formula1>$B$22:$B$25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zoomScale="90" zoomScaleNormal="90" workbookViewId="0">
      <selection activeCell="G28" sqref="G28"/>
    </sheetView>
  </sheetViews>
  <sheetFormatPr baseColWidth="10" defaultColWidth="11.42578125" defaultRowHeight="15" x14ac:dyDescent="0.25"/>
  <cols>
    <col min="1" max="1" width="2.42578125" customWidth="1"/>
    <col min="2" max="2" width="55" customWidth="1"/>
    <col min="3" max="3" width="35.42578125" customWidth="1"/>
    <col min="4" max="4" width="20.28515625" style="112" customWidth="1"/>
    <col min="5" max="5" width="24.140625" style="112" customWidth="1"/>
    <col min="6" max="6" width="26.28515625" style="111" customWidth="1"/>
    <col min="7" max="7" width="62.5703125" style="318" customWidth="1"/>
    <col min="8" max="8" width="33.28515625" customWidth="1"/>
  </cols>
  <sheetData>
    <row r="1" spans="2:15" s="95" customFormat="1" ht="23.65" customHeight="1" x14ac:dyDescent="0.25">
      <c r="B1" s="567" t="s">
        <v>920</v>
      </c>
      <c r="C1" s="568"/>
      <c r="D1" s="568"/>
      <c r="E1" s="568"/>
      <c r="F1" s="568"/>
      <c r="G1" s="568"/>
      <c r="H1" s="568"/>
      <c r="I1" s="568"/>
      <c r="J1" s="568"/>
      <c r="K1" s="568"/>
      <c r="L1" s="568"/>
      <c r="M1" s="568"/>
      <c r="N1" s="568"/>
      <c r="O1" s="568"/>
    </row>
    <row r="2" spans="2:15" s="95" customFormat="1" ht="27.6" customHeight="1" x14ac:dyDescent="0.25">
      <c r="B2" s="569" t="s">
        <v>921</v>
      </c>
      <c r="C2" s="569"/>
      <c r="D2" s="569"/>
      <c r="E2" s="569"/>
      <c r="F2" s="569"/>
      <c r="G2" s="569"/>
      <c r="H2" s="569"/>
      <c r="I2" s="569"/>
      <c r="J2" s="569"/>
      <c r="K2" s="569"/>
      <c r="L2" s="569"/>
      <c r="M2" s="569"/>
      <c r="N2" s="569"/>
      <c r="O2" s="569"/>
    </row>
    <row r="3" spans="2:15" ht="32.25" customHeight="1" x14ac:dyDescent="0.25">
      <c r="B3" s="533" t="s">
        <v>922</v>
      </c>
      <c r="C3" s="533"/>
      <c r="D3" s="533"/>
      <c r="E3" s="533"/>
      <c r="F3" s="533"/>
      <c r="G3" s="533"/>
      <c r="H3" s="533"/>
      <c r="I3" s="118"/>
    </row>
    <row r="4" spans="2:15" x14ac:dyDescent="0.25">
      <c r="B4" s="533" t="s">
        <v>923</v>
      </c>
      <c r="C4" s="533"/>
      <c r="D4" s="126"/>
      <c r="E4" s="126"/>
      <c r="F4" s="124"/>
      <c r="G4" s="314"/>
      <c r="H4" s="123"/>
      <c r="I4" s="118"/>
      <c r="J4" s="118"/>
    </row>
    <row r="5" spans="2:15" x14ac:dyDescent="0.25">
      <c r="B5" s="533" t="s">
        <v>924</v>
      </c>
      <c r="C5" s="533"/>
      <c r="D5" s="125">
        <f>((COUNTIFS(F8:F37,"PUBLICADO EN PLAZO"))+COUNTIF(F8:F37,"PUBLICADO FUERA DE PLAZO"))/29</f>
        <v>0.65517241379310343</v>
      </c>
      <c r="E5" s="125"/>
      <c r="F5" s="124"/>
      <c r="G5" s="314"/>
      <c r="H5" s="123"/>
      <c r="I5" s="118"/>
      <c r="J5" s="118"/>
    </row>
    <row r="6" spans="2:15" x14ac:dyDescent="0.25">
      <c r="B6" s="122"/>
      <c r="C6" s="122"/>
      <c r="D6" s="121"/>
      <c r="E6" s="121"/>
      <c r="F6" s="120"/>
      <c r="G6" s="315"/>
      <c r="H6" s="119"/>
      <c r="I6" s="118"/>
      <c r="J6" s="118"/>
      <c r="K6" s="118"/>
      <c r="L6" s="118"/>
    </row>
    <row r="7" spans="2:15" ht="69" customHeight="1" x14ac:dyDescent="0.25">
      <c r="B7" s="570" t="s">
        <v>925</v>
      </c>
      <c r="C7" s="571"/>
      <c r="D7" s="215" t="s">
        <v>926</v>
      </c>
      <c r="E7" s="215" t="s">
        <v>927</v>
      </c>
      <c r="F7" s="215" t="s">
        <v>928</v>
      </c>
      <c r="G7" s="215" t="s">
        <v>929</v>
      </c>
      <c r="H7" s="216" t="s">
        <v>930</v>
      </c>
    </row>
    <row r="8" spans="2:15" ht="45" customHeight="1" x14ac:dyDescent="0.25">
      <c r="B8" s="572" t="s">
        <v>931</v>
      </c>
      <c r="C8" s="573"/>
      <c r="D8" s="217">
        <v>45397</v>
      </c>
      <c r="E8" s="213">
        <v>45397</v>
      </c>
      <c r="F8" s="213" t="s">
        <v>932</v>
      </c>
      <c r="G8" s="378" t="s">
        <v>933</v>
      </c>
      <c r="H8" s="214"/>
    </row>
    <row r="9" spans="2:15" ht="43.5" customHeight="1" x14ac:dyDescent="0.25">
      <c r="B9" s="557" t="s">
        <v>934</v>
      </c>
      <c r="C9" s="558"/>
      <c r="D9" s="218">
        <v>45397</v>
      </c>
      <c r="E9" s="213">
        <v>45397</v>
      </c>
      <c r="F9" s="213" t="s">
        <v>932</v>
      </c>
      <c r="G9" s="379" t="s">
        <v>935</v>
      </c>
      <c r="H9" s="210"/>
    </row>
    <row r="10" spans="2:15" ht="108" customHeight="1" x14ac:dyDescent="0.25">
      <c r="B10" s="557" t="s">
        <v>936</v>
      </c>
      <c r="C10" s="558"/>
      <c r="D10" s="218">
        <v>45397</v>
      </c>
      <c r="E10" s="116">
        <v>45443</v>
      </c>
      <c r="F10" s="116" t="s">
        <v>937</v>
      </c>
      <c r="G10" s="316" t="s">
        <v>938</v>
      </c>
      <c r="H10" s="210"/>
    </row>
    <row r="11" spans="2:15" ht="46.5" customHeight="1" x14ac:dyDescent="0.25">
      <c r="B11" s="557" t="s">
        <v>939</v>
      </c>
      <c r="C11" s="558"/>
      <c r="D11" s="218">
        <v>45397</v>
      </c>
      <c r="E11" s="213">
        <v>45397</v>
      </c>
      <c r="F11" s="213" t="s">
        <v>932</v>
      </c>
      <c r="G11" s="379" t="s">
        <v>940</v>
      </c>
      <c r="H11" s="210"/>
    </row>
    <row r="12" spans="2:15" ht="52.5" customHeight="1" x14ac:dyDescent="0.25">
      <c r="B12" s="557" t="s">
        <v>941</v>
      </c>
      <c r="C12" s="558"/>
      <c r="D12" s="218">
        <v>45397</v>
      </c>
      <c r="E12" s="213">
        <v>45397</v>
      </c>
      <c r="F12" s="213" t="s">
        <v>932</v>
      </c>
      <c r="G12" s="379" t="s">
        <v>942</v>
      </c>
      <c r="H12" s="210"/>
    </row>
    <row r="13" spans="2:15" ht="63" customHeight="1" x14ac:dyDescent="0.25">
      <c r="B13" s="557" t="s">
        <v>943</v>
      </c>
      <c r="C13" s="558"/>
      <c r="D13" s="218">
        <v>45397</v>
      </c>
      <c r="E13" s="213">
        <v>45397</v>
      </c>
      <c r="F13" s="213" t="s">
        <v>932</v>
      </c>
      <c r="G13" s="379" t="s">
        <v>944</v>
      </c>
      <c r="H13" s="210"/>
    </row>
    <row r="14" spans="2:15" ht="57.4" customHeight="1" x14ac:dyDescent="0.25">
      <c r="B14" s="557" t="s">
        <v>945</v>
      </c>
      <c r="C14" s="558"/>
      <c r="D14" s="218">
        <v>45397</v>
      </c>
      <c r="E14" s="213">
        <v>45397</v>
      </c>
      <c r="F14" s="213" t="s">
        <v>932</v>
      </c>
      <c r="G14" s="380" t="s">
        <v>946</v>
      </c>
      <c r="H14" s="210"/>
    </row>
    <row r="15" spans="2:15" ht="107.65" customHeight="1" x14ac:dyDescent="0.25">
      <c r="B15" s="557" t="s">
        <v>947</v>
      </c>
      <c r="C15" s="558"/>
      <c r="D15" s="218">
        <v>45397</v>
      </c>
      <c r="E15" s="213">
        <v>45434</v>
      </c>
      <c r="F15" s="116" t="s">
        <v>937</v>
      </c>
      <c r="G15" s="316" t="s">
        <v>948</v>
      </c>
      <c r="H15" s="210"/>
    </row>
    <row r="16" spans="2:15" ht="35.1" customHeight="1" x14ac:dyDescent="0.25">
      <c r="B16" s="559" t="s">
        <v>949</v>
      </c>
      <c r="C16" s="200" t="s">
        <v>950</v>
      </c>
      <c r="D16" s="218">
        <v>45460</v>
      </c>
      <c r="E16" s="116">
        <v>45460</v>
      </c>
      <c r="F16" s="116" t="s">
        <v>932</v>
      </c>
      <c r="G16" s="316" t="s">
        <v>951</v>
      </c>
      <c r="H16" s="210"/>
    </row>
    <row r="17" spans="2:8" ht="35.1" customHeight="1" x14ac:dyDescent="0.25">
      <c r="B17" s="560"/>
      <c r="C17" s="204" t="s">
        <v>952</v>
      </c>
      <c r="D17" s="218">
        <v>45460</v>
      </c>
      <c r="E17" s="116">
        <v>45460</v>
      </c>
      <c r="F17" s="116" t="s">
        <v>932</v>
      </c>
      <c r="G17" s="316" t="s">
        <v>951</v>
      </c>
      <c r="H17" s="210"/>
    </row>
    <row r="18" spans="2:8" ht="35.1" customHeight="1" x14ac:dyDescent="0.25">
      <c r="B18" s="560"/>
      <c r="C18" s="204" t="s">
        <v>953</v>
      </c>
      <c r="D18" s="218">
        <v>45460</v>
      </c>
      <c r="E18" s="116">
        <v>45460</v>
      </c>
      <c r="F18" s="116" t="s">
        <v>932</v>
      </c>
      <c r="G18" s="316" t="s">
        <v>951</v>
      </c>
      <c r="H18" s="210"/>
    </row>
    <row r="19" spans="2:8" ht="35.1" customHeight="1" x14ac:dyDescent="0.25">
      <c r="B19" s="560"/>
      <c r="C19" s="204" t="s">
        <v>954</v>
      </c>
      <c r="D19" s="218">
        <v>45460</v>
      </c>
      <c r="E19" s="116">
        <v>45460</v>
      </c>
      <c r="F19" s="116" t="s">
        <v>932</v>
      </c>
      <c r="G19" s="316" t="s">
        <v>951</v>
      </c>
      <c r="H19" s="210"/>
    </row>
    <row r="20" spans="2:8" ht="35.1" customHeight="1" x14ac:dyDescent="0.25">
      <c r="B20" s="561"/>
      <c r="C20" s="204" t="s">
        <v>955</v>
      </c>
      <c r="D20" s="218">
        <v>45460</v>
      </c>
      <c r="E20" s="116">
        <v>45460</v>
      </c>
      <c r="F20" s="116" t="s">
        <v>932</v>
      </c>
      <c r="G20" s="316" t="s">
        <v>951</v>
      </c>
      <c r="H20" s="210"/>
    </row>
    <row r="21" spans="2:8" ht="46.5" customHeight="1" x14ac:dyDescent="0.25">
      <c r="B21" s="562" t="s">
        <v>956</v>
      </c>
      <c r="C21" s="204" t="s">
        <v>957</v>
      </c>
      <c r="D21" s="218">
        <v>45337</v>
      </c>
      <c r="E21" s="116">
        <v>45350</v>
      </c>
      <c r="F21" s="116" t="s">
        <v>937</v>
      </c>
      <c r="G21" s="379" t="s">
        <v>958</v>
      </c>
      <c r="H21" s="308"/>
    </row>
    <row r="22" spans="2:8" ht="46.5" customHeight="1" x14ac:dyDescent="0.25">
      <c r="B22" s="562"/>
      <c r="C22" s="204" t="s">
        <v>959</v>
      </c>
      <c r="D22" s="218">
        <v>45366</v>
      </c>
      <c r="E22" s="116">
        <v>45366</v>
      </c>
      <c r="F22" s="116" t="s">
        <v>932</v>
      </c>
      <c r="G22" s="379" t="s">
        <v>960</v>
      </c>
      <c r="H22" s="308"/>
    </row>
    <row r="23" spans="2:8" ht="46.5" customHeight="1" x14ac:dyDescent="0.25">
      <c r="B23" s="562"/>
      <c r="C23" s="204" t="s">
        <v>961</v>
      </c>
      <c r="D23" s="218">
        <v>45397</v>
      </c>
      <c r="E23" s="116">
        <v>45397</v>
      </c>
      <c r="F23" s="116" t="s">
        <v>932</v>
      </c>
      <c r="G23" s="379" t="s">
        <v>962</v>
      </c>
      <c r="H23" s="308"/>
    </row>
    <row r="24" spans="2:8" ht="46.5" customHeight="1" x14ac:dyDescent="0.25">
      <c r="B24" s="562"/>
      <c r="C24" s="204" t="s">
        <v>963</v>
      </c>
      <c r="D24" s="218">
        <v>45427</v>
      </c>
      <c r="E24" s="116">
        <v>45436</v>
      </c>
      <c r="F24" s="116" t="s">
        <v>937</v>
      </c>
      <c r="G24" s="316" t="s">
        <v>964</v>
      </c>
      <c r="H24" s="210"/>
    </row>
    <row r="25" spans="2:8" ht="46.5" customHeight="1" x14ac:dyDescent="0.25">
      <c r="B25" s="562"/>
      <c r="C25" s="204" t="s">
        <v>965</v>
      </c>
      <c r="D25" s="218">
        <v>45460</v>
      </c>
      <c r="E25" s="116">
        <v>45457</v>
      </c>
      <c r="F25" s="116" t="s">
        <v>932</v>
      </c>
      <c r="G25" s="316" t="s">
        <v>951</v>
      </c>
      <c r="H25" s="210"/>
    </row>
    <row r="26" spans="2:8" ht="46.5" customHeight="1" x14ac:dyDescent="0.25">
      <c r="B26" s="562"/>
      <c r="C26" s="204" t="s">
        <v>966</v>
      </c>
      <c r="D26" s="218">
        <v>45488</v>
      </c>
      <c r="E26" s="116">
        <v>45483</v>
      </c>
      <c r="F26" s="116" t="s">
        <v>932</v>
      </c>
      <c r="G26" s="316" t="s">
        <v>951</v>
      </c>
      <c r="H26" s="210"/>
    </row>
    <row r="27" spans="2:8" ht="46.5" customHeight="1" x14ac:dyDescent="0.25">
      <c r="B27" s="562"/>
      <c r="C27" s="204" t="s">
        <v>967</v>
      </c>
      <c r="D27" s="218">
        <v>45520</v>
      </c>
      <c r="E27" s="116"/>
      <c r="F27" s="116"/>
      <c r="G27" s="316"/>
      <c r="H27" s="210"/>
    </row>
    <row r="28" spans="2:8" ht="46.5" customHeight="1" x14ac:dyDescent="0.25">
      <c r="B28" s="562"/>
      <c r="C28" s="204" t="s">
        <v>968</v>
      </c>
      <c r="D28" s="218">
        <v>45551</v>
      </c>
      <c r="E28" s="116"/>
      <c r="F28" s="116"/>
      <c r="G28" s="316"/>
      <c r="H28" s="210"/>
    </row>
    <row r="29" spans="2:8" ht="46.5" customHeight="1" x14ac:dyDescent="0.25">
      <c r="B29" s="562"/>
      <c r="C29" s="204" t="s">
        <v>969</v>
      </c>
      <c r="D29" s="218">
        <v>45580</v>
      </c>
      <c r="E29" s="116"/>
      <c r="F29" s="116"/>
      <c r="G29" s="316"/>
      <c r="H29" s="210"/>
    </row>
    <row r="30" spans="2:8" ht="46.5" customHeight="1" x14ac:dyDescent="0.25">
      <c r="B30" s="562"/>
      <c r="C30" s="204" t="s">
        <v>970</v>
      </c>
      <c r="D30" s="218">
        <v>45611</v>
      </c>
      <c r="E30" s="116"/>
      <c r="F30" s="116"/>
      <c r="G30" s="316"/>
      <c r="H30" s="210"/>
    </row>
    <row r="31" spans="2:8" ht="46.5" customHeight="1" x14ac:dyDescent="0.25">
      <c r="B31" s="562"/>
      <c r="C31" s="204" t="s">
        <v>971</v>
      </c>
      <c r="D31" s="218">
        <v>45642</v>
      </c>
      <c r="E31" s="116"/>
      <c r="F31" s="116"/>
      <c r="G31" s="116"/>
      <c r="H31" s="210"/>
    </row>
    <row r="32" spans="2:8" ht="46.5" customHeight="1" x14ac:dyDescent="0.25">
      <c r="B32" s="562"/>
      <c r="C32" s="204" t="s">
        <v>972</v>
      </c>
      <c r="D32" s="218">
        <v>45672</v>
      </c>
      <c r="E32" s="116"/>
      <c r="F32" s="116"/>
      <c r="G32" s="116"/>
      <c r="H32" s="210"/>
    </row>
    <row r="33" spans="2:8" ht="42.6" customHeight="1" x14ac:dyDescent="0.25">
      <c r="B33" s="559" t="s">
        <v>973</v>
      </c>
      <c r="C33" s="563"/>
      <c r="D33" s="565">
        <v>45519</v>
      </c>
      <c r="E33" s="116"/>
      <c r="F33" s="116"/>
      <c r="G33" s="116"/>
      <c r="H33" s="210"/>
    </row>
    <row r="34" spans="2:8" ht="42.6" customHeight="1" x14ac:dyDescent="0.25">
      <c r="B34" s="561"/>
      <c r="C34" s="564"/>
      <c r="D34" s="566"/>
      <c r="E34" s="116"/>
      <c r="F34" s="116"/>
      <c r="G34" s="316"/>
      <c r="H34" s="210"/>
    </row>
    <row r="35" spans="2:8" ht="42.6" customHeight="1" x14ac:dyDescent="0.25">
      <c r="B35" s="574" t="s">
        <v>974</v>
      </c>
      <c r="C35" s="575"/>
      <c r="D35" s="218">
        <v>45884</v>
      </c>
      <c r="E35" s="116"/>
      <c r="F35" s="116"/>
      <c r="G35" s="116"/>
      <c r="H35" s="210"/>
    </row>
    <row r="36" spans="2:8" ht="42.6" customHeight="1" x14ac:dyDescent="0.25">
      <c r="B36" s="559" t="s">
        <v>975</v>
      </c>
      <c r="C36" s="563"/>
      <c r="D36" s="565">
        <v>45884</v>
      </c>
      <c r="E36" s="116"/>
      <c r="F36" s="116"/>
      <c r="G36" s="116"/>
      <c r="H36" s="210"/>
    </row>
    <row r="37" spans="2:8" ht="42.6" customHeight="1" x14ac:dyDescent="0.25">
      <c r="B37" s="561"/>
      <c r="C37" s="564"/>
      <c r="D37" s="566"/>
      <c r="E37" s="116"/>
      <c r="F37" s="116"/>
      <c r="G37" s="116"/>
      <c r="H37" s="210"/>
    </row>
    <row r="38" spans="2:8" ht="69.400000000000006" customHeight="1" x14ac:dyDescent="0.25">
      <c r="B38" s="555" t="s">
        <v>976</v>
      </c>
      <c r="C38" s="556"/>
      <c r="D38" s="219">
        <v>45747</v>
      </c>
      <c r="E38" s="211"/>
      <c r="F38" s="211"/>
      <c r="G38" s="211"/>
      <c r="H38" s="212"/>
    </row>
    <row r="39" spans="2:8" ht="14.65" customHeight="1" x14ac:dyDescent="0.25">
      <c r="F39" s="115"/>
      <c r="G39" s="317"/>
      <c r="H39" s="114"/>
    </row>
    <row r="41" spans="2:8" x14ac:dyDescent="0.25">
      <c r="F41" s="113" t="s">
        <v>932</v>
      </c>
    </row>
    <row r="42" spans="2:8" x14ac:dyDescent="0.25">
      <c r="F42" s="113" t="s">
        <v>937</v>
      </c>
    </row>
    <row r="43" spans="2:8" x14ac:dyDescent="0.25">
      <c r="F43" s="113" t="s">
        <v>977</v>
      </c>
    </row>
  </sheetData>
  <mergeCells count="22">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 ref="B38:C38"/>
    <mergeCell ref="B14:C14"/>
    <mergeCell ref="B15:C15"/>
    <mergeCell ref="B16:B20"/>
    <mergeCell ref="B21:B32"/>
    <mergeCell ref="B33:C34"/>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8" r:id="rId2" xr:uid="{0B30CCE3-22A5-4B16-80EC-74FC415D43DA}"/>
    <hyperlink ref="G9" r:id="rId3" xr:uid="{D99171B1-4A51-4D0E-98E3-270FB88CF08A}"/>
    <hyperlink ref="G11" r:id="rId4" xr:uid="{F3285BB4-BD31-4554-AEFA-86D82751E38E}"/>
    <hyperlink ref="G12" r:id="rId5" xr:uid="{7F4F871A-6751-4370-9A72-896439F67D72}"/>
    <hyperlink ref="G13" r:id="rId6" xr:uid="{C09C9FA4-C03A-408B-B1AF-FE1FB61497ED}"/>
    <hyperlink ref="G14" r:id="rId7" xr:uid="{3CCC2FE1-2C9A-4FC3-B54C-384EF486AFF2}"/>
    <hyperlink ref="G22" r:id="rId8" xr:uid="{F22626EA-E8D8-40BF-8232-A6576F90764A}"/>
    <hyperlink ref="G23" r:id="rId9" xr:uid="{E83895AD-3F2D-4C61-896E-B20D92E92C35}"/>
    <hyperlink ref="G10" r:id="rId10" display="https://teatroamil.cl/static/2024/docs/estructura/ORGANIGRAMA_MAYO2024.pdf " xr:uid="{741408B0-0D88-4482-965A-C911F7F9D684}"/>
  </hyperlinks>
  <pageMargins left="0.7" right="0.7" top="0.75" bottom="0.75" header="0.3" footer="0.3"/>
  <pageSetup scale="28" fitToHeight="0"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7"/>
  <sheetViews>
    <sheetView showGridLines="0" tabSelected="1" zoomScale="90" zoomScaleNormal="90" workbookViewId="0">
      <selection activeCell="K7" sqref="K7"/>
    </sheetView>
  </sheetViews>
  <sheetFormatPr baseColWidth="10" defaultColWidth="11.42578125" defaultRowHeight="11.25" x14ac:dyDescent="0.15"/>
  <cols>
    <col min="1" max="1" width="3.28515625" style="78" customWidth="1"/>
    <col min="2" max="2" width="47.85546875" style="78" customWidth="1"/>
    <col min="3" max="3" width="45.28515625" style="78" customWidth="1"/>
    <col min="4" max="4" width="22.85546875" style="78" customWidth="1"/>
    <col min="5" max="5" width="18.28515625" style="78" customWidth="1"/>
    <col min="6" max="6" width="24.7109375" style="78" customWidth="1"/>
    <col min="7" max="7" width="37.7109375" style="78" customWidth="1"/>
    <col min="8" max="10" width="11.42578125" style="78"/>
    <col min="11" max="11" width="28.85546875" style="78" customWidth="1"/>
    <col min="12" max="16384" width="11.42578125" style="78"/>
  </cols>
  <sheetData>
    <row r="1" spans="2:11" ht="24" customHeight="1" x14ac:dyDescent="0.15">
      <c r="B1" s="494" t="s">
        <v>978</v>
      </c>
      <c r="C1" s="494"/>
      <c r="D1" s="494"/>
      <c r="E1" s="494"/>
      <c r="F1" s="494"/>
      <c r="G1" s="494"/>
    </row>
    <row r="2" spans="2:11" ht="24" customHeight="1" x14ac:dyDescent="0.15">
      <c r="B2" s="580" t="s">
        <v>979</v>
      </c>
      <c r="C2" s="580"/>
      <c r="D2" s="580"/>
      <c r="E2" s="580"/>
      <c r="F2" s="580"/>
      <c r="G2" s="580"/>
    </row>
    <row r="3" spans="2:11" ht="25.5" customHeight="1" x14ac:dyDescent="0.15">
      <c r="B3" s="577" t="s">
        <v>980</v>
      </c>
      <c r="C3" s="577"/>
      <c r="D3" s="577"/>
      <c r="E3" s="577"/>
      <c r="F3" s="577"/>
      <c r="G3" s="577"/>
    </row>
    <row r="4" spans="2:11" ht="24" customHeight="1" x14ac:dyDescent="0.15">
      <c r="B4" s="99" t="s">
        <v>981</v>
      </c>
      <c r="C4" s="99" t="s">
        <v>982</v>
      </c>
      <c r="D4" s="99" t="s">
        <v>983</v>
      </c>
      <c r="E4" s="99" t="s">
        <v>984</v>
      </c>
      <c r="F4" s="578" t="s">
        <v>985</v>
      </c>
      <c r="G4" s="578"/>
    </row>
    <row r="5" spans="2:11" ht="123" customHeight="1" x14ac:dyDescent="0.15">
      <c r="B5" s="103" t="s">
        <v>986</v>
      </c>
      <c r="C5" s="196" t="s">
        <v>987</v>
      </c>
      <c r="D5" s="384" t="s">
        <v>988</v>
      </c>
      <c r="E5" s="391">
        <f>(0/441)*100</f>
        <v>0</v>
      </c>
      <c r="F5" s="579" t="s">
        <v>989</v>
      </c>
      <c r="G5" s="579"/>
      <c r="K5" s="386"/>
    </row>
    <row r="6" spans="2:11" ht="102" customHeight="1" x14ac:dyDescent="0.15">
      <c r="B6" s="103" t="s">
        <v>990</v>
      </c>
      <c r="C6" s="204" t="s">
        <v>991</v>
      </c>
      <c r="D6" s="385" t="s">
        <v>992</v>
      </c>
      <c r="E6" s="390">
        <f>(1216606/1372134)*100</f>
        <v>88.665246980251197</v>
      </c>
      <c r="F6" s="576"/>
      <c r="G6" s="576"/>
      <c r="K6" s="386"/>
    </row>
    <row r="7" spans="2:11" ht="87" customHeight="1" x14ac:dyDescent="0.15">
      <c r="B7" s="103" t="s">
        <v>993</v>
      </c>
      <c r="C7" s="196" t="s">
        <v>994</v>
      </c>
      <c r="D7" s="392" t="s">
        <v>995</v>
      </c>
      <c r="E7" s="392">
        <f>(1276354810/1497767810)*100</f>
        <v>85.217134557057946</v>
      </c>
      <c r="F7" s="576"/>
      <c r="G7" s="576"/>
    </row>
    <row r="8" spans="2:11" ht="17.649999999999999" customHeight="1" x14ac:dyDescent="0.15">
      <c r="B8" s="582" t="s">
        <v>996</v>
      </c>
      <c r="C8" s="582"/>
      <c r="D8" s="582"/>
      <c r="E8" s="582"/>
      <c r="F8" s="582"/>
    </row>
    <row r="9" spans="2:11" ht="25.5" customHeight="1" x14ac:dyDescent="0.15">
      <c r="B9" s="577" t="s">
        <v>997</v>
      </c>
      <c r="C9" s="577"/>
      <c r="D9" s="577"/>
      <c r="E9" s="577"/>
      <c r="F9" s="577"/>
      <c r="G9" s="577"/>
    </row>
    <row r="10" spans="2:11" ht="24" customHeight="1" x14ac:dyDescent="0.15">
      <c r="B10" s="99" t="s">
        <v>998</v>
      </c>
      <c r="C10" s="99" t="s">
        <v>982</v>
      </c>
      <c r="D10" s="99" t="s">
        <v>999</v>
      </c>
      <c r="E10" s="99" t="s">
        <v>983</v>
      </c>
      <c r="F10" s="99" t="s">
        <v>984</v>
      </c>
      <c r="G10" s="99" t="s">
        <v>1000</v>
      </c>
    </row>
    <row r="11" spans="2:11" ht="52.15" customHeight="1" x14ac:dyDescent="0.15">
      <c r="B11" s="220" t="s">
        <v>1001</v>
      </c>
      <c r="C11" s="204" t="s">
        <v>1002</v>
      </c>
      <c r="D11" s="393" t="s">
        <v>1003</v>
      </c>
      <c r="E11" s="394" t="s">
        <v>1004</v>
      </c>
      <c r="F11" s="394">
        <f>(19/24)</f>
        <v>0.79166666666666663</v>
      </c>
      <c r="G11" s="79"/>
      <c r="H11" s="581"/>
      <c r="I11" s="581"/>
      <c r="J11" s="581"/>
    </row>
    <row r="12" spans="2:11" ht="52.15" customHeight="1" x14ac:dyDescent="0.15">
      <c r="B12" s="220" t="s">
        <v>1005</v>
      </c>
      <c r="C12" s="174" t="s">
        <v>1006</v>
      </c>
      <c r="D12" s="393" t="s">
        <v>1003</v>
      </c>
      <c r="E12" s="395" t="s">
        <v>1007</v>
      </c>
      <c r="F12" s="395">
        <f>(16/14)</f>
        <v>1.1428571428571428</v>
      </c>
      <c r="G12" s="79"/>
      <c r="I12" s="109"/>
    </row>
    <row r="13" spans="2:11" ht="18" customHeight="1" x14ac:dyDescent="0.15">
      <c r="B13" s="104"/>
      <c r="C13" s="105"/>
      <c r="D13" s="106"/>
      <c r="E13" s="107"/>
      <c r="F13" s="108"/>
      <c r="G13" s="100"/>
    </row>
    <row r="14" spans="2:11" ht="24.6" customHeight="1" x14ac:dyDescent="0.15">
      <c r="B14" s="577" t="s">
        <v>1008</v>
      </c>
      <c r="C14" s="577"/>
      <c r="D14" s="577"/>
      <c r="E14" s="577"/>
      <c r="F14" s="577"/>
      <c r="G14" s="577"/>
    </row>
    <row r="15" spans="2:11" ht="40.15" customHeight="1" x14ac:dyDescent="0.15">
      <c r="B15" s="99" t="s">
        <v>998</v>
      </c>
      <c r="C15" s="99" t="s">
        <v>982</v>
      </c>
      <c r="D15" s="99" t="s">
        <v>999</v>
      </c>
      <c r="E15" s="99" t="s">
        <v>983</v>
      </c>
      <c r="F15" s="99" t="s">
        <v>984</v>
      </c>
      <c r="G15" s="99" t="s">
        <v>1000</v>
      </c>
    </row>
    <row r="16" spans="2:11" ht="86.1" customHeight="1" x14ac:dyDescent="0.15">
      <c r="B16" s="186" t="s">
        <v>1009</v>
      </c>
      <c r="C16" s="186" t="s">
        <v>1010</v>
      </c>
      <c r="D16" s="197" t="s">
        <v>1011</v>
      </c>
      <c r="E16" s="101"/>
      <c r="F16" s="102"/>
      <c r="G16" s="80"/>
    </row>
    <row r="17" spans="2:7" ht="128.25" customHeight="1" x14ac:dyDescent="0.15">
      <c r="B17" s="174" t="s">
        <v>1012</v>
      </c>
      <c r="C17" s="186" t="s">
        <v>1013</v>
      </c>
      <c r="D17" s="197" t="s">
        <v>1014</v>
      </c>
      <c r="E17" s="395" t="s">
        <v>1015</v>
      </c>
      <c r="F17" s="395">
        <f>(6/6)</f>
        <v>1</v>
      </c>
      <c r="G17" s="79" t="s">
        <v>1016</v>
      </c>
    </row>
  </sheetData>
  <mergeCells count="11">
    <mergeCell ref="H11:J11"/>
    <mergeCell ref="F7:G7"/>
    <mergeCell ref="B8:F8"/>
    <mergeCell ref="B9:G9"/>
    <mergeCell ref="B14:G14"/>
    <mergeCell ref="F6:G6"/>
    <mergeCell ref="B1:G1"/>
    <mergeCell ref="B3:G3"/>
    <mergeCell ref="F4:G4"/>
    <mergeCell ref="F5:G5"/>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232992-18BA-4FF8-A473-7069B4A70481}">
  <ds:schemaRefs>
    <ds:schemaRef ds:uri="http://schemas.microsoft.com/office/infopath/2007/PartnerControl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45a6640d-b113-4bb9-9fa9-69fe2b1a6be2"/>
    <ds:schemaRef ds:uri="80d37e3b-2df9-43b2-9480-18a689ef00cd"/>
    <ds:schemaRef ds:uri="http://www.w3.org/XML/1998/namespace"/>
  </ds:schemaRefs>
</ds:datastoreItem>
</file>

<file path=customXml/itemProps2.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3.xml><?xml version="1.0" encoding="utf-8"?>
<ds:datastoreItem xmlns:ds="http://schemas.openxmlformats.org/officeDocument/2006/customXml" ds:itemID="{29B5B269-D2BA-4F1B-A69B-F12934DE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IDENTIFICACIÓN</vt:lpstr>
      <vt:lpstr>2. PRESUPUESTO</vt:lpstr>
      <vt:lpstr>3. OTROS APORTES</vt:lpstr>
      <vt:lpstr>4. RRHH</vt:lpstr>
      <vt:lpstr>5. COMPROMISOS</vt:lpstr>
      <vt:lpstr>6. ACTIVIDADES</vt:lpstr>
      <vt:lpstr>7. ESTABLECIMIENTOS</vt:lpstr>
      <vt:lpstr>8. TRANSPARENCIA</vt:lpstr>
      <vt:lpstr>9. INDICADORES</vt:lpstr>
      <vt:lpstr>10. LOGROS, HITOS Y DESAFÍOS</vt:lpstr>
      <vt:lpstr>'7. ESTABLECIMIENTOS'!PRIVADO</vt:lpstr>
      <vt:lpstr>'7.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2024-07-12T20:11:05Z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