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fundacionteatroamil-my.sharepoint.com/personal/storage_fundacionteatroamil_cl/Documents/ADMINISTRACIÓN/RRHH/Manuales y protocolos/Compromisos de transparencia_MINCAP2024/"/>
    </mc:Choice>
  </mc:AlternateContent>
  <xr:revisionPtr revIDLastSave="21" documentId="13_ncr:1_{37EFDB71-5996-4582-AB48-0079C9FA3F8D}" xr6:coauthVersionLast="47" xr6:coauthVersionMax="47" xr10:uidLastSave="{CC058E4B-00E9-4897-9437-F5A9E99656F3}"/>
  <bookViews>
    <workbookView xWindow="-120" yWindow="-120" windowWidth="29040" windowHeight="15840" tabRatio="897" activeTab="5" xr2:uid="{00000000-000D-0000-FFFF-FFFF00000000}"/>
  </bookViews>
  <sheets>
    <sheet name="1. IDENTIFICACIÓN" sheetId="36" r:id="rId1"/>
    <sheet name="2. PRESUPUESTO" sheetId="5" r:id="rId2"/>
    <sheet name="3. OTROS APORTES" sheetId="32" r:id="rId3"/>
    <sheet name="4. RRHH" sheetId="37" r:id="rId4"/>
    <sheet name="5. COMPROMISOS" sheetId="28" r:id="rId5"/>
    <sheet name="7. ESTABLECIMIENTOS" sheetId="22" r:id="rId6"/>
    <sheet name="8. INDICADORES" sheetId="30" r:id="rId7"/>
    <sheet name="6. ACTIVIDADES CONSOLIDADO" sheetId="33" r:id="rId8"/>
  </sheets>
  <externalReferences>
    <externalReference r:id="rId9"/>
    <externalReference r:id="rId10"/>
    <externalReference r:id="rId11"/>
    <externalReference r:id="rId12"/>
    <externalReference r:id="rId13"/>
  </externalReferences>
  <definedNames>
    <definedName name="_xlnm._FilterDatabase" localSheetId="3" hidden="1">'4. RRHH'!$B$5:$G$24</definedName>
    <definedName name="_xlnm._FilterDatabase" localSheetId="4" hidden="1">'5. COMPROMISOS'!$Q$6:$Q$22</definedName>
    <definedName name="_xlnm._FilterDatabase" localSheetId="7" hidden="1">'6. ACTIVIDADES CONSOLIDADO'!$A$7:$AW$1058</definedName>
    <definedName name="_xlnm._FilterDatabase" localSheetId="5" hidden="1">'7. ESTABLECIMIENTOS'!$B$1:$N$59</definedName>
    <definedName name="Extranjero" localSheetId="0">[1]Listas!$C$12:$C$225</definedName>
    <definedName name="Extranjero" localSheetId="3">[1]Listas!$C$12:$C$225</definedName>
    <definedName name="Extranjero" localSheetId="7">[2]Listas!$C$12:$C$225</definedName>
    <definedName name="Extranjero" localSheetId="5">[3]Listas!$C$12:$C$225</definedName>
    <definedName name="Extranjero">[3]Listas!$C$12:$C$225</definedName>
    <definedName name="Función" localSheetId="0">#REF!</definedName>
    <definedName name="Función" localSheetId="3">#REF!</definedName>
    <definedName name="Función" localSheetId="4">#REF!</definedName>
    <definedName name="Función" localSheetId="7">'6. ACTIVIDADES CONSOLIDADO'!#REF!</definedName>
    <definedName name="Función" localSheetId="5">'[4]5. ACTIVIDADES'!#REF!</definedName>
    <definedName name="Función" localSheetId="6">'[5]3. ACTIVIDADES'!#REF!</definedName>
    <definedName name="Función">#REF!</definedName>
    <definedName name="PRIVADO" localSheetId="5">'7. ESTABLECIMIENTOS'!$I$5</definedName>
    <definedName name="PÚBLICO" localSheetId="5">'7. ESTABLECIMIENTOS'!$I$5:$I$6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30" l="1"/>
  <c r="E12" i="30"/>
  <c r="F19" i="30"/>
  <c r="E7" i="30"/>
  <c r="AI1058" i="33"/>
  <c r="AI1057" i="33"/>
  <c r="AI1056" i="33"/>
  <c r="AI1055" i="33"/>
  <c r="AI1054" i="33"/>
  <c r="AI1053" i="33"/>
  <c r="AI1052" i="33"/>
  <c r="AI1051" i="33"/>
  <c r="AI1050" i="33"/>
  <c r="AI1049" i="33"/>
  <c r="AI1048" i="33"/>
  <c r="AI1047" i="33"/>
  <c r="AI1046" i="33"/>
  <c r="AI1045" i="33"/>
  <c r="AI1044" i="33"/>
  <c r="AI1043" i="33"/>
  <c r="AI1042" i="33"/>
  <c r="AI1041" i="33"/>
  <c r="AI1040" i="33"/>
  <c r="AI1039" i="33"/>
  <c r="AI1038" i="33"/>
  <c r="AI1037" i="33"/>
  <c r="AI1036" i="33"/>
  <c r="AI1035" i="33"/>
  <c r="AI1034" i="33"/>
  <c r="AI1033" i="33"/>
  <c r="AI1032" i="33"/>
  <c r="AI1031" i="33"/>
  <c r="AI1030" i="33"/>
  <c r="AI1029" i="33"/>
  <c r="AI1028" i="33"/>
  <c r="AI1027" i="33"/>
  <c r="AI1026" i="33"/>
  <c r="AI1025" i="33"/>
  <c r="AI1024" i="33"/>
  <c r="AI1023" i="33"/>
  <c r="AI1022" i="33"/>
  <c r="AI1021" i="33"/>
  <c r="AI1020" i="33"/>
  <c r="AI1019" i="33"/>
  <c r="AI1018" i="33"/>
  <c r="AI1017" i="33"/>
  <c r="AI1016" i="33"/>
  <c r="AI1015" i="33"/>
  <c r="AI1014" i="33"/>
  <c r="AI1013" i="33"/>
  <c r="AI1012" i="33"/>
  <c r="AI1011" i="33"/>
  <c r="AI1010" i="33"/>
  <c r="AI1009" i="33"/>
  <c r="AI1008" i="33"/>
  <c r="AI1007" i="33"/>
  <c r="AI1006" i="33"/>
  <c r="AI1005" i="33"/>
  <c r="AI1004" i="33"/>
  <c r="AI1003" i="33"/>
  <c r="AI1002" i="33"/>
  <c r="AI1001" i="33"/>
  <c r="AI1000" i="33"/>
  <c r="AI999" i="33"/>
  <c r="AI998" i="33"/>
  <c r="AI997" i="33"/>
  <c r="AI996" i="33"/>
  <c r="AI995" i="33"/>
  <c r="AI994" i="33"/>
  <c r="AI993" i="33"/>
  <c r="AI992" i="33"/>
  <c r="AI991" i="33"/>
  <c r="AI990" i="33"/>
  <c r="AI989" i="33"/>
  <c r="AI988" i="33"/>
  <c r="AI987" i="33"/>
  <c r="AI986" i="33"/>
  <c r="AI985" i="33"/>
  <c r="AI984" i="33"/>
  <c r="AI983" i="33"/>
  <c r="AI982" i="33"/>
  <c r="AI981" i="33"/>
  <c r="AI980" i="33"/>
  <c r="AI979" i="33"/>
  <c r="AI978" i="33"/>
  <c r="AI977" i="33"/>
  <c r="AI976" i="33"/>
  <c r="AI975" i="33"/>
  <c r="AI974" i="33"/>
  <c r="AI973" i="33"/>
  <c r="AI972" i="33"/>
  <c r="AI971" i="33"/>
  <c r="AI970" i="33"/>
  <c r="AI969" i="33"/>
  <c r="AI968" i="33"/>
  <c r="AI967" i="33"/>
  <c r="AI966" i="33"/>
  <c r="AI965" i="33"/>
  <c r="AI964" i="33"/>
  <c r="AI963" i="33"/>
  <c r="AI962" i="33"/>
  <c r="AI961" i="33"/>
  <c r="AI960" i="33"/>
  <c r="AI959" i="33"/>
  <c r="AI958" i="33"/>
  <c r="AI957" i="33"/>
  <c r="AI956" i="33"/>
  <c r="AI955" i="33"/>
  <c r="AI954" i="33"/>
  <c r="AI953" i="33"/>
  <c r="AI952" i="33"/>
  <c r="AI951" i="33"/>
  <c r="AI950" i="33"/>
  <c r="AI949" i="33"/>
  <c r="AI948" i="33"/>
  <c r="AI947" i="33"/>
  <c r="AI946" i="33"/>
  <c r="AI943" i="33"/>
  <c r="AI941" i="33"/>
  <c r="AI940" i="33"/>
  <c r="AI938" i="33"/>
  <c r="AI937" i="33"/>
  <c r="AI936" i="33"/>
  <c r="AI935" i="33"/>
  <c r="AI934" i="33"/>
  <c r="AI933" i="33"/>
  <c r="AI932" i="33"/>
  <c r="AI931" i="33"/>
  <c r="AI930" i="33"/>
  <c r="AI929" i="33"/>
  <c r="AI928" i="33"/>
  <c r="AI927" i="33"/>
  <c r="AI926" i="33"/>
  <c r="AI925" i="33"/>
  <c r="AI924" i="33"/>
  <c r="AI923" i="33"/>
  <c r="AI922" i="33"/>
  <c r="AI921" i="33"/>
  <c r="AI920" i="33"/>
  <c r="AI919" i="33"/>
  <c r="AI918" i="33"/>
  <c r="AI917" i="33"/>
  <c r="AI916" i="33"/>
  <c r="AI915" i="33"/>
  <c r="AI914" i="33"/>
  <c r="AI913" i="33"/>
  <c r="AI912" i="33"/>
  <c r="AI911" i="33"/>
  <c r="AI910" i="33"/>
  <c r="AI909" i="33"/>
  <c r="AI908" i="33"/>
  <c r="AI907" i="33"/>
  <c r="AI906" i="33"/>
  <c r="AI905" i="33"/>
  <c r="AI904" i="33"/>
  <c r="AI903" i="33"/>
  <c r="AI902" i="33"/>
  <c r="AI901" i="33"/>
  <c r="AI900" i="33"/>
  <c r="AI899" i="33"/>
  <c r="AI898" i="33"/>
  <c r="AI897" i="33"/>
  <c r="AI896" i="33"/>
  <c r="AI895" i="33"/>
  <c r="AI894" i="33"/>
  <c r="AI893" i="33"/>
  <c r="AI892" i="33"/>
  <c r="AI891" i="33"/>
  <c r="AI890" i="33"/>
  <c r="AI889" i="33"/>
  <c r="AI888" i="33"/>
  <c r="AI887" i="33"/>
  <c r="AI886" i="33"/>
  <c r="AI885" i="33"/>
  <c r="AI884" i="33"/>
  <c r="AI883" i="33"/>
  <c r="AI882" i="33"/>
  <c r="AI881" i="33"/>
  <c r="AI880" i="33"/>
  <c r="AI879" i="33"/>
  <c r="AI878" i="33"/>
  <c r="AI877" i="33"/>
  <c r="AI876" i="33"/>
  <c r="AI875" i="33"/>
  <c r="AI874" i="33"/>
  <c r="AI873" i="33"/>
  <c r="AI872" i="33"/>
  <c r="AI871" i="33"/>
  <c r="AI870" i="33"/>
  <c r="AI869" i="33"/>
  <c r="AI868" i="33"/>
  <c r="AI867" i="33"/>
  <c r="AI866" i="33"/>
  <c r="AI865" i="33"/>
  <c r="AI864" i="33"/>
  <c r="AI863" i="33"/>
  <c r="AI862" i="33"/>
  <c r="AI861" i="33"/>
  <c r="AI859" i="33"/>
  <c r="AI858" i="33"/>
  <c r="AI855" i="33"/>
  <c r="AI853" i="33"/>
  <c r="AI852" i="33"/>
  <c r="AI851" i="33"/>
  <c r="AI850" i="33"/>
  <c r="AI849" i="33"/>
  <c r="AI848" i="33"/>
  <c r="AI845" i="33"/>
  <c r="AI844" i="33"/>
  <c r="AI843" i="33"/>
  <c r="AI842" i="33"/>
  <c r="AI841" i="33"/>
  <c r="AI840" i="33"/>
  <c r="AI839" i="33"/>
  <c r="AI838" i="33"/>
  <c r="AI836" i="33"/>
  <c r="AI835" i="33"/>
  <c r="AI834" i="33"/>
  <c r="AI833" i="33"/>
  <c r="AI832" i="33"/>
  <c r="AI831" i="33"/>
  <c r="AI830" i="33"/>
  <c r="AI829" i="33"/>
  <c r="AI828" i="33"/>
  <c r="AI827" i="33"/>
  <c r="AI826" i="33"/>
  <c r="AI825" i="33"/>
  <c r="AI824" i="33"/>
  <c r="AI823" i="33"/>
  <c r="AI822" i="33"/>
  <c r="AI821" i="33"/>
  <c r="AI820" i="33"/>
  <c r="AI819" i="33"/>
  <c r="AI818" i="33"/>
  <c r="AI817" i="33"/>
  <c r="AI816" i="33"/>
  <c r="AI815" i="33"/>
  <c r="AI814" i="33"/>
  <c r="AI813" i="33"/>
  <c r="AI812" i="33"/>
  <c r="AI811" i="33"/>
  <c r="AI810" i="33"/>
  <c r="AI809" i="33"/>
  <c r="AI808" i="33"/>
  <c r="AI807" i="33"/>
  <c r="AI806" i="33"/>
  <c r="AI805" i="33"/>
  <c r="AI804" i="33"/>
  <c r="AI803" i="33"/>
  <c r="AI802" i="33"/>
  <c r="AI801" i="33"/>
  <c r="AI800" i="33"/>
  <c r="AI799" i="33"/>
  <c r="AI798" i="33"/>
  <c r="AI797" i="33"/>
  <c r="AI796" i="33"/>
  <c r="AI795" i="33"/>
  <c r="AI794" i="33"/>
  <c r="AI793" i="33"/>
  <c r="AI792" i="33"/>
  <c r="AI791" i="33"/>
  <c r="AI790" i="33"/>
  <c r="AI789" i="33"/>
  <c r="AI788" i="33"/>
  <c r="AI787" i="33"/>
  <c r="AI786" i="33"/>
  <c r="AI785" i="33"/>
  <c r="AI784" i="33"/>
  <c r="AI783" i="33"/>
  <c r="AI782" i="33"/>
  <c r="AI781" i="33"/>
  <c r="AI780" i="33"/>
  <c r="AI779" i="33"/>
  <c r="AI778" i="33"/>
  <c r="AI777" i="33"/>
  <c r="AI776" i="33"/>
  <c r="AI775" i="33"/>
  <c r="AI774" i="33"/>
  <c r="AI773" i="33"/>
  <c r="AI772" i="33"/>
  <c r="AI771" i="33"/>
  <c r="AI770" i="33"/>
  <c r="AI769" i="33"/>
  <c r="AI768" i="33"/>
  <c r="AI764" i="33"/>
  <c r="AI763" i="33"/>
  <c r="AI762" i="33"/>
  <c r="AI761" i="33"/>
  <c r="AI759" i="33"/>
  <c r="AI758" i="33"/>
  <c r="AI757" i="33"/>
  <c r="AI756" i="33"/>
  <c r="AI754" i="33"/>
  <c r="AI753" i="33"/>
  <c r="AI752" i="33"/>
  <c r="AI751" i="33"/>
  <c r="AI750" i="33"/>
  <c r="AI749" i="33"/>
  <c r="AI748" i="33"/>
  <c r="AI747" i="33"/>
  <c r="AI746" i="33"/>
  <c r="AI745" i="33"/>
  <c r="AI744" i="33"/>
  <c r="AI743" i="33"/>
  <c r="AI742" i="33"/>
  <c r="AI741" i="33"/>
  <c r="AI740" i="33"/>
  <c r="AI739" i="33"/>
  <c r="AI738" i="33"/>
  <c r="AI737" i="33"/>
  <c r="AI736" i="33"/>
  <c r="AI735" i="33"/>
  <c r="AI734" i="33"/>
  <c r="AI733" i="33"/>
  <c r="AI732" i="33"/>
  <c r="AI731" i="33"/>
  <c r="AI730" i="33"/>
  <c r="AI729" i="33"/>
  <c r="AI728" i="33"/>
  <c r="AI727" i="33"/>
  <c r="AI726" i="33"/>
  <c r="AI725" i="33"/>
  <c r="AI724" i="33"/>
  <c r="AI723" i="33"/>
  <c r="AI722" i="33"/>
  <c r="AI721" i="33"/>
  <c r="AI720" i="33"/>
  <c r="AI719" i="33"/>
  <c r="AI718" i="33"/>
  <c r="AI717" i="33"/>
  <c r="AI716" i="33"/>
  <c r="AI715" i="33"/>
  <c r="AI714" i="33"/>
  <c r="AI713" i="33"/>
  <c r="AI712" i="33"/>
  <c r="AI711" i="33"/>
  <c r="AI710" i="33"/>
  <c r="AI709" i="33"/>
  <c r="AI708" i="33"/>
  <c r="AI707" i="33"/>
  <c r="AI706" i="33"/>
  <c r="AI705" i="33"/>
  <c r="AI704" i="33"/>
  <c r="AI703" i="33"/>
  <c r="AI702" i="33"/>
  <c r="AI701" i="33"/>
  <c r="AI700" i="33"/>
  <c r="AI699" i="33"/>
  <c r="AI698" i="33"/>
  <c r="AI697" i="33"/>
  <c r="AI696" i="33"/>
  <c r="AI695" i="33"/>
  <c r="AI694" i="33"/>
  <c r="AI693" i="33"/>
  <c r="AI692" i="33"/>
  <c r="AI691" i="33"/>
  <c r="AI690" i="33"/>
  <c r="AI689" i="33"/>
  <c r="AI688" i="33"/>
  <c r="AI687" i="33"/>
  <c r="AI686" i="33"/>
  <c r="AI685" i="33"/>
  <c r="AI684" i="33"/>
  <c r="AI683" i="33"/>
  <c r="AI681" i="33"/>
  <c r="AI680" i="33"/>
  <c r="AI678" i="33"/>
  <c r="AI677" i="33"/>
  <c r="AI676" i="33"/>
  <c r="AI675" i="33"/>
  <c r="AI673" i="33"/>
  <c r="AI672" i="33"/>
  <c r="AI671" i="33"/>
  <c r="AI670" i="33"/>
  <c r="AI669" i="33"/>
  <c r="AI668" i="33"/>
  <c r="AI667" i="33"/>
  <c r="AI666" i="33"/>
  <c r="AI665" i="33"/>
  <c r="AI664" i="33"/>
  <c r="AI663" i="33"/>
  <c r="AI662" i="33"/>
  <c r="AI661" i="33"/>
  <c r="AI660" i="33"/>
  <c r="AI659" i="33"/>
  <c r="AI658" i="33"/>
  <c r="AI657" i="33"/>
  <c r="AI656" i="33"/>
  <c r="AI655" i="33"/>
  <c r="AI654" i="33"/>
  <c r="AI653" i="33"/>
  <c r="AI652" i="33"/>
  <c r="AI651" i="33"/>
  <c r="AI650" i="33"/>
  <c r="AI649" i="33"/>
  <c r="AI648" i="33"/>
  <c r="AI647" i="33"/>
  <c r="AI646" i="33"/>
  <c r="AI645" i="33"/>
  <c r="AI644" i="33"/>
  <c r="AI643" i="33"/>
  <c r="AI642" i="33"/>
  <c r="AI641" i="33"/>
  <c r="AI640" i="33"/>
  <c r="AI639" i="33"/>
  <c r="AI638" i="33"/>
  <c r="AI637" i="33"/>
  <c r="AI636" i="33"/>
  <c r="AI635" i="33"/>
  <c r="AI634" i="33"/>
  <c r="AI633" i="33"/>
  <c r="AI632" i="33"/>
  <c r="AI631" i="33"/>
  <c r="AI630" i="33"/>
  <c r="AI629" i="33"/>
  <c r="AI628" i="33"/>
  <c r="AI627" i="33"/>
  <c r="AI626" i="33"/>
  <c r="AI625" i="33"/>
  <c r="AI624" i="33"/>
  <c r="AI623" i="33"/>
  <c r="AI622" i="33"/>
  <c r="AI621" i="33"/>
  <c r="AI620" i="33"/>
  <c r="AI619" i="33"/>
  <c r="AI618" i="33"/>
  <c r="AI617" i="33"/>
  <c r="AI616" i="33"/>
  <c r="AI615" i="33"/>
  <c r="AI614" i="33"/>
  <c r="AI613" i="33"/>
  <c r="AI612" i="33"/>
  <c r="AI611" i="33"/>
  <c r="AI610" i="33"/>
  <c r="AI609" i="33"/>
  <c r="AI608" i="33"/>
  <c r="AI607" i="33"/>
  <c r="AI606" i="33"/>
  <c r="AI605" i="33"/>
  <c r="AI604" i="33"/>
  <c r="AI603" i="33"/>
  <c r="AI602" i="33"/>
  <c r="AI601" i="33"/>
  <c r="AI600" i="33"/>
  <c r="AI599" i="33"/>
  <c r="AI598" i="33"/>
  <c r="AI597" i="33"/>
  <c r="AI596" i="33"/>
  <c r="AI593" i="33"/>
  <c r="AI590" i="33"/>
  <c r="AI589" i="33"/>
  <c r="AI588" i="33"/>
  <c r="AI587" i="33"/>
  <c r="AI586" i="33"/>
  <c r="AI585" i="33"/>
  <c r="AI584" i="33"/>
  <c r="AI583" i="33"/>
  <c r="AI582" i="33"/>
  <c r="AI581" i="33"/>
  <c r="AI580" i="33"/>
  <c r="AI579" i="33"/>
  <c r="AI578" i="33"/>
  <c r="AI577" i="33"/>
  <c r="AI576" i="33"/>
  <c r="AI575" i="33"/>
  <c r="AI574" i="33"/>
  <c r="AI573" i="33"/>
  <c r="AI572" i="33"/>
  <c r="AI571" i="33"/>
  <c r="AI570" i="33"/>
  <c r="AI569" i="33"/>
  <c r="AI568" i="33"/>
  <c r="AI567" i="33"/>
  <c r="AI566" i="33"/>
  <c r="AI565" i="33"/>
  <c r="AI564" i="33"/>
  <c r="AI563" i="33"/>
  <c r="AI562" i="33"/>
  <c r="AI561" i="33"/>
  <c r="AI560" i="33"/>
  <c r="AI559" i="33"/>
  <c r="AI558" i="33"/>
  <c r="AI557" i="33"/>
  <c r="AI556" i="33"/>
  <c r="AI555" i="33"/>
  <c r="AI554" i="33"/>
  <c r="AI553" i="33"/>
  <c r="AI552" i="33"/>
  <c r="AI551" i="33"/>
  <c r="AI550" i="33"/>
  <c r="AI549" i="33"/>
  <c r="AI548" i="33"/>
  <c r="AI547" i="33"/>
  <c r="AI546" i="33"/>
  <c r="AI545" i="33"/>
  <c r="AI544" i="33"/>
  <c r="AI543" i="33"/>
  <c r="AI542" i="33"/>
  <c r="AI541" i="33"/>
  <c r="AI540" i="33"/>
  <c r="AI539" i="33"/>
  <c r="AI538" i="33"/>
  <c r="AI537" i="33"/>
  <c r="AI536" i="33"/>
  <c r="AI535" i="33"/>
  <c r="AI534" i="33"/>
  <c r="AI533" i="33"/>
  <c r="AI532" i="33"/>
  <c r="AI531" i="33"/>
  <c r="AI530" i="33"/>
  <c r="AI529" i="33"/>
  <c r="AI528" i="33"/>
  <c r="AI527" i="33"/>
  <c r="AI526" i="33"/>
  <c r="AI525" i="33"/>
  <c r="AI524" i="33"/>
  <c r="AI523" i="33"/>
  <c r="AI522" i="33"/>
  <c r="AI521" i="33"/>
  <c r="AI520" i="33"/>
  <c r="AI519" i="33"/>
  <c r="AI518" i="33"/>
  <c r="AI517" i="33"/>
  <c r="AI510" i="33"/>
  <c r="AI509" i="33"/>
  <c r="AI508" i="33"/>
  <c r="AI507" i="33"/>
  <c r="AI506" i="33"/>
  <c r="AI505" i="33"/>
  <c r="AI504" i="33"/>
  <c r="AI503" i="33"/>
  <c r="AI502" i="33"/>
  <c r="AI501" i="33"/>
  <c r="AI500" i="33"/>
  <c r="AI499" i="33"/>
  <c r="AI498" i="33"/>
  <c r="AI497" i="33"/>
  <c r="AI496" i="33"/>
  <c r="AI495" i="33"/>
  <c r="AI494" i="33"/>
  <c r="AI493" i="33"/>
  <c r="AI492" i="33"/>
  <c r="AI491" i="33"/>
  <c r="AI490" i="33"/>
  <c r="AI489" i="33"/>
  <c r="AI488" i="33"/>
  <c r="AI487" i="33"/>
  <c r="AI486" i="33"/>
  <c r="AI485" i="33"/>
  <c r="AI484" i="33"/>
  <c r="AI483" i="33"/>
  <c r="AI482" i="33"/>
  <c r="AI481" i="33"/>
  <c r="AI480" i="33"/>
  <c r="AI479" i="33"/>
  <c r="AI478" i="33"/>
  <c r="AI477" i="33"/>
  <c r="AI476" i="33"/>
  <c r="AI475" i="33"/>
  <c r="AI474" i="33"/>
  <c r="AI473" i="33"/>
  <c r="AI472" i="33"/>
  <c r="AI471" i="33"/>
  <c r="AI470" i="33"/>
  <c r="AI469" i="33"/>
  <c r="AI468" i="33"/>
  <c r="AI467" i="33"/>
  <c r="AI466" i="33"/>
  <c r="AI465" i="33"/>
  <c r="AI464" i="33"/>
  <c r="AI463" i="33"/>
  <c r="AI462" i="33"/>
  <c r="AI461" i="33"/>
  <c r="AI460" i="33"/>
  <c r="AI459" i="33"/>
  <c r="AI458" i="33"/>
  <c r="AI457" i="33"/>
  <c r="AI456" i="33"/>
  <c r="AI455" i="33"/>
  <c r="AI454" i="33"/>
  <c r="AI453" i="33"/>
  <c r="AI452" i="33"/>
  <c r="AI451" i="33"/>
  <c r="AI450" i="33"/>
  <c r="AI449" i="33"/>
  <c r="AI448" i="33"/>
  <c r="AI447" i="33"/>
  <c r="AI446" i="33"/>
  <c r="AI445" i="33"/>
  <c r="AI444" i="33"/>
  <c r="AI443" i="33"/>
  <c r="AI442" i="33"/>
  <c r="AI441" i="33"/>
  <c r="AI440" i="33"/>
  <c r="AI439" i="33"/>
  <c r="AI438" i="33"/>
  <c r="AI437" i="33"/>
  <c r="AI433" i="33"/>
  <c r="AI432" i="33"/>
  <c r="AI431" i="33"/>
  <c r="AI430" i="33"/>
  <c r="AI429" i="33"/>
  <c r="AI428" i="33"/>
  <c r="AI427" i="33"/>
  <c r="AI426" i="33"/>
  <c r="AI425" i="33"/>
  <c r="AI424" i="33"/>
  <c r="AI423" i="33"/>
  <c r="AI422" i="33"/>
  <c r="AI421" i="33"/>
  <c r="AI420" i="33"/>
  <c r="AI419" i="33"/>
  <c r="AI418" i="33"/>
  <c r="AI417" i="33"/>
  <c r="AI416" i="33"/>
  <c r="AI415" i="33"/>
  <c r="AI414" i="33"/>
  <c r="AI413" i="33"/>
  <c r="AI412" i="33"/>
  <c r="AI411" i="33"/>
  <c r="AI410" i="33"/>
  <c r="AI409" i="33"/>
  <c r="AI408" i="33"/>
  <c r="AI407" i="33"/>
  <c r="AI406" i="33"/>
  <c r="AI405" i="33"/>
  <c r="AI404" i="33"/>
  <c r="AI403" i="33"/>
  <c r="AI402" i="33"/>
  <c r="AI401" i="33"/>
  <c r="AI400" i="33"/>
  <c r="AI399" i="33"/>
  <c r="AI398" i="33"/>
  <c r="AI397" i="33"/>
  <c r="AI396" i="33"/>
  <c r="AI395" i="33"/>
  <c r="AI394" i="33"/>
  <c r="AI393" i="33"/>
  <c r="AI392" i="33"/>
  <c r="AI391" i="33"/>
  <c r="AI390" i="33"/>
  <c r="AI389" i="33"/>
  <c r="AI388" i="33"/>
  <c r="AI387" i="33"/>
  <c r="AI386" i="33"/>
  <c r="AI385" i="33"/>
  <c r="AI384" i="33"/>
  <c r="AI383" i="33"/>
  <c r="AI382" i="33"/>
  <c r="AI381" i="33"/>
  <c r="AI380" i="33"/>
  <c r="AI379" i="33"/>
  <c r="AI378" i="33"/>
  <c r="AI377" i="33"/>
  <c r="AI376" i="33"/>
  <c r="AI375" i="33"/>
  <c r="AI374" i="33"/>
  <c r="AI373" i="33"/>
  <c r="AI372" i="33"/>
  <c r="AI371" i="33"/>
  <c r="AI370" i="33"/>
  <c r="AI369" i="33"/>
  <c r="AI368" i="33"/>
  <c r="AI367" i="33"/>
  <c r="AI366" i="33"/>
  <c r="AI365" i="33"/>
  <c r="AI364" i="33"/>
  <c r="AI363" i="33"/>
  <c r="AI362" i="33"/>
  <c r="AI361" i="33"/>
  <c r="AI360" i="33"/>
  <c r="AI359" i="33"/>
  <c r="AI358" i="33"/>
  <c r="AI354" i="33"/>
  <c r="AI353" i="33"/>
  <c r="AI352" i="33"/>
  <c r="AI351" i="33"/>
  <c r="AI350" i="33"/>
  <c r="AI349" i="33"/>
  <c r="AI348" i="33"/>
  <c r="AI347" i="33"/>
  <c r="AI346" i="33"/>
  <c r="AI345" i="33"/>
  <c r="AI344" i="33"/>
  <c r="AI343" i="33"/>
  <c r="AI342" i="33"/>
  <c r="AI341" i="33"/>
  <c r="AI340" i="33"/>
  <c r="AI339" i="33"/>
  <c r="AI338" i="33"/>
  <c r="AI337" i="33"/>
  <c r="AI336" i="33"/>
  <c r="AI335" i="33"/>
  <c r="AI334" i="33"/>
  <c r="AI333" i="33"/>
  <c r="AI331" i="33"/>
  <c r="AI330" i="33"/>
  <c r="AI329" i="33"/>
  <c r="AI328" i="33"/>
  <c r="AI327" i="33"/>
  <c r="AI326" i="33"/>
  <c r="AI325" i="33"/>
  <c r="AI324" i="33"/>
  <c r="AI323" i="33"/>
  <c r="AI322" i="33"/>
  <c r="AI321" i="33"/>
  <c r="AI320" i="33"/>
  <c r="AI319" i="33"/>
  <c r="AI318" i="33"/>
  <c r="AI317" i="33"/>
  <c r="AI316" i="33"/>
  <c r="AI315" i="33"/>
  <c r="AI314" i="33"/>
  <c r="AI313" i="33"/>
  <c r="AI311" i="33"/>
  <c r="AI310" i="33"/>
  <c r="AI309" i="33"/>
  <c r="AI308" i="33"/>
  <c r="AI307" i="33"/>
  <c r="AI306" i="33"/>
  <c r="AI305" i="33"/>
  <c r="AI304" i="33"/>
  <c r="AI303" i="33"/>
  <c r="AI302" i="33"/>
  <c r="AI301" i="33"/>
  <c r="AI300" i="33"/>
  <c r="AI299" i="33"/>
  <c r="AI298" i="33"/>
  <c r="AI297" i="33"/>
  <c r="AI296" i="33"/>
  <c r="AI295" i="33"/>
  <c r="AI294" i="33"/>
  <c r="AI293" i="33"/>
  <c r="AI292" i="33"/>
  <c r="AI291" i="33"/>
  <c r="AI290" i="33"/>
  <c r="AI289" i="33"/>
  <c r="AI288" i="33"/>
  <c r="AI287" i="33"/>
  <c r="AI286" i="33"/>
  <c r="AI285" i="33"/>
  <c r="AI284" i="33"/>
  <c r="AI283" i="33"/>
  <c r="AI282" i="33"/>
  <c r="AI279" i="33"/>
  <c r="AI277" i="33"/>
  <c r="AI275" i="33"/>
  <c r="AI273" i="33"/>
  <c r="AI271" i="33"/>
  <c r="AI270" i="33"/>
  <c r="AI269" i="33"/>
  <c r="AI268" i="33"/>
  <c r="AI266" i="33"/>
  <c r="AI265" i="33"/>
  <c r="AI264" i="33"/>
  <c r="AI263" i="33"/>
  <c r="AI262" i="33"/>
  <c r="AI261" i="33"/>
  <c r="AI260" i="33"/>
  <c r="AI259" i="33"/>
  <c r="AI258" i="33"/>
  <c r="AI257" i="33"/>
  <c r="AI256" i="33"/>
  <c r="AI255" i="33"/>
  <c r="AI254" i="33"/>
  <c r="AI253" i="33"/>
  <c r="AI252" i="33"/>
  <c r="AI250" i="33"/>
  <c r="AI249" i="33"/>
  <c r="AI248" i="33"/>
  <c r="AI247" i="33"/>
  <c r="AI246" i="33"/>
  <c r="AI245" i="33"/>
  <c r="AI244" i="33"/>
  <c r="AI243" i="33"/>
  <c r="AI241" i="33"/>
  <c r="AI240" i="33"/>
  <c r="AI239" i="33"/>
  <c r="AI238" i="33"/>
  <c r="AI237" i="33"/>
  <c r="AI236" i="33"/>
  <c r="AI235" i="33"/>
  <c r="AI234" i="33"/>
  <c r="AI233" i="33"/>
  <c r="AI231" i="33"/>
  <c r="AI230" i="33"/>
  <c r="AI229" i="33"/>
  <c r="AI225" i="33"/>
  <c r="AI221" i="33"/>
  <c r="AI219" i="33"/>
  <c r="AI216" i="33"/>
  <c r="AI215" i="33"/>
  <c r="AI214" i="33"/>
  <c r="AI213" i="33"/>
  <c r="AI212" i="33"/>
  <c r="AI211" i="33"/>
  <c r="AI210" i="33"/>
  <c r="AI209" i="33"/>
  <c r="AI208" i="33"/>
  <c r="AI207" i="33"/>
  <c r="AI206" i="33"/>
  <c r="AI205" i="33"/>
  <c r="AI204" i="33"/>
  <c r="AI203" i="33"/>
  <c r="AI202" i="33"/>
  <c r="AI201" i="33"/>
  <c r="AI200" i="33"/>
  <c r="AI198" i="33"/>
  <c r="AI194" i="33"/>
  <c r="AI193" i="33"/>
  <c r="AI191" i="33"/>
  <c r="AI190" i="33"/>
  <c r="AI189" i="33"/>
  <c r="AI188" i="33"/>
  <c r="AI187" i="33"/>
  <c r="AI186" i="33"/>
  <c r="AI185" i="33"/>
  <c r="AI184" i="33"/>
  <c r="AI183" i="33"/>
  <c r="AI182" i="33"/>
  <c r="AI181" i="33"/>
  <c r="AI180" i="33"/>
  <c r="AI179" i="33"/>
  <c r="AI178" i="33"/>
  <c r="AI176" i="33"/>
  <c r="AI175" i="33"/>
  <c r="AI174" i="33"/>
  <c r="AI173" i="33"/>
  <c r="AI172" i="33"/>
  <c r="AI171" i="33"/>
  <c r="AI170" i="33"/>
  <c r="AI169" i="33"/>
  <c r="AI168" i="33"/>
  <c r="AI167" i="33"/>
  <c r="AI166" i="33"/>
  <c r="AI165" i="33"/>
  <c r="AI164" i="33"/>
  <c r="AI163" i="33"/>
  <c r="AI160" i="33"/>
  <c r="AI158" i="33"/>
  <c r="AI157" i="33"/>
  <c r="AI153" i="33"/>
  <c r="AI151" i="33"/>
  <c r="AI150" i="33"/>
  <c r="AI149" i="33"/>
  <c r="AI148" i="33"/>
  <c r="AI147" i="33"/>
  <c r="AI146" i="33"/>
  <c r="AI145" i="33"/>
  <c r="AI144" i="33"/>
  <c r="AI143" i="33"/>
  <c r="AI142" i="33"/>
  <c r="AI141" i="33"/>
  <c r="AI140" i="33"/>
  <c r="AI139" i="33"/>
  <c r="AI138" i="33"/>
  <c r="AI137" i="33"/>
  <c r="AI136" i="33"/>
  <c r="AI135" i="33"/>
  <c r="AI134" i="33"/>
  <c r="AI133" i="33"/>
  <c r="AI132" i="33"/>
  <c r="AI131" i="33"/>
  <c r="AI130" i="33"/>
  <c r="AI129" i="33"/>
  <c r="AI128" i="33"/>
  <c r="AI127" i="33"/>
  <c r="AI126" i="33"/>
  <c r="AI125" i="33"/>
  <c r="AI124" i="33"/>
  <c r="AI123" i="33"/>
  <c r="AI122" i="33"/>
  <c r="AI121" i="33"/>
  <c r="AI120" i="33"/>
  <c r="AI119" i="33"/>
  <c r="AI118" i="33"/>
  <c r="AI117" i="33"/>
  <c r="AI116" i="33"/>
  <c r="AI113" i="33"/>
  <c r="AI109" i="33"/>
  <c r="AI108" i="33"/>
  <c r="AI107" i="33"/>
  <c r="AI106" i="33"/>
  <c r="AI105" i="33"/>
  <c r="AI104" i="33"/>
  <c r="AI103" i="33"/>
  <c r="AI102" i="33"/>
  <c r="AI101" i="33"/>
  <c r="AI100" i="33"/>
  <c r="AI99" i="33"/>
  <c r="AI98" i="33"/>
  <c r="AI97" i="33"/>
  <c r="AI96" i="33"/>
  <c r="AI93" i="33"/>
  <c r="AI92" i="33"/>
  <c r="AI91" i="33"/>
  <c r="AI90" i="33"/>
  <c r="AI89" i="33"/>
  <c r="AI88" i="33"/>
  <c r="AI85" i="33"/>
  <c r="AI79" i="33"/>
  <c r="AI78" i="33"/>
  <c r="AI77" i="33"/>
  <c r="AI76" i="33"/>
  <c r="AI75" i="33"/>
  <c r="AI74" i="33"/>
  <c r="AI73" i="33"/>
  <c r="AI72" i="33"/>
  <c r="AI68" i="33"/>
  <c r="AI64" i="33"/>
  <c r="AI62" i="33"/>
  <c r="AI61" i="33"/>
  <c r="AI60" i="33"/>
  <c r="AI59" i="33"/>
  <c r="AI58" i="33"/>
  <c r="AI57" i="33"/>
  <c r="AI55" i="33"/>
  <c r="AI54" i="33"/>
  <c r="AI51" i="33"/>
  <c r="AI50" i="33"/>
  <c r="AI49" i="33"/>
  <c r="AI47" i="33"/>
  <c r="AI46" i="33"/>
  <c r="AI45" i="33"/>
  <c r="AI44" i="33"/>
  <c r="AI43" i="33"/>
  <c r="AI42" i="33"/>
  <c r="AI40" i="33"/>
  <c r="AI39" i="33"/>
  <c r="AI38" i="33"/>
  <c r="AI37" i="33"/>
  <c r="AI36" i="33"/>
  <c r="AI35" i="33"/>
  <c r="AI34" i="33"/>
  <c r="AI33" i="33"/>
  <c r="AI32" i="33"/>
  <c r="AI31" i="33"/>
  <c r="AI30" i="33"/>
  <c r="AI29" i="33"/>
  <c r="AI28" i="33"/>
  <c r="AI27" i="33"/>
  <c r="AI26" i="33"/>
  <c r="AI25" i="33"/>
  <c r="AI23" i="33"/>
  <c r="AI22" i="33"/>
  <c r="AI20" i="33"/>
  <c r="AI18" i="33"/>
  <c r="AI17" i="33"/>
  <c r="AI15" i="33"/>
  <c r="AI14" i="33"/>
  <c r="AI12" i="33"/>
  <c r="AI10" i="33"/>
  <c r="AI9" i="33"/>
  <c r="AF1058" i="33"/>
  <c r="AF1057" i="33"/>
  <c r="AF1056" i="33"/>
  <c r="AF1055" i="33"/>
  <c r="AF1054" i="33"/>
  <c r="AF1053" i="33"/>
  <c r="AF1052" i="33"/>
  <c r="AF1051" i="33"/>
  <c r="AF1050" i="33"/>
  <c r="AF1049" i="33"/>
  <c r="AF1048" i="33"/>
  <c r="AF1047" i="33"/>
  <c r="AF1046" i="33"/>
  <c r="AF1045" i="33"/>
  <c r="AF1044" i="33"/>
  <c r="AF1043" i="33"/>
  <c r="AF1042" i="33"/>
  <c r="AF1041" i="33"/>
  <c r="AF1040" i="33"/>
  <c r="AF1039" i="33"/>
  <c r="AF1038" i="33"/>
  <c r="AF1037" i="33"/>
  <c r="AF1036" i="33"/>
  <c r="AF1035" i="33"/>
  <c r="AF1034" i="33"/>
  <c r="AF1033" i="33"/>
  <c r="AF1032" i="33"/>
  <c r="AF1031" i="33"/>
  <c r="AF1030" i="33"/>
  <c r="AF1029" i="33"/>
  <c r="AF1028" i="33"/>
  <c r="AF1027" i="33"/>
  <c r="AF1026" i="33"/>
  <c r="AF1025" i="33"/>
  <c r="AF1024" i="33"/>
  <c r="AF1023" i="33"/>
  <c r="AF1022" i="33"/>
  <c r="AF1021" i="33"/>
  <c r="AF1020" i="33"/>
  <c r="AF1019" i="33"/>
  <c r="AF1018" i="33"/>
  <c r="AF1017" i="33"/>
  <c r="AF1016" i="33"/>
  <c r="AF1015" i="33"/>
  <c r="AF1014" i="33"/>
  <c r="AF1013" i="33"/>
  <c r="AF1012" i="33"/>
  <c r="AF1011" i="33"/>
  <c r="AF1010" i="33"/>
  <c r="AF1009" i="33"/>
  <c r="AF1008" i="33"/>
  <c r="AF1007" i="33"/>
  <c r="AF1006" i="33"/>
  <c r="AF1005" i="33"/>
  <c r="AF1004" i="33"/>
  <c r="AF1003" i="33"/>
  <c r="AF1002" i="33"/>
  <c r="AF1001" i="33"/>
  <c r="AF1000" i="33"/>
  <c r="AF999" i="33"/>
  <c r="AF998" i="33"/>
  <c r="AF997" i="33"/>
  <c r="AF996" i="33"/>
  <c r="AF995" i="33"/>
  <c r="AF994" i="33"/>
  <c r="AF993" i="33"/>
  <c r="AF992" i="33"/>
  <c r="AF991" i="33"/>
  <c r="AF990" i="33"/>
  <c r="AF989" i="33"/>
  <c r="AF988" i="33"/>
  <c r="AF987" i="33"/>
  <c r="AF986" i="33"/>
  <c r="AF985" i="33"/>
  <c r="AF984" i="33"/>
  <c r="AF983" i="33"/>
  <c r="AF982" i="33"/>
  <c r="AF981" i="33"/>
  <c r="AF980" i="33"/>
  <c r="AF979" i="33"/>
  <c r="AF978" i="33"/>
  <c r="AF977" i="33"/>
  <c r="AF976" i="33"/>
  <c r="AF975" i="33"/>
  <c r="AF974" i="33"/>
  <c r="AF973" i="33"/>
  <c r="AF972" i="33"/>
  <c r="AF971" i="33"/>
  <c r="AF970" i="33"/>
  <c r="AF969" i="33"/>
  <c r="AF968" i="33"/>
  <c r="AF967" i="33"/>
  <c r="AF966" i="33"/>
  <c r="AF965" i="33"/>
  <c r="AF964" i="33"/>
  <c r="AF963" i="33"/>
  <c r="AF962" i="33"/>
  <c r="AF961" i="33"/>
  <c r="AF960" i="33"/>
  <c r="AF959" i="33"/>
  <c r="AF958" i="33"/>
  <c r="AF957" i="33"/>
  <c r="AF956" i="33"/>
  <c r="AF955" i="33"/>
  <c r="AF954" i="33"/>
  <c r="AF953" i="33"/>
  <c r="AF952" i="33"/>
  <c r="AF951" i="33"/>
  <c r="AF950" i="33"/>
  <c r="AF949" i="33"/>
  <c r="AF948" i="33"/>
  <c r="AF947" i="33"/>
  <c r="AF946" i="33"/>
  <c r="AF943" i="33"/>
  <c r="AF941" i="33"/>
  <c r="AF940" i="33"/>
  <c r="AF938" i="33"/>
  <c r="AF937" i="33"/>
  <c r="AF936" i="33"/>
  <c r="AF935" i="33"/>
  <c r="AF934" i="33"/>
  <c r="AF933" i="33"/>
  <c r="AF932" i="33"/>
  <c r="AF931" i="33"/>
  <c r="AF930" i="33"/>
  <c r="AF929" i="33"/>
  <c r="AF928" i="33"/>
  <c r="AF927" i="33"/>
  <c r="AF926" i="33"/>
  <c r="AF925" i="33"/>
  <c r="AF924" i="33"/>
  <c r="AF923" i="33"/>
  <c r="AF922" i="33"/>
  <c r="AF921" i="33"/>
  <c r="AF920" i="33"/>
  <c r="AF919" i="33"/>
  <c r="AF918" i="33"/>
  <c r="AF917" i="33"/>
  <c r="AF916" i="33"/>
  <c r="AF915" i="33"/>
  <c r="AF914" i="33"/>
  <c r="AF913" i="33"/>
  <c r="AF912" i="33"/>
  <c r="AF911" i="33"/>
  <c r="AF910" i="33"/>
  <c r="AF909" i="33"/>
  <c r="AF908" i="33"/>
  <c r="AF907" i="33"/>
  <c r="AF906" i="33"/>
  <c r="AF905" i="33"/>
  <c r="AF904" i="33"/>
  <c r="AF903" i="33"/>
  <c r="AF902" i="33"/>
  <c r="AF901" i="33"/>
  <c r="AF900" i="33"/>
  <c r="AF899" i="33"/>
  <c r="AF898" i="33"/>
  <c r="AF897" i="33"/>
  <c r="AF896" i="33"/>
  <c r="AF895" i="33"/>
  <c r="AF894" i="33"/>
  <c r="AF893" i="33"/>
  <c r="AF892" i="33"/>
  <c r="AF891" i="33"/>
  <c r="AF890" i="33"/>
  <c r="AF889" i="33"/>
  <c r="AF888" i="33"/>
  <c r="AF887" i="33"/>
  <c r="AF886" i="33"/>
  <c r="AF885" i="33"/>
  <c r="AF884" i="33"/>
  <c r="AF883" i="33"/>
  <c r="AF882" i="33"/>
  <c r="AF881" i="33"/>
  <c r="AF880" i="33"/>
  <c r="AF879" i="33"/>
  <c r="AF878" i="33"/>
  <c r="AF877" i="33"/>
  <c r="AF876" i="33"/>
  <c r="AF875" i="33"/>
  <c r="AF874" i="33"/>
  <c r="AF873" i="33"/>
  <c r="AF872" i="33"/>
  <c r="AF871" i="33"/>
  <c r="AF870" i="33"/>
  <c r="AF869" i="33"/>
  <c r="AF868" i="33"/>
  <c r="AF867" i="33"/>
  <c r="AF866" i="33"/>
  <c r="AF865" i="33"/>
  <c r="AF864" i="33"/>
  <c r="AF863" i="33"/>
  <c r="AF862" i="33"/>
  <c r="AF861" i="33"/>
  <c r="AF859" i="33"/>
  <c r="AF858" i="33"/>
  <c r="AF855" i="33"/>
  <c r="AF853" i="33"/>
  <c r="AF852" i="33"/>
  <c r="AF851" i="33"/>
  <c r="AF850" i="33"/>
  <c r="AF849" i="33"/>
  <c r="AF848" i="33"/>
  <c r="AF845" i="33"/>
  <c r="AF844" i="33"/>
  <c r="AF843" i="33"/>
  <c r="AF842" i="33"/>
  <c r="AF841" i="33"/>
  <c r="AF840" i="33"/>
  <c r="AF839" i="33"/>
  <c r="AF838" i="33"/>
  <c r="AF836" i="33"/>
  <c r="AF835" i="33"/>
  <c r="AF834" i="33"/>
  <c r="AF833" i="33"/>
  <c r="AF832" i="33"/>
  <c r="AF831" i="33"/>
  <c r="AF830" i="33"/>
  <c r="AF829" i="33"/>
  <c r="AF828" i="33"/>
  <c r="AF827" i="33"/>
  <c r="AF826" i="33"/>
  <c r="AF825" i="33"/>
  <c r="AF824" i="33"/>
  <c r="AF823" i="33"/>
  <c r="AF822" i="33"/>
  <c r="AF821" i="33"/>
  <c r="AF820" i="33"/>
  <c r="AF819" i="33"/>
  <c r="AF818" i="33"/>
  <c r="AF817" i="33"/>
  <c r="AF816" i="33"/>
  <c r="AF815" i="33"/>
  <c r="AF814" i="33"/>
  <c r="AF813" i="33"/>
  <c r="AF812" i="33"/>
  <c r="AF811" i="33"/>
  <c r="AF810" i="33"/>
  <c r="AF809" i="33"/>
  <c r="AF808" i="33"/>
  <c r="AF807" i="33"/>
  <c r="AF806" i="33"/>
  <c r="AF805" i="33"/>
  <c r="AF804" i="33"/>
  <c r="AF803" i="33"/>
  <c r="AF802" i="33"/>
  <c r="AF801" i="33"/>
  <c r="AF800" i="33"/>
  <c r="AF799" i="33"/>
  <c r="AF798" i="33"/>
  <c r="AF797" i="33"/>
  <c r="AF796" i="33"/>
  <c r="AF795" i="33"/>
  <c r="AF794" i="33"/>
  <c r="AF793" i="33"/>
  <c r="AF792" i="33"/>
  <c r="AF791" i="33"/>
  <c r="AF790" i="33"/>
  <c r="AF789" i="33"/>
  <c r="AF788" i="33"/>
  <c r="AF787" i="33"/>
  <c r="AF786" i="33"/>
  <c r="AF785" i="33"/>
  <c r="AF784" i="33"/>
  <c r="AF783" i="33"/>
  <c r="AF782" i="33"/>
  <c r="AF781" i="33"/>
  <c r="AF780" i="33"/>
  <c r="AF779" i="33"/>
  <c r="AF778" i="33"/>
  <c r="AF777" i="33"/>
  <c r="AF776" i="33"/>
  <c r="AF775" i="33"/>
  <c r="AF774" i="33"/>
  <c r="AF773" i="33"/>
  <c r="AF772" i="33"/>
  <c r="AF771" i="33"/>
  <c r="AF770" i="33"/>
  <c r="AF769" i="33"/>
  <c r="AF768" i="33"/>
  <c r="AF764" i="33"/>
  <c r="AF763" i="33"/>
  <c r="AF762" i="33"/>
  <c r="AF761" i="33"/>
  <c r="AF759" i="33"/>
  <c r="AF758" i="33"/>
  <c r="AF757" i="33"/>
  <c r="AF756" i="33"/>
  <c r="AF754" i="33"/>
  <c r="AF753" i="33"/>
  <c r="AF752" i="33"/>
  <c r="AF751" i="33"/>
  <c r="AF750" i="33"/>
  <c r="AF749" i="33"/>
  <c r="AF748" i="33"/>
  <c r="AF747" i="33"/>
  <c r="AF746" i="33"/>
  <c r="AF745" i="33"/>
  <c r="AF744" i="33"/>
  <c r="AF743" i="33"/>
  <c r="AF742" i="33"/>
  <c r="AF741" i="33"/>
  <c r="AF740" i="33"/>
  <c r="AF739" i="33"/>
  <c r="AF738" i="33"/>
  <c r="AF737" i="33"/>
  <c r="AF736" i="33"/>
  <c r="AF735" i="33"/>
  <c r="AF734" i="33"/>
  <c r="AF733" i="33"/>
  <c r="AF732" i="33"/>
  <c r="AF731" i="33"/>
  <c r="AF730" i="33"/>
  <c r="AF729" i="33"/>
  <c r="AF728" i="33"/>
  <c r="AF727" i="33"/>
  <c r="AF726" i="33"/>
  <c r="AF725" i="33"/>
  <c r="AF724" i="33"/>
  <c r="AF723" i="33"/>
  <c r="AF722" i="33"/>
  <c r="AF721" i="33"/>
  <c r="AF720" i="33"/>
  <c r="AF719" i="33"/>
  <c r="AF718" i="33"/>
  <c r="AF717" i="33"/>
  <c r="AF716" i="33"/>
  <c r="AF715" i="33"/>
  <c r="AF714" i="33"/>
  <c r="AF713" i="33"/>
  <c r="AF712" i="33"/>
  <c r="AF711" i="33"/>
  <c r="AF710" i="33"/>
  <c r="AF709" i="33"/>
  <c r="AF708" i="33"/>
  <c r="AF707" i="33"/>
  <c r="AF706" i="33"/>
  <c r="AF705" i="33"/>
  <c r="AF704" i="33"/>
  <c r="AF703" i="33"/>
  <c r="AF702" i="33"/>
  <c r="AF701" i="33"/>
  <c r="AF700" i="33"/>
  <c r="AF699" i="33"/>
  <c r="AF698" i="33"/>
  <c r="AF697" i="33"/>
  <c r="AF696" i="33"/>
  <c r="AF695" i="33"/>
  <c r="AF694" i="33"/>
  <c r="AF693" i="33"/>
  <c r="AF692" i="33"/>
  <c r="AF691" i="33"/>
  <c r="AF690" i="33"/>
  <c r="AF689" i="33"/>
  <c r="AF688" i="33"/>
  <c r="AF687" i="33"/>
  <c r="AF686" i="33"/>
  <c r="AF685" i="33"/>
  <c r="AF684" i="33"/>
  <c r="AF683" i="33"/>
  <c r="AF681" i="33"/>
  <c r="AF680" i="33"/>
  <c r="AF678" i="33"/>
  <c r="AF677" i="33"/>
  <c r="AF676" i="33"/>
  <c r="AF675" i="33"/>
  <c r="AF673" i="33"/>
  <c r="AF672" i="33"/>
  <c r="AF671" i="33"/>
  <c r="AF670" i="33"/>
  <c r="AF669" i="33"/>
  <c r="AF668" i="33"/>
  <c r="AF667" i="33"/>
  <c r="AF666" i="33"/>
  <c r="AF665" i="33"/>
  <c r="AF664" i="33"/>
  <c r="AF663" i="33"/>
  <c r="AF662" i="33"/>
  <c r="AF661" i="33"/>
  <c r="AF660" i="33"/>
  <c r="AF659" i="33"/>
  <c r="AF658" i="33"/>
  <c r="AF657" i="33"/>
  <c r="AF656" i="33"/>
  <c r="AF655" i="33"/>
  <c r="AF654" i="33"/>
  <c r="AF653" i="33"/>
  <c r="AF652" i="33"/>
  <c r="AF651" i="33"/>
  <c r="AF650" i="33"/>
  <c r="AF649" i="33"/>
  <c r="AF648" i="33"/>
  <c r="AF647" i="33"/>
  <c r="AF646" i="33"/>
  <c r="AF645" i="33"/>
  <c r="AF644" i="33"/>
  <c r="AF643" i="33"/>
  <c r="AF642" i="33"/>
  <c r="AF641" i="33"/>
  <c r="AF640" i="33"/>
  <c r="AF639" i="33"/>
  <c r="AF638" i="33"/>
  <c r="AF637" i="33"/>
  <c r="AF636" i="33"/>
  <c r="AF635" i="33"/>
  <c r="AF634" i="33"/>
  <c r="AF633" i="33"/>
  <c r="AF632" i="33"/>
  <c r="AF631" i="33"/>
  <c r="AF630" i="33"/>
  <c r="AF629" i="33"/>
  <c r="AF628" i="33"/>
  <c r="AF627" i="33"/>
  <c r="AF626" i="33"/>
  <c r="AF625" i="33"/>
  <c r="AF624" i="33"/>
  <c r="AF623" i="33"/>
  <c r="AF622" i="33"/>
  <c r="AF621" i="33"/>
  <c r="AF620" i="33"/>
  <c r="AF619" i="33"/>
  <c r="AF618" i="33"/>
  <c r="AF617" i="33"/>
  <c r="AF616" i="33"/>
  <c r="AF615" i="33"/>
  <c r="AF614" i="33"/>
  <c r="AF613" i="33"/>
  <c r="AF612" i="33"/>
  <c r="AF611" i="33"/>
  <c r="AF610" i="33"/>
  <c r="AF609" i="33"/>
  <c r="AF608" i="33"/>
  <c r="AF607" i="33"/>
  <c r="AF606" i="33"/>
  <c r="AF605" i="33"/>
  <c r="AF604" i="33"/>
  <c r="AF603" i="33"/>
  <c r="AF602" i="33"/>
  <c r="AF601" i="33"/>
  <c r="AF600" i="33"/>
  <c r="AF599" i="33"/>
  <c r="AF598" i="33"/>
  <c r="AF597" i="33"/>
  <c r="AF596" i="33"/>
  <c r="AF593" i="33"/>
  <c r="AF590" i="33"/>
  <c r="AF589" i="33"/>
  <c r="AF588" i="33"/>
  <c r="AF587" i="33"/>
  <c r="AF586" i="33"/>
  <c r="AF585" i="33"/>
  <c r="AF584" i="33"/>
  <c r="AF583" i="33"/>
  <c r="AF582" i="33"/>
  <c r="AF581" i="33"/>
  <c r="AF580" i="33"/>
  <c r="AF579" i="33"/>
  <c r="AF578" i="33"/>
  <c r="AF577" i="33"/>
  <c r="AF576" i="33"/>
  <c r="AF575" i="33"/>
  <c r="AF574" i="33"/>
  <c r="AF573" i="33"/>
  <c r="AF572" i="33"/>
  <c r="AF571" i="33"/>
  <c r="AF570" i="33"/>
  <c r="AF569" i="33"/>
  <c r="AF568" i="33"/>
  <c r="AF567" i="33"/>
  <c r="AF566" i="33"/>
  <c r="AF565" i="33"/>
  <c r="AF564" i="33"/>
  <c r="AF563" i="33"/>
  <c r="AF562" i="33"/>
  <c r="AF561" i="33"/>
  <c r="AF560" i="33"/>
  <c r="AF559" i="33"/>
  <c r="AF558" i="33"/>
  <c r="AF557" i="33"/>
  <c r="AF556" i="33"/>
  <c r="AF555" i="33"/>
  <c r="AF554" i="33"/>
  <c r="AF553" i="33"/>
  <c r="AF552" i="33"/>
  <c r="AF551" i="33"/>
  <c r="AF550" i="33"/>
  <c r="AF549" i="33"/>
  <c r="AF548" i="33"/>
  <c r="AF547" i="33"/>
  <c r="AF546" i="33"/>
  <c r="AF545" i="33"/>
  <c r="AF544" i="33"/>
  <c r="AF543" i="33"/>
  <c r="AF542" i="33"/>
  <c r="AF541" i="33"/>
  <c r="AF540" i="33"/>
  <c r="AF539" i="33"/>
  <c r="AF538" i="33"/>
  <c r="AF537" i="33"/>
  <c r="AF536" i="33"/>
  <c r="AF535" i="33"/>
  <c r="AF534" i="33"/>
  <c r="AF533" i="33"/>
  <c r="AF532" i="33"/>
  <c r="AF531" i="33"/>
  <c r="AF530" i="33"/>
  <c r="AF529" i="33"/>
  <c r="AF528" i="33"/>
  <c r="AF527" i="33"/>
  <c r="AF526" i="33"/>
  <c r="AF525" i="33"/>
  <c r="AF524" i="33"/>
  <c r="AF523" i="33"/>
  <c r="AF522" i="33"/>
  <c r="AF521" i="33"/>
  <c r="AF520" i="33"/>
  <c r="AF519" i="33"/>
  <c r="AF518" i="33"/>
  <c r="AF517" i="33"/>
  <c r="AF510" i="33"/>
  <c r="AF509" i="33"/>
  <c r="AF508" i="33"/>
  <c r="AF507" i="33"/>
  <c r="AF506" i="33"/>
  <c r="AF505" i="33"/>
  <c r="AF504" i="33"/>
  <c r="AF503" i="33"/>
  <c r="AF502" i="33"/>
  <c r="AF501" i="33"/>
  <c r="AF500" i="33"/>
  <c r="AF499" i="33"/>
  <c r="AF498" i="33"/>
  <c r="AF497" i="33"/>
  <c r="AF496" i="33"/>
  <c r="AF495" i="33"/>
  <c r="AF494" i="33"/>
  <c r="AF493" i="33"/>
  <c r="AF492" i="33"/>
  <c r="AF491" i="33"/>
  <c r="AF490" i="33"/>
  <c r="AF489" i="33"/>
  <c r="AF488" i="33"/>
  <c r="AF487" i="33"/>
  <c r="AF486" i="33"/>
  <c r="AF485" i="33"/>
  <c r="AF484" i="33"/>
  <c r="AF483" i="33"/>
  <c r="AF482" i="33"/>
  <c r="AF481" i="33"/>
  <c r="AF480" i="33"/>
  <c r="AF479" i="33"/>
  <c r="AF478" i="33"/>
  <c r="AF477" i="33"/>
  <c r="AF476" i="33"/>
  <c r="AF475" i="33"/>
  <c r="AF474" i="33"/>
  <c r="AF473" i="33"/>
  <c r="AF472" i="33"/>
  <c r="AF471" i="33"/>
  <c r="AF470" i="33"/>
  <c r="AF469" i="33"/>
  <c r="AF468" i="33"/>
  <c r="AF467" i="33"/>
  <c r="AF466" i="33"/>
  <c r="AF465" i="33"/>
  <c r="AF464" i="33"/>
  <c r="AF463" i="33"/>
  <c r="AF462" i="33"/>
  <c r="AF461" i="33"/>
  <c r="AF460" i="33"/>
  <c r="AF459" i="33"/>
  <c r="AF458" i="33"/>
  <c r="AF457" i="33"/>
  <c r="AF456" i="33"/>
  <c r="AF455" i="33"/>
  <c r="AF454" i="33"/>
  <c r="AF453" i="33"/>
  <c r="AF452" i="33"/>
  <c r="AF451" i="33"/>
  <c r="AF450" i="33"/>
  <c r="AF449" i="33"/>
  <c r="AF448" i="33"/>
  <c r="AF447" i="33"/>
  <c r="AF446" i="33"/>
  <c r="AF445" i="33"/>
  <c r="AF444" i="33"/>
  <c r="AF443" i="33"/>
  <c r="AF442" i="33"/>
  <c r="AF441" i="33"/>
  <c r="AF440" i="33"/>
  <c r="AF439" i="33"/>
  <c r="AF438" i="33"/>
  <c r="AF437" i="33"/>
  <c r="AF433" i="33"/>
  <c r="AF432" i="33"/>
  <c r="AF431" i="33"/>
  <c r="AF430" i="33"/>
  <c r="AF429" i="33"/>
  <c r="AF428" i="33"/>
  <c r="AF427" i="33"/>
  <c r="AF426" i="33"/>
  <c r="AF425" i="33"/>
  <c r="AF424" i="33"/>
  <c r="AF423" i="33"/>
  <c r="AF422" i="33"/>
  <c r="AF421" i="33"/>
  <c r="AF420" i="33"/>
  <c r="AF419" i="33"/>
  <c r="AF418" i="33"/>
  <c r="AF417" i="33"/>
  <c r="AF416" i="33"/>
  <c r="AF415" i="33"/>
  <c r="AF414" i="33"/>
  <c r="AF413" i="33"/>
  <c r="AF412" i="33"/>
  <c r="AF411" i="33"/>
  <c r="AF410" i="33"/>
  <c r="AF409" i="33"/>
  <c r="AF408" i="33"/>
  <c r="AF407" i="33"/>
  <c r="AF406" i="33"/>
  <c r="AF405" i="33"/>
  <c r="AF404" i="33"/>
  <c r="AF403" i="33"/>
  <c r="AF402" i="33"/>
  <c r="AF401" i="33"/>
  <c r="AF400" i="33"/>
  <c r="AF399" i="33"/>
  <c r="AF398" i="33"/>
  <c r="AF397" i="33"/>
  <c r="AF396" i="33"/>
  <c r="AF395" i="33"/>
  <c r="AF394" i="33"/>
  <c r="AF393" i="33"/>
  <c r="AF392" i="33"/>
  <c r="AF391" i="33"/>
  <c r="AF390" i="33"/>
  <c r="AF389" i="33"/>
  <c r="AF388" i="33"/>
  <c r="AF387" i="33"/>
  <c r="AF386" i="33"/>
  <c r="AF385" i="33"/>
  <c r="AF384" i="33"/>
  <c r="AF383" i="33"/>
  <c r="AF382" i="33"/>
  <c r="AF381" i="33"/>
  <c r="AF380" i="33"/>
  <c r="AF379" i="33"/>
  <c r="AF378" i="33"/>
  <c r="AF377" i="33"/>
  <c r="AF376" i="33"/>
  <c r="AF375" i="33"/>
  <c r="AF374" i="33"/>
  <c r="AF373" i="33"/>
  <c r="AF372" i="33"/>
  <c r="AF371" i="33"/>
  <c r="AF370" i="33"/>
  <c r="AF369" i="33"/>
  <c r="AF368" i="33"/>
  <c r="AF367" i="33"/>
  <c r="AF366" i="33"/>
  <c r="AF365" i="33"/>
  <c r="AF364" i="33"/>
  <c r="AF363" i="33"/>
  <c r="AF362" i="33"/>
  <c r="AF361" i="33"/>
  <c r="AF360" i="33"/>
  <c r="AF359" i="33"/>
  <c r="AF358" i="33"/>
  <c r="AF354" i="33"/>
  <c r="AF353" i="33"/>
  <c r="AF352" i="33"/>
  <c r="AF351" i="33"/>
  <c r="AF350" i="33"/>
  <c r="AF349" i="33"/>
  <c r="AF348" i="33"/>
  <c r="AF347" i="33"/>
  <c r="AF346" i="33"/>
  <c r="AF345" i="33"/>
  <c r="AF344" i="33"/>
  <c r="AF343" i="33"/>
  <c r="AF342" i="33"/>
  <c r="AF341" i="33"/>
  <c r="AF340" i="33"/>
  <c r="AF339" i="33"/>
  <c r="AF338" i="33"/>
  <c r="AF337" i="33"/>
  <c r="AF336" i="33"/>
  <c r="AF335" i="33"/>
  <c r="AF334" i="33"/>
  <c r="AF333" i="33"/>
  <c r="AF331" i="33"/>
  <c r="AF330" i="33"/>
  <c r="AF329" i="33"/>
  <c r="AF328" i="33"/>
  <c r="AF327" i="33"/>
  <c r="AF326" i="33"/>
  <c r="AF325" i="33"/>
  <c r="AF324" i="33"/>
  <c r="AF323" i="33"/>
  <c r="AF322" i="33"/>
  <c r="AF321" i="33"/>
  <c r="AF320" i="33"/>
  <c r="AF319" i="33"/>
  <c r="AF318" i="33"/>
  <c r="AF317" i="33"/>
  <c r="AF316" i="33"/>
  <c r="AF315" i="33"/>
  <c r="AF314" i="33"/>
  <c r="AF313" i="33"/>
  <c r="AF311" i="33"/>
  <c r="AF310" i="33"/>
  <c r="AF309" i="33"/>
  <c r="AF308" i="33"/>
  <c r="AF307" i="33"/>
  <c r="AF306" i="33"/>
  <c r="AF305" i="33"/>
  <c r="AF304" i="33"/>
  <c r="AF303" i="33"/>
  <c r="AF302" i="33"/>
  <c r="AF301" i="33"/>
  <c r="AF300" i="33"/>
  <c r="AF299" i="33"/>
  <c r="AF298" i="33"/>
  <c r="AF297" i="33"/>
  <c r="AF296" i="33"/>
  <c r="AF295" i="33"/>
  <c r="AF294" i="33"/>
  <c r="AF293" i="33"/>
  <c r="AF292" i="33"/>
  <c r="AF291" i="33"/>
  <c r="AF290" i="33"/>
  <c r="AF289" i="33"/>
  <c r="AF288" i="33"/>
  <c r="AF287" i="33"/>
  <c r="AF286" i="33"/>
  <c r="AF285" i="33"/>
  <c r="AF284" i="33"/>
  <c r="AF283" i="33"/>
  <c r="AF282" i="33"/>
  <c r="AF279" i="33"/>
  <c r="AF277" i="33"/>
  <c r="AF275" i="33"/>
  <c r="AF273" i="33"/>
  <c r="AF271" i="33"/>
  <c r="AF270" i="33"/>
  <c r="AF269" i="33"/>
  <c r="AF268" i="33"/>
  <c r="AF266" i="33"/>
  <c r="AF265" i="33"/>
  <c r="AF264" i="33"/>
  <c r="AF263" i="33"/>
  <c r="AF262" i="33"/>
  <c r="AF261" i="33"/>
  <c r="AF260" i="33"/>
  <c r="AF259" i="33"/>
  <c r="AF258" i="33"/>
  <c r="AF257" i="33"/>
  <c r="AF256" i="33"/>
  <c r="AF255" i="33"/>
  <c r="AF254" i="33"/>
  <c r="AF253" i="33"/>
  <c r="AF252" i="33"/>
  <c r="AF250" i="33"/>
  <c r="AF249" i="33"/>
  <c r="AF248" i="33"/>
  <c r="AF247" i="33"/>
  <c r="AF246" i="33"/>
  <c r="AF245" i="33"/>
  <c r="AF244" i="33"/>
  <c r="AF243" i="33"/>
  <c r="AF241" i="33"/>
  <c r="AF240" i="33"/>
  <c r="AF239" i="33"/>
  <c r="AF238" i="33"/>
  <c r="AF237" i="33"/>
  <c r="AF236" i="33"/>
  <c r="AF235" i="33"/>
  <c r="AF234" i="33"/>
  <c r="AF233" i="33"/>
  <c r="AF231" i="33"/>
  <c r="AF230" i="33"/>
  <c r="AF229" i="33"/>
  <c r="AF225" i="33"/>
  <c r="AF221" i="33"/>
  <c r="AF219" i="33"/>
  <c r="AF216" i="33"/>
  <c r="AF215" i="33"/>
  <c r="AF214" i="33"/>
  <c r="AF213" i="33"/>
  <c r="AF212" i="33"/>
  <c r="AF211" i="33"/>
  <c r="AF210" i="33"/>
  <c r="AF209" i="33"/>
  <c r="AF208" i="33"/>
  <c r="AF207" i="33"/>
  <c r="AF206" i="33"/>
  <c r="AF205" i="33"/>
  <c r="AF204" i="33"/>
  <c r="AF203" i="33"/>
  <c r="AF202" i="33"/>
  <c r="AF201" i="33"/>
  <c r="AF200" i="33"/>
  <c r="AF198" i="33"/>
  <c r="AF194" i="33"/>
  <c r="AF193" i="33"/>
  <c r="AF191" i="33"/>
  <c r="AF190" i="33"/>
  <c r="AF189" i="33"/>
  <c r="AF188" i="33"/>
  <c r="AF187" i="33"/>
  <c r="AF186" i="33"/>
  <c r="AF185" i="33"/>
  <c r="AF184" i="33"/>
  <c r="AF183" i="33"/>
  <c r="AF182" i="33"/>
  <c r="AF181" i="33"/>
  <c r="AF180" i="33"/>
  <c r="AF179" i="33"/>
  <c r="AF178" i="33"/>
  <c r="AF176" i="33"/>
  <c r="AF175" i="33"/>
  <c r="AF174" i="33"/>
  <c r="AF173" i="33"/>
  <c r="AF172" i="33"/>
  <c r="AF171" i="33"/>
  <c r="AF170" i="33"/>
  <c r="AF169" i="33"/>
  <c r="AF168" i="33"/>
  <c r="AF167" i="33"/>
  <c r="AF166" i="33"/>
  <c r="AF165" i="33"/>
  <c r="AF164" i="33"/>
  <c r="AF163" i="33"/>
  <c r="AF160" i="33"/>
  <c r="AF158" i="33"/>
  <c r="AF157" i="33"/>
  <c r="AF153" i="33"/>
  <c r="AF151" i="33"/>
  <c r="AF150" i="33"/>
  <c r="AF149" i="33"/>
  <c r="AF148" i="33"/>
  <c r="AF147" i="33"/>
  <c r="AF146" i="33"/>
  <c r="AF145" i="33"/>
  <c r="AF144" i="33"/>
  <c r="AF143" i="33"/>
  <c r="AF142" i="33"/>
  <c r="AF141" i="33"/>
  <c r="AF140" i="33"/>
  <c r="AF139" i="33"/>
  <c r="AF138" i="33"/>
  <c r="AF137" i="33"/>
  <c r="AF136" i="33"/>
  <c r="AF135" i="33"/>
  <c r="AF134" i="33"/>
  <c r="AF133" i="33"/>
  <c r="AF132" i="33"/>
  <c r="AF131" i="33"/>
  <c r="AF130" i="33"/>
  <c r="AF129" i="33"/>
  <c r="AF128" i="33"/>
  <c r="AF127" i="33"/>
  <c r="AF126" i="33"/>
  <c r="AF125" i="33"/>
  <c r="AF124" i="33"/>
  <c r="AF123" i="33"/>
  <c r="AF122" i="33"/>
  <c r="AF121" i="33"/>
  <c r="AF120" i="33"/>
  <c r="AF119" i="33"/>
  <c r="AF118" i="33"/>
  <c r="AF117" i="33"/>
  <c r="AF116" i="33"/>
  <c r="AF113" i="33"/>
  <c r="AF109" i="33"/>
  <c r="AF108" i="33"/>
  <c r="AF107" i="33"/>
  <c r="AF106" i="33"/>
  <c r="AF105" i="33"/>
  <c r="AF104" i="33"/>
  <c r="AF103" i="33"/>
  <c r="AF102" i="33"/>
  <c r="AF101" i="33"/>
  <c r="AF100" i="33"/>
  <c r="AF99" i="33"/>
  <c r="AF98" i="33"/>
  <c r="AF97" i="33"/>
  <c r="AF96" i="33"/>
  <c r="AF93" i="33"/>
  <c r="AF92" i="33"/>
  <c r="AF91" i="33"/>
  <c r="AF90" i="33"/>
  <c r="AF89" i="33"/>
  <c r="AF88" i="33"/>
  <c r="AF85" i="33"/>
  <c r="AF79" i="33"/>
  <c r="AF78" i="33"/>
  <c r="AF77" i="33"/>
  <c r="AF76" i="33"/>
  <c r="AF75" i="33"/>
  <c r="AF74" i="33"/>
  <c r="AF73" i="33"/>
  <c r="AF72" i="33"/>
  <c r="AF68" i="33"/>
  <c r="AF64" i="33"/>
  <c r="AF62" i="33"/>
  <c r="AF61" i="33"/>
  <c r="AF60" i="33"/>
  <c r="AF59" i="33"/>
  <c r="AF58" i="33"/>
  <c r="AF57" i="33"/>
  <c r="AF55" i="33"/>
  <c r="AF54" i="33"/>
  <c r="AF51" i="33"/>
  <c r="AF50" i="33"/>
  <c r="AF49" i="33"/>
  <c r="AF47" i="33"/>
  <c r="AF46" i="33"/>
  <c r="AF45" i="33"/>
  <c r="AF44" i="33"/>
  <c r="AF43" i="33"/>
  <c r="AF42" i="33"/>
  <c r="AF40" i="33"/>
  <c r="AF39" i="33"/>
  <c r="AF38" i="33"/>
  <c r="AF37" i="33"/>
  <c r="AF36" i="33"/>
  <c r="AF35" i="33"/>
  <c r="AF34" i="33"/>
  <c r="AF33" i="33"/>
  <c r="AF32" i="33"/>
  <c r="AF31" i="33"/>
  <c r="AF30" i="33"/>
  <c r="AF29" i="33"/>
  <c r="AF28" i="33"/>
  <c r="AF27" i="33"/>
  <c r="AF26" i="33"/>
  <c r="AF25" i="33"/>
  <c r="AF23" i="33"/>
  <c r="AF22" i="33"/>
  <c r="AF20" i="33"/>
  <c r="AF18" i="33"/>
  <c r="AF17" i="33"/>
  <c r="AF15" i="33"/>
  <c r="AF14" i="33"/>
  <c r="AF12" i="33"/>
  <c r="AF10" i="33"/>
  <c r="AF9" i="33"/>
  <c r="Y1058" i="33"/>
  <c r="Y1057" i="33"/>
  <c r="Y1056" i="33"/>
  <c r="Y1055" i="33"/>
  <c r="Y1054" i="33"/>
  <c r="Y1053" i="33"/>
  <c r="Y1052" i="33"/>
  <c r="Y1051" i="33"/>
  <c r="Y1050" i="33"/>
  <c r="Y1049" i="33"/>
  <c r="Y1048" i="33"/>
  <c r="Y1047" i="33"/>
  <c r="Y1046" i="33"/>
  <c r="Y1045" i="33"/>
  <c r="Y1044" i="33"/>
  <c r="Y1043" i="33"/>
  <c r="Y1042" i="33"/>
  <c r="Y1041" i="33"/>
  <c r="Y1040" i="33"/>
  <c r="Y1039" i="33"/>
  <c r="Y1038" i="33"/>
  <c r="Y1037" i="33"/>
  <c r="Y1036" i="33"/>
  <c r="Y1035" i="33"/>
  <c r="Y1034" i="33"/>
  <c r="Y1033" i="33"/>
  <c r="Y1032" i="33"/>
  <c r="Y1031" i="33"/>
  <c r="Y1030" i="33"/>
  <c r="Y1029" i="33"/>
  <c r="Y1028" i="33"/>
  <c r="Y1027" i="33"/>
  <c r="Y1026" i="33"/>
  <c r="Y1025" i="33"/>
  <c r="Y1024" i="33"/>
  <c r="Y1023" i="33"/>
  <c r="Y1022" i="33"/>
  <c r="Y1021" i="33"/>
  <c r="Y1020" i="33"/>
  <c r="Y1019" i="33"/>
  <c r="Y1018" i="33"/>
  <c r="Y1017" i="33"/>
  <c r="Y1016" i="33"/>
  <c r="Y1015" i="33"/>
  <c r="Y1014" i="33"/>
  <c r="Y1013" i="33"/>
  <c r="Y1012" i="33"/>
  <c r="Y1011" i="33"/>
  <c r="Y1010" i="33"/>
  <c r="Y1009" i="33"/>
  <c r="Y1008" i="33"/>
  <c r="Y1007" i="33"/>
  <c r="Y1006" i="33"/>
  <c r="Y1005" i="33"/>
  <c r="Y1004" i="33"/>
  <c r="Y1003" i="33"/>
  <c r="Y1002" i="33"/>
  <c r="Y1001" i="33"/>
  <c r="Y1000" i="33"/>
  <c r="Y999" i="33"/>
  <c r="Y998" i="33"/>
  <c r="Y997" i="33"/>
  <c r="Y996" i="33"/>
  <c r="Y995" i="33"/>
  <c r="Y994" i="33"/>
  <c r="Y993" i="33"/>
  <c r="Y992" i="33"/>
  <c r="Y991" i="33"/>
  <c r="Y990" i="33"/>
  <c r="Y989" i="33"/>
  <c r="Y988" i="33"/>
  <c r="Y987" i="33"/>
  <c r="Y986" i="33"/>
  <c r="Y985" i="33"/>
  <c r="Y984" i="33"/>
  <c r="Y983" i="33"/>
  <c r="Y982" i="33"/>
  <c r="Y981" i="33"/>
  <c r="Y980" i="33"/>
  <c r="Y979" i="33"/>
  <c r="Y978" i="33"/>
  <c r="Y977" i="33"/>
  <c r="Y976" i="33"/>
  <c r="Y975" i="33"/>
  <c r="Y974" i="33"/>
  <c r="Y973" i="33"/>
  <c r="Y972" i="33"/>
  <c r="Y971" i="33"/>
  <c r="Y970" i="33"/>
  <c r="Y969" i="33"/>
  <c r="Y968" i="33"/>
  <c r="Y967" i="33"/>
  <c r="Y966" i="33"/>
  <c r="Y965" i="33"/>
  <c r="Y964" i="33"/>
  <c r="Y963" i="33"/>
  <c r="Y962" i="33"/>
  <c r="Y961" i="33"/>
  <c r="Y960" i="33"/>
  <c r="Y959" i="33"/>
  <c r="Y958" i="33"/>
  <c r="Y957" i="33"/>
  <c r="Y956" i="33"/>
  <c r="Y955" i="33"/>
  <c r="Y954" i="33"/>
  <c r="Y953" i="33"/>
  <c r="Y952" i="33"/>
  <c r="Y951" i="33"/>
  <c r="Y950" i="33"/>
  <c r="Y949" i="33"/>
  <c r="Y948" i="33"/>
  <c r="Y947" i="33"/>
  <c r="Y946" i="33"/>
  <c r="Y943" i="33"/>
  <c r="Y941" i="33"/>
  <c r="Y940" i="33"/>
  <c r="Y938" i="33"/>
  <c r="Y937" i="33"/>
  <c r="Y936" i="33"/>
  <c r="Y935" i="33"/>
  <c r="Y934" i="33"/>
  <c r="Y933" i="33"/>
  <c r="Y932" i="33"/>
  <c r="Y931" i="33"/>
  <c r="Y930" i="33"/>
  <c r="Y929" i="33"/>
  <c r="Y928" i="33"/>
  <c r="Y927" i="33"/>
  <c r="Y926" i="33"/>
  <c r="Y925" i="33"/>
  <c r="Y924" i="33"/>
  <c r="Y923" i="33"/>
  <c r="Y922" i="33"/>
  <c r="Y921" i="33"/>
  <c r="Y920" i="33"/>
  <c r="Y919" i="33"/>
  <c r="Y918" i="33"/>
  <c r="Y917" i="33"/>
  <c r="Y916" i="33"/>
  <c r="Y915" i="33"/>
  <c r="Y914" i="33"/>
  <c r="Y913" i="33"/>
  <c r="Y912" i="33"/>
  <c r="Y911" i="33"/>
  <c r="Y910" i="33"/>
  <c r="Y909" i="33"/>
  <c r="Y908" i="33"/>
  <c r="Y907" i="33"/>
  <c r="Y906" i="33"/>
  <c r="Y905" i="33"/>
  <c r="Y904" i="33"/>
  <c r="Y903" i="33"/>
  <c r="Y902" i="33"/>
  <c r="Y901" i="33"/>
  <c r="Y900" i="33"/>
  <c r="Y899" i="33"/>
  <c r="Y898" i="33"/>
  <c r="Y897" i="33"/>
  <c r="Y896" i="33"/>
  <c r="Y895" i="33"/>
  <c r="Y894" i="33"/>
  <c r="Y893" i="33"/>
  <c r="Y892" i="33"/>
  <c r="Y891" i="33"/>
  <c r="Y890" i="33"/>
  <c r="Y889" i="33"/>
  <c r="Y888" i="33"/>
  <c r="Y887" i="33"/>
  <c r="Y886" i="33"/>
  <c r="Y885" i="33"/>
  <c r="Y884" i="33"/>
  <c r="Y883" i="33"/>
  <c r="Y882" i="33"/>
  <c r="Y881" i="33"/>
  <c r="Y880" i="33"/>
  <c r="Y879" i="33"/>
  <c r="Y878" i="33"/>
  <c r="Y877" i="33"/>
  <c r="Y876" i="33"/>
  <c r="Y875" i="33"/>
  <c r="Y874" i="33"/>
  <c r="Y873" i="33"/>
  <c r="Y872" i="33"/>
  <c r="Y871" i="33"/>
  <c r="Y870" i="33"/>
  <c r="Y869" i="33"/>
  <c r="Y868" i="33"/>
  <c r="Y867" i="33"/>
  <c r="Y866" i="33"/>
  <c r="Y865" i="33"/>
  <c r="Y864" i="33"/>
  <c r="Y863" i="33"/>
  <c r="Y862" i="33"/>
  <c r="Y861" i="33"/>
  <c r="Y859" i="33"/>
  <c r="Y858" i="33"/>
  <c r="Y855" i="33"/>
  <c r="Y853" i="33"/>
  <c r="Y852" i="33"/>
  <c r="Y851" i="33"/>
  <c r="Y850" i="33"/>
  <c r="Y849" i="33"/>
  <c r="Y848" i="33"/>
  <c r="Y845" i="33"/>
  <c r="Y844" i="33"/>
  <c r="Y843" i="33"/>
  <c r="Y842" i="33"/>
  <c r="Y841" i="33"/>
  <c r="Y840" i="33"/>
  <c r="Y839" i="33"/>
  <c r="Y838" i="33"/>
  <c r="Y836" i="33"/>
  <c r="Y835" i="33"/>
  <c r="Y834" i="33"/>
  <c r="Y833" i="33"/>
  <c r="Y832" i="33"/>
  <c r="Y831" i="33"/>
  <c r="Y830" i="33"/>
  <c r="Y829" i="33"/>
  <c r="Y828" i="33"/>
  <c r="Y827" i="33"/>
  <c r="Y826" i="33"/>
  <c r="Y825" i="33"/>
  <c r="Y824" i="33"/>
  <c r="Y823" i="33"/>
  <c r="Y822" i="33"/>
  <c r="Y821" i="33"/>
  <c r="Y820" i="33"/>
  <c r="Y819" i="33"/>
  <c r="Y818" i="33"/>
  <c r="Y817" i="33"/>
  <c r="Y816" i="33"/>
  <c r="Y815" i="33"/>
  <c r="Y814" i="33"/>
  <c r="Y813" i="33"/>
  <c r="Y812" i="33"/>
  <c r="Y811" i="33"/>
  <c r="Y810" i="33"/>
  <c r="Y809" i="33"/>
  <c r="Y808" i="33"/>
  <c r="Y807" i="33"/>
  <c r="Y806" i="33"/>
  <c r="Y805" i="33"/>
  <c r="Y804" i="33"/>
  <c r="Y803" i="33"/>
  <c r="Y802" i="33"/>
  <c r="Y801" i="33"/>
  <c r="Y800" i="33"/>
  <c r="Y799" i="33"/>
  <c r="Y798" i="33"/>
  <c r="Y797" i="33"/>
  <c r="Y796" i="33"/>
  <c r="Y795" i="33"/>
  <c r="Y794" i="33"/>
  <c r="Y793" i="33"/>
  <c r="Y792" i="33"/>
  <c r="Y791" i="33"/>
  <c r="Y790" i="33"/>
  <c r="Y789" i="33"/>
  <c r="Y788" i="33"/>
  <c r="Y787" i="33"/>
  <c r="Y786" i="33"/>
  <c r="Y785" i="33"/>
  <c r="Y784" i="33"/>
  <c r="Y783" i="33"/>
  <c r="Y782" i="33"/>
  <c r="Y781" i="33"/>
  <c r="Y780" i="33"/>
  <c r="Y779" i="33"/>
  <c r="Y778" i="33"/>
  <c r="Y777" i="33"/>
  <c r="Y776" i="33"/>
  <c r="Y775" i="33"/>
  <c r="Y774" i="33"/>
  <c r="Y773" i="33"/>
  <c r="Y772" i="33"/>
  <c r="Y771" i="33"/>
  <c r="Y770" i="33"/>
  <c r="Y769" i="33"/>
  <c r="Y768" i="33"/>
  <c r="Y764" i="33"/>
  <c r="Y763" i="33"/>
  <c r="Y762" i="33"/>
  <c r="Y761" i="33"/>
  <c r="Y759" i="33"/>
  <c r="Y758" i="33"/>
  <c r="Y757" i="33"/>
  <c r="Y756" i="33"/>
  <c r="Y754" i="33"/>
  <c r="Y753" i="33"/>
  <c r="Y752" i="33"/>
  <c r="Y751" i="33"/>
  <c r="Y750" i="33"/>
  <c r="Y749" i="33"/>
  <c r="Y748" i="33"/>
  <c r="Y747" i="33"/>
  <c r="Y746" i="33"/>
  <c r="Y745" i="33"/>
  <c r="Y744" i="33"/>
  <c r="Y743" i="33"/>
  <c r="Y742" i="33"/>
  <c r="Y741" i="33"/>
  <c r="Y740" i="33"/>
  <c r="Y739" i="33"/>
  <c r="Y738" i="33"/>
  <c r="Y737" i="33"/>
  <c r="Y736" i="33"/>
  <c r="Y735" i="33"/>
  <c r="Y734" i="33"/>
  <c r="Y733" i="33"/>
  <c r="Y732" i="33"/>
  <c r="Y731" i="33"/>
  <c r="Y730" i="33"/>
  <c r="Y729" i="33"/>
  <c r="Y728" i="33"/>
  <c r="Y727" i="33"/>
  <c r="Y726" i="33"/>
  <c r="Y725" i="33"/>
  <c r="Y724" i="33"/>
  <c r="Y723" i="33"/>
  <c r="Y722" i="33"/>
  <c r="Y721" i="33"/>
  <c r="Y720" i="33"/>
  <c r="Y719" i="33"/>
  <c r="Y718" i="33"/>
  <c r="Y717" i="33"/>
  <c r="Y716" i="33"/>
  <c r="Y715" i="33"/>
  <c r="Y714" i="33"/>
  <c r="Y713" i="33"/>
  <c r="Y712" i="33"/>
  <c r="Y711" i="33"/>
  <c r="Y710" i="33"/>
  <c r="Y709" i="33"/>
  <c r="Y708" i="33"/>
  <c r="Y707" i="33"/>
  <c r="Y706" i="33"/>
  <c r="Y705" i="33"/>
  <c r="Y704" i="33"/>
  <c r="Y703" i="33"/>
  <c r="Y702" i="33"/>
  <c r="Y701" i="33"/>
  <c r="Y700" i="33"/>
  <c r="Y699" i="33"/>
  <c r="Y698" i="33"/>
  <c r="Y697" i="33"/>
  <c r="Y696" i="33"/>
  <c r="Y695" i="33"/>
  <c r="Y694" i="33"/>
  <c r="Y693" i="33"/>
  <c r="Y692" i="33"/>
  <c r="Y691" i="33"/>
  <c r="Y690" i="33"/>
  <c r="Y689" i="33"/>
  <c r="Y688" i="33"/>
  <c r="Y687" i="33"/>
  <c r="Y686" i="33"/>
  <c r="Y685" i="33"/>
  <c r="Y684" i="33"/>
  <c r="Y683" i="33"/>
  <c r="Y681" i="33"/>
  <c r="Y680" i="33"/>
  <c r="Y678" i="33"/>
  <c r="Y677" i="33"/>
  <c r="Y676" i="33"/>
  <c r="Y675" i="33"/>
  <c r="Y673" i="33"/>
  <c r="Y672" i="33"/>
  <c r="Y671" i="33"/>
  <c r="Y670" i="33"/>
  <c r="Y669" i="33"/>
  <c r="Y668" i="33"/>
  <c r="Y667" i="33"/>
  <c r="Y666" i="33"/>
  <c r="Y665" i="33"/>
  <c r="Y664" i="33"/>
  <c r="Y663" i="33"/>
  <c r="Y662" i="33"/>
  <c r="Y661" i="33"/>
  <c r="Y660" i="33"/>
  <c r="Y659" i="33"/>
  <c r="Y658" i="33"/>
  <c r="Y657" i="33"/>
  <c r="Y656" i="33"/>
  <c r="Y655" i="33"/>
  <c r="Y654" i="33"/>
  <c r="Y653" i="33"/>
  <c r="Y652" i="33"/>
  <c r="Y651" i="33"/>
  <c r="Y650" i="33"/>
  <c r="Y649" i="33"/>
  <c r="Y648" i="33"/>
  <c r="Y647" i="33"/>
  <c r="Y646" i="33"/>
  <c r="Y645" i="33"/>
  <c r="Y644" i="33"/>
  <c r="Y643" i="33"/>
  <c r="Y642" i="33"/>
  <c r="Y641" i="33"/>
  <c r="Y640" i="33"/>
  <c r="Y639" i="33"/>
  <c r="Y638" i="33"/>
  <c r="Y637" i="33"/>
  <c r="Y636" i="33"/>
  <c r="Y635" i="33"/>
  <c r="Y634" i="33"/>
  <c r="Y633" i="33"/>
  <c r="Y632" i="33"/>
  <c r="Y631" i="33"/>
  <c r="Y630" i="33"/>
  <c r="Y629" i="33"/>
  <c r="Y628" i="33"/>
  <c r="Y627" i="33"/>
  <c r="Y626" i="33"/>
  <c r="Y625" i="33"/>
  <c r="Y624" i="33"/>
  <c r="Y623" i="33"/>
  <c r="Y622" i="33"/>
  <c r="Y621" i="33"/>
  <c r="Y620" i="33"/>
  <c r="Y619" i="33"/>
  <c r="Y618" i="33"/>
  <c r="Y617" i="33"/>
  <c r="Y616" i="33"/>
  <c r="Y615" i="33"/>
  <c r="Y614" i="33"/>
  <c r="Y613" i="33"/>
  <c r="Y612" i="33"/>
  <c r="Y611" i="33"/>
  <c r="Y610" i="33"/>
  <c r="Y609" i="33"/>
  <c r="Y608" i="33"/>
  <c r="Y607" i="33"/>
  <c r="Y606" i="33"/>
  <c r="Y605" i="33"/>
  <c r="Y604" i="33"/>
  <c r="Y603" i="33"/>
  <c r="Y602" i="33"/>
  <c r="Y601" i="33"/>
  <c r="Y600" i="33"/>
  <c r="Y599" i="33"/>
  <c r="Y598" i="33"/>
  <c r="Y597" i="33"/>
  <c r="Y596" i="33"/>
  <c r="Y593" i="33"/>
  <c r="Y590" i="33"/>
  <c r="Y589" i="33"/>
  <c r="Y588" i="33"/>
  <c r="Y587" i="33"/>
  <c r="Y586" i="33"/>
  <c r="Y585" i="33"/>
  <c r="Y584" i="33"/>
  <c r="Y583" i="33"/>
  <c r="Y582" i="33"/>
  <c r="Y581" i="33"/>
  <c r="Y580" i="33"/>
  <c r="Y579" i="33"/>
  <c r="Y578" i="33"/>
  <c r="Y577" i="33"/>
  <c r="Y576" i="33"/>
  <c r="Y575" i="33"/>
  <c r="Y574" i="33"/>
  <c r="Y573" i="33"/>
  <c r="Y572" i="33"/>
  <c r="Y571" i="33"/>
  <c r="Y570" i="33"/>
  <c r="Y569" i="33"/>
  <c r="Y568" i="33"/>
  <c r="Y567" i="33"/>
  <c r="Y566" i="33"/>
  <c r="Y565" i="33"/>
  <c r="Y564" i="33"/>
  <c r="Y563" i="33"/>
  <c r="Y562" i="33"/>
  <c r="Y561" i="33"/>
  <c r="Y560" i="33"/>
  <c r="Y559" i="33"/>
  <c r="Y558" i="33"/>
  <c r="Y557" i="33"/>
  <c r="Y556" i="33"/>
  <c r="Y555" i="33"/>
  <c r="Y554" i="33"/>
  <c r="Y553" i="33"/>
  <c r="Y552" i="33"/>
  <c r="Y551" i="33"/>
  <c r="Y550" i="33"/>
  <c r="Y549" i="33"/>
  <c r="Y548" i="33"/>
  <c r="Y547" i="33"/>
  <c r="Y546" i="33"/>
  <c r="Y545" i="33"/>
  <c r="Y544" i="33"/>
  <c r="Y543" i="33"/>
  <c r="Y542" i="33"/>
  <c r="Y541" i="33"/>
  <c r="Y540" i="33"/>
  <c r="Y539" i="33"/>
  <c r="Y538" i="33"/>
  <c r="Y537" i="33"/>
  <c r="Y536" i="33"/>
  <c r="Y535" i="33"/>
  <c r="Y534" i="33"/>
  <c r="Y533" i="33"/>
  <c r="Y532" i="33"/>
  <c r="Y531" i="33"/>
  <c r="Y530" i="33"/>
  <c r="Y529" i="33"/>
  <c r="Y528" i="33"/>
  <c r="Y527" i="33"/>
  <c r="Y526" i="33"/>
  <c r="Y525" i="33"/>
  <c r="Y524" i="33"/>
  <c r="Y523" i="33"/>
  <c r="Y522" i="33"/>
  <c r="Y521" i="33"/>
  <c r="Y520" i="33"/>
  <c r="Y519" i="33"/>
  <c r="Y518" i="33"/>
  <c r="Y517" i="33"/>
  <c r="Y510" i="33"/>
  <c r="Y509" i="33"/>
  <c r="Y508" i="33"/>
  <c r="Y507" i="33"/>
  <c r="Y506" i="33"/>
  <c r="Y505" i="33"/>
  <c r="Y504" i="33"/>
  <c r="Y503" i="33"/>
  <c r="Y502" i="33"/>
  <c r="Y501" i="33"/>
  <c r="Y500" i="33"/>
  <c r="Y499" i="33"/>
  <c r="Y498" i="33"/>
  <c r="Y497" i="33"/>
  <c r="Y496" i="33"/>
  <c r="Y495" i="33"/>
  <c r="Y494" i="33"/>
  <c r="Y493" i="33"/>
  <c r="Y492" i="33"/>
  <c r="Y491" i="33"/>
  <c r="Y490" i="33"/>
  <c r="Y489" i="33"/>
  <c r="Y488" i="33"/>
  <c r="Y487" i="33"/>
  <c r="Y486" i="33"/>
  <c r="Y485" i="33"/>
  <c r="Y484" i="33"/>
  <c r="Y483" i="33"/>
  <c r="Y482" i="33"/>
  <c r="Y481" i="33"/>
  <c r="Y480" i="33"/>
  <c r="Y479" i="33"/>
  <c r="Y478" i="33"/>
  <c r="Y477" i="33"/>
  <c r="Y476" i="33"/>
  <c r="Y475" i="33"/>
  <c r="Y474" i="33"/>
  <c r="Y473" i="33"/>
  <c r="Y472" i="33"/>
  <c r="Y471" i="33"/>
  <c r="Y470" i="33"/>
  <c r="Y469" i="33"/>
  <c r="Y468" i="33"/>
  <c r="Y467" i="33"/>
  <c r="Y466" i="33"/>
  <c r="Y465" i="33"/>
  <c r="Y464" i="33"/>
  <c r="Y463" i="33"/>
  <c r="Y462" i="33"/>
  <c r="Y461" i="33"/>
  <c r="Y460" i="33"/>
  <c r="Y459" i="33"/>
  <c r="Y458" i="33"/>
  <c r="Y457" i="33"/>
  <c r="Y456" i="33"/>
  <c r="Y455" i="33"/>
  <c r="Y454" i="33"/>
  <c r="Y453" i="33"/>
  <c r="Y452" i="33"/>
  <c r="Y451" i="33"/>
  <c r="Y450" i="33"/>
  <c r="Y449" i="33"/>
  <c r="Y448" i="33"/>
  <c r="Y447" i="33"/>
  <c r="Y446" i="33"/>
  <c r="Y445" i="33"/>
  <c r="Y444" i="33"/>
  <c r="Y443" i="33"/>
  <c r="Y442" i="33"/>
  <c r="Y441" i="33"/>
  <c r="Y440" i="33"/>
  <c r="Y439" i="33"/>
  <c r="Y438" i="33"/>
  <c r="Y437" i="33"/>
  <c r="Y433" i="33"/>
  <c r="Y432" i="33"/>
  <c r="Y431" i="33"/>
  <c r="Y430" i="33"/>
  <c r="Y429" i="33"/>
  <c r="Y428" i="33"/>
  <c r="Y427" i="33"/>
  <c r="Y426" i="33"/>
  <c r="Y425" i="33"/>
  <c r="Y424" i="33"/>
  <c r="Y423" i="33"/>
  <c r="Y422" i="33"/>
  <c r="Y421" i="33"/>
  <c r="Y420" i="33"/>
  <c r="Y419" i="33"/>
  <c r="Y418" i="33"/>
  <c r="Y417" i="33"/>
  <c r="Y416" i="33"/>
  <c r="Y415" i="33"/>
  <c r="Y414" i="33"/>
  <c r="Y413" i="33"/>
  <c r="Y412" i="33"/>
  <c r="Y411" i="33"/>
  <c r="Y410" i="33"/>
  <c r="Y409" i="33"/>
  <c r="Y408" i="33"/>
  <c r="Y407" i="33"/>
  <c r="Y406" i="33"/>
  <c r="Y405" i="33"/>
  <c r="Y404" i="33"/>
  <c r="Y403" i="33"/>
  <c r="Y402" i="33"/>
  <c r="Y401" i="33"/>
  <c r="Y400" i="33"/>
  <c r="Y399" i="33"/>
  <c r="Y398" i="33"/>
  <c r="Y397" i="33"/>
  <c r="Y396" i="33"/>
  <c r="Y395" i="33"/>
  <c r="Y394" i="33"/>
  <c r="Y393" i="33"/>
  <c r="Y392" i="33"/>
  <c r="Y391" i="33"/>
  <c r="Y390" i="33"/>
  <c r="Y389" i="33"/>
  <c r="Y388" i="33"/>
  <c r="Y387" i="33"/>
  <c r="Y386" i="33"/>
  <c r="Y385" i="33"/>
  <c r="Y384" i="33"/>
  <c r="Y383" i="33"/>
  <c r="Y382" i="33"/>
  <c r="Y381" i="33"/>
  <c r="Y380" i="33"/>
  <c r="Y379" i="33"/>
  <c r="Y378" i="33"/>
  <c r="Y377" i="33"/>
  <c r="Y376" i="33"/>
  <c r="Y375" i="33"/>
  <c r="Y374" i="33"/>
  <c r="Y373" i="33"/>
  <c r="Y372" i="33"/>
  <c r="Y371" i="33"/>
  <c r="Y370" i="33"/>
  <c r="Y369" i="33"/>
  <c r="Y368" i="33"/>
  <c r="Y367" i="33"/>
  <c r="Y366" i="33"/>
  <c r="Y365" i="33"/>
  <c r="Y364" i="33"/>
  <c r="Y363" i="33"/>
  <c r="Y362" i="33"/>
  <c r="Y361" i="33"/>
  <c r="Y360" i="33"/>
  <c r="Y359" i="33"/>
  <c r="Y358" i="33"/>
  <c r="Y354" i="33"/>
  <c r="Y353" i="33"/>
  <c r="Y352" i="33"/>
  <c r="Y351" i="33"/>
  <c r="Y350" i="33"/>
  <c r="Y349" i="33"/>
  <c r="Y348" i="33"/>
  <c r="Y347" i="33"/>
  <c r="Y346" i="33"/>
  <c r="Y345" i="33"/>
  <c r="Y344" i="33"/>
  <c r="Y343" i="33"/>
  <c r="Y342" i="33"/>
  <c r="Y341" i="33"/>
  <c r="Y340" i="33"/>
  <c r="Y339" i="33"/>
  <c r="Y338" i="33"/>
  <c r="Y337" i="33"/>
  <c r="Y336" i="33"/>
  <c r="Y335" i="33"/>
  <c r="Y334" i="33"/>
  <c r="Y333" i="33"/>
  <c r="Y331" i="33"/>
  <c r="Y330" i="33"/>
  <c r="Y329" i="33"/>
  <c r="Y328" i="33"/>
  <c r="Y327" i="33"/>
  <c r="Y326" i="33"/>
  <c r="Y325" i="33"/>
  <c r="Y324" i="33"/>
  <c r="Y323" i="33"/>
  <c r="Y322" i="33"/>
  <c r="Y321" i="33"/>
  <c r="Y320" i="33"/>
  <c r="Y319" i="33"/>
  <c r="Y318" i="33"/>
  <c r="Y317" i="33"/>
  <c r="Y316" i="33"/>
  <c r="Y315" i="33"/>
  <c r="Y314" i="33"/>
  <c r="Y313" i="33"/>
  <c r="Y311" i="33"/>
  <c r="Y310" i="33"/>
  <c r="Y309" i="33"/>
  <c r="Y308" i="33"/>
  <c r="Y307" i="33"/>
  <c r="Y306" i="33"/>
  <c r="Y305" i="33"/>
  <c r="Y304" i="33"/>
  <c r="Y303" i="33"/>
  <c r="Y302" i="33"/>
  <c r="Y301" i="33"/>
  <c r="Y300" i="33"/>
  <c r="Y299" i="33"/>
  <c r="Y298" i="33"/>
  <c r="Y297" i="33"/>
  <c r="Y296" i="33"/>
  <c r="Y295" i="33"/>
  <c r="Y294" i="33"/>
  <c r="Y293" i="33"/>
  <c r="Y292" i="33"/>
  <c r="Y291" i="33"/>
  <c r="Y290" i="33"/>
  <c r="Y289" i="33"/>
  <c r="Y288" i="33"/>
  <c r="Y287" i="33"/>
  <c r="Y286" i="33"/>
  <c r="Y285" i="33"/>
  <c r="Y284" i="33"/>
  <c r="Y283" i="33"/>
  <c r="Y282" i="33"/>
  <c r="Y279" i="33"/>
  <c r="Y277" i="33"/>
  <c r="Y275" i="33"/>
  <c r="Y273" i="33"/>
  <c r="Y271" i="33"/>
  <c r="Y270" i="33"/>
  <c r="Y269" i="33"/>
  <c r="Y268" i="33"/>
  <c r="Y266" i="33"/>
  <c r="Y265" i="33"/>
  <c r="Y264" i="33"/>
  <c r="Y263" i="33"/>
  <c r="Y262" i="33"/>
  <c r="Y261" i="33"/>
  <c r="Y260" i="33"/>
  <c r="Y259" i="33"/>
  <c r="Y258" i="33"/>
  <c r="Y257" i="33"/>
  <c r="Y256" i="33"/>
  <c r="Y255" i="33"/>
  <c r="Y254" i="33"/>
  <c r="Y253" i="33"/>
  <c r="Y252" i="33"/>
  <c r="Y250" i="33"/>
  <c r="Y249" i="33"/>
  <c r="Y248" i="33"/>
  <c r="Y247" i="33"/>
  <c r="Y246" i="33"/>
  <c r="Y245" i="33"/>
  <c r="Y244" i="33"/>
  <c r="Y243" i="33"/>
  <c r="Y241" i="33"/>
  <c r="Y240" i="33"/>
  <c r="Y239" i="33"/>
  <c r="Y238" i="33"/>
  <c r="Y237" i="33"/>
  <c r="Y236" i="33"/>
  <c r="Y235" i="33"/>
  <c r="Y234" i="33"/>
  <c r="Y233" i="33"/>
  <c r="Y231" i="33"/>
  <c r="Y230" i="33"/>
  <c r="Y229" i="33"/>
  <c r="Y225" i="33"/>
  <c r="Y221" i="33"/>
  <c r="Y219" i="33"/>
  <c r="Y216" i="33"/>
  <c r="Y215" i="33"/>
  <c r="Y214" i="33"/>
  <c r="Y213" i="33"/>
  <c r="Y212" i="33"/>
  <c r="Y211" i="33"/>
  <c r="Y210" i="33"/>
  <c r="Y209" i="33"/>
  <c r="Y208" i="33"/>
  <c r="Y207" i="33"/>
  <c r="Y206" i="33"/>
  <c r="Y205" i="33"/>
  <c r="Y204" i="33"/>
  <c r="Y203" i="33"/>
  <c r="Y202" i="33"/>
  <c r="Y201" i="33"/>
  <c r="Y200" i="33"/>
  <c r="Y198" i="33"/>
  <c r="Y194" i="33"/>
  <c r="Y193" i="33"/>
  <c r="Y191" i="33"/>
  <c r="Y190" i="33"/>
  <c r="Y189" i="33"/>
  <c r="Y188" i="33"/>
  <c r="Y187" i="33"/>
  <c r="Y186" i="33"/>
  <c r="Y185" i="33"/>
  <c r="Y184" i="33"/>
  <c r="Y183" i="33"/>
  <c r="Y182" i="33"/>
  <c r="Y181" i="33"/>
  <c r="Y180" i="33"/>
  <c r="Y179" i="33"/>
  <c r="Y178" i="33"/>
  <c r="Y176" i="33"/>
  <c r="Y175" i="33"/>
  <c r="Y174" i="33"/>
  <c r="Y173" i="33"/>
  <c r="Y172" i="33"/>
  <c r="Y171" i="33"/>
  <c r="Y170" i="33"/>
  <c r="Y169" i="33"/>
  <c r="Y168" i="33"/>
  <c r="Y167" i="33"/>
  <c r="Y166" i="33"/>
  <c r="Y165" i="33"/>
  <c r="Y164" i="33"/>
  <c r="Y163" i="33"/>
  <c r="Y160" i="33"/>
  <c r="Y158" i="33"/>
  <c r="Y157" i="33"/>
  <c r="Y153" i="33"/>
  <c r="Y151" i="33"/>
  <c r="Y150" i="33"/>
  <c r="Y149" i="33"/>
  <c r="Y148" i="33"/>
  <c r="Y147" i="33"/>
  <c r="Y146" i="33"/>
  <c r="Y145" i="33"/>
  <c r="Y144" i="33"/>
  <c r="Y143" i="33"/>
  <c r="Y142" i="33"/>
  <c r="Y141" i="33"/>
  <c r="Y140" i="33"/>
  <c r="Y139" i="33"/>
  <c r="Y138" i="33"/>
  <c r="Y137" i="33"/>
  <c r="Y136" i="33"/>
  <c r="Y135" i="33"/>
  <c r="Y134" i="33"/>
  <c r="Y133" i="33"/>
  <c r="Y132" i="33"/>
  <c r="Y131" i="33"/>
  <c r="Y130" i="33"/>
  <c r="Y129" i="33"/>
  <c r="Y128" i="33"/>
  <c r="Y127" i="33"/>
  <c r="Y126" i="33"/>
  <c r="Y125" i="33"/>
  <c r="Y124" i="33"/>
  <c r="Y123" i="33"/>
  <c r="Y122" i="33"/>
  <c r="Y121" i="33"/>
  <c r="Y120" i="33"/>
  <c r="Y119" i="33"/>
  <c r="Y118" i="33"/>
  <c r="Y117" i="33"/>
  <c r="Y116" i="33"/>
  <c r="Y113" i="33"/>
  <c r="Y109" i="33"/>
  <c r="Y108" i="33"/>
  <c r="Y107" i="33"/>
  <c r="Y106" i="33"/>
  <c r="Y105" i="33"/>
  <c r="Y104" i="33"/>
  <c r="Y103" i="33"/>
  <c r="Y102" i="33"/>
  <c r="Y101" i="33"/>
  <c r="Y100" i="33"/>
  <c r="Y99" i="33"/>
  <c r="Y98" i="33"/>
  <c r="Y97" i="33"/>
  <c r="Y96" i="33"/>
  <c r="Y93" i="33"/>
  <c r="Y92" i="33"/>
  <c r="Y91" i="33"/>
  <c r="Y90" i="33"/>
  <c r="Y89" i="33"/>
  <c r="Y88" i="33"/>
  <c r="Y85" i="33"/>
  <c r="Y79" i="33"/>
  <c r="Y78" i="33"/>
  <c r="Y77" i="33"/>
  <c r="Y76" i="33"/>
  <c r="Y75" i="33"/>
  <c r="Y74" i="33"/>
  <c r="Y73" i="33"/>
  <c r="Y72" i="33"/>
  <c r="Y68" i="33"/>
  <c r="Y64" i="33"/>
  <c r="Y62" i="33"/>
  <c r="Y61" i="33"/>
  <c r="Y60" i="33"/>
  <c r="Y59" i="33"/>
  <c r="Y58" i="33"/>
  <c r="Y57" i="33"/>
  <c r="Y55" i="33"/>
  <c r="Y54" i="33"/>
  <c r="Y51" i="33"/>
  <c r="Y50" i="33"/>
  <c r="Y49" i="33"/>
  <c r="Y47" i="33"/>
  <c r="Y46" i="33"/>
  <c r="Y45" i="33"/>
  <c r="Y44" i="33"/>
  <c r="Y43" i="33"/>
  <c r="Y42" i="33"/>
  <c r="Y40" i="33"/>
  <c r="Y39" i="33"/>
  <c r="Y38" i="33"/>
  <c r="Y37" i="33"/>
  <c r="Y36" i="33"/>
  <c r="Y35" i="33"/>
  <c r="Y34" i="33"/>
  <c r="Y33" i="33"/>
  <c r="Y32" i="33"/>
  <c r="Y31" i="33"/>
  <c r="Y30" i="33"/>
  <c r="Y29" i="33"/>
  <c r="Y28" i="33"/>
  <c r="Y27" i="33"/>
  <c r="Y26" i="33"/>
  <c r="Y25" i="33"/>
  <c r="Y23" i="33"/>
  <c r="Y22" i="33"/>
  <c r="Y20" i="33"/>
  <c r="Y18" i="33"/>
  <c r="Y17" i="33"/>
  <c r="Y15" i="33"/>
  <c r="Y14" i="33"/>
  <c r="Y12" i="33"/>
  <c r="Y10" i="33"/>
  <c r="E5" i="30"/>
  <c r="F11" i="30"/>
  <c r="F13" i="30"/>
  <c r="F14" i="30"/>
  <c r="F15" i="30"/>
  <c r="AK1058" i="33"/>
  <c r="AJ1058" i="33"/>
  <c r="AK1057" i="33"/>
  <c r="AJ1057" i="33"/>
  <c r="AK1056" i="33"/>
  <c r="AJ1056" i="33"/>
  <c r="AK1055" i="33"/>
  <c r="AJ1055" i="33"/>
  <c r="AK1054" i="33"/>
  <c r="AJ1054" i="33"/>
  <c r="AK1053" i="33"/>
  <c r="AJ1053" i="33"/>
  <c r="AK1052" i="33"/>
  <c r="AJ1052" i="33"/>
  <c r="AK1051" i="33"/>
  <c r="AJ1051" i="33"/>
  <c r="AK1050" i="33"/>
  <c r="AJ1050" i="33"/>
  <c r="AK1049" i="33"/>
  <c r="AJ1049" i="33"/>
  <c r="AL1049" i="33" s="1"/>
  <c r="AK1048" i="33"/>
  <c r="AJ1048" i="33"/>
  <c r="AL1048" i="33" s="1"/>
  <c r="AK1047" i="33"/>
  <c r="AJ1047" i="33"/>
  <c r="AK1046" i="33"/>
  <c r="AJ1046" i="33"/>
  <c r="AK1045" i="33"/>
  <c r="AJ1045" i="33"/>
  <c r="AK1044" i="33"/>
  <c r="AJ1044" i="33"/>
  <c r="AK1043" i="33"/>
  <c r="AJ1043" i="33"/>
  <c r="AL1043" i="33" s="1"/>
  <c r="AK1042" i="33"/>
  <c r="AJ1042" i="33"/>
  <c r="AK1041" i="33"/>
  <c r="AJ1041" i="33"/>
  <c r="AK1040" i="33"/>
  <c r="AJ1040" i="33"/>
  <c r="AK1039" i="33"/>
  <c r="AJ1039" i="33"/>
  <c r="AK1038" i="33"/>
  <c r="AJ1038" i="33"/>
  <c r="AK1037" i="33"/>
  <c r="AJ1037" i="33"/>
  <c r="AK1036" i="33"/>
  <c r="AJ1036" i="33"/>
  <c r="AK1035" i="33"/>
  <c r="AJ1035" i="33"/>
  <c r="AK1034" i="33"/>
  <c r="AJ1034" i="33"/>
  <c r="AK1033" i="33"/>
  <c r="AJ1033" i="33"/>
  <c r="AK1032" i="33"/>
  <c r="AJ1032" i="33"/>
  <c r="AK1031" i="33"/>
  <c r="AJ1031" i="33"/>
  <c r="AL1031" i="33" s="1"/>
  <c r="AK1030" i="33"/>
  <c r="AJ1030" i="33"/>
  <c r="AK1029" i="33"/>
  <c r="AJ1029" i="33"/>
  <c r="AK1028" i="33"/>
  <c r="AJ1028" i="33"/>
  <c r="AK1027" i="33"/>
  <c r="AJ1027" i="33"/>
  <c r="AK1026" i="33"/>
  <c r="AJ1026" i="33"/>
  <c r="AK1025" i="33"/>
  <c r="AJ1025" i="33"/>
  <c r="AL1025" i="33" s="1"/>
  <c r="AK1024" i="33"/>
  <c r="AJ1024" i="33"/>
  <c r="AK1023" i="33"/>
  <c r="AJ1023" i="33"/>
  <c r="AK1022" i="33"/>
  <c r="AJ1022" i="33"/>
  <c r="AK1021" i="33"/>
  <c r="AJ1021" i="33"/>
  <c r="AK1020" i="33"/>
  <c r="AJ1020" i="33"/>
  <c r="AK1019" i="33"/>
  <c r="AJ1019" i="33"/>
  <c r="AL1019" i="33" s="1"/>
  <c r="AK1018" i="33"/>
  <c r="AJ1018" i="33"/>
  <c r="AK1017" i="33"/>
  <c r="AJ1017" i="33"/>
  <c r="AK1016" i="33"/>
  <c r="AJ1016" i="33"/>
  <c r="AK1015" i="33"/>
  <c r="AJ1015" i="33"/>
  <c r="AK1014" i="33"/>
  <c r="AJ1014" i="33"/>
  <c r="AK1013" i="33"/>
  <c r="AJ1013" i="33"/>
  <c r="AK1012" i="33"/>
  <c r="AJ1012" i="33"/>
  <c r="AK1011" i="33"/>
  <c r="AJ1011" i="33"/>
  <c r="AK1010" i="33"/>
  <c r="AJ1010" i="33"/>
  <c r="AK1009" i="33"/>
  <c r="AJ1009" i="33"/>
  <c r="AK1008" i="33"/>
  <c r="AJ1008" i="33"/>
  <c r="AK1007" i="33"/>
  <c r="AJ1007" i="33"/>
  <c r="AL1007" i="33" s="1"/>
  <c r="AK1006" i="33"/>
  <c r="AJ1006" i="33"/>
  <c r="AK1005" i="33"/>
  <c r="AJ1005" i="33"/>
  <c r="AK1004" i="33"/>
  <c r="AJ1004" i="33"/>
  <c r="AK1003" i="33"/>
  <c r="AJ1003" i="33"/>
  <c r="AK1002" i="33"/>
  <c r="AJ1002" i="33"/>
  <c r="AK1001" i="33"/>
  <c r="AJ1001" i="33"/>
  <c r="AK1000" i="33"/>
  <c r="AJ1000" i="33"/>
  <c r="AK999" i="33"/>
  <c r="AJ999" i="33"/>
  <c r="AK998" i="33"/>
  <c r="AJ998" i="33"/>
  <c r="AK997" i="33"/>
  <c r="AJ997" i="33"/>
  <c r="AK996" i="33"/>
  <c r="AJ996" i="33"/>
  <c r="AK995" i="33"/>
  <c r="AJ995" i="33"/>
  <c r="AK994" i="33"/>
  <c r="AJ994" i="33"/>
  <c r="AK993" i="33"/>
  <c r="AJ993" i="33"/>
  <c r="AK992" i="33"/>
  <c r="AJ992" i="33"/>
  <c r="AK991" i="33"/>
  <c r="AJ991" i="33"/>
  <c r="AK990" i="33"/>
  <c r="AJ990" i="33"/>
  <c r="AK989" i="33"/>
  <c r="AJ989" i="33"/>
  <c r="AL989" i="33" s="1"/>
  <c r="AK988" i="33"/>
  <c r="AJ988" i="33"/>
  <c r="AK987" i="33"/>
  <c r="AJ987" i="33"/>
  <c r="AK986" i="33"/>
  <c r="AJ986" i="33"/>
  <c r="AK985" i="33"/>
  <c r="AJ985" i="33"/>
  <c r="AK984" i="33"/>
  <c r="AJ984" i="33"/>
  <c r="AL984" i="33" s="1"/>
  <c r="AK983" i="33"/>
  <c r="AJ983" i="33"/>
  <c r="AL983" i="33" s="1"/>
  <c r="AK982" i="33"/>
  <c r="AJ982" i="33"/>
  <c r="AK981" i="33"/>
  <c r="AJ981" i="33"/>
  <c r="AK980" i="33"/>
  <c r="AJ980" i="33"/>
  <c r="AK979" i="33"/>
  <c r="AJ979" i="33"/>
  <c r="AK978" i="33"/>
  <c r="AJ978" i="33"/>
  <c r="AK977" i="33"/>
  <c r="AJ977" i="33"/>
  <c r="AL977" i="33" s="1"/>
  <c r="AK976" i="33"/>
  <c r="AJ976" i="33"/>
  <c r="AK975" i="33"/>
  <c r="AJ975" i="33"/>
  <c r="AK974" i="33"/>
  <c r="AJ974" i="33"/>
  <c r="AK973" i="33"/>
  <c r="AJ973" i="33"/>
  <c r="AK972" i="33"/>
  <c r="AJ972" i="33"/>
  <c r="AL972" i="33" s="1"/>
  <c r="AK971" i="33"/>
  <c r="AJ971" i="33"/>
  <c r="AL971" i="33" s="1"/>
  <c r="AK970" i="33"/>
  <c r="AJ970" i="33"/>
  <c r="AK969" i="33"/>
  <c r="AJ969" i="33"/>
  <c r="AK968" i="33"/>
  <c r="AJ968" i="33"/>
  <c r="AK967" i="33"/>
  <c r="AJ967" i="33"/>
  <c r="AK966" i="33"/>
  <c r="AJ966" i="33"/>
  <c r="AK965" i="33"/>
  <c r="AJ965" i="33"/>
  <c r="AK964" i="33"/>
  <c r="AJ964" i="33"/>
  <c r="AK963" i="33"/>
  <c r="AJ963" i="33"/>
  <c r="AK962" i="33"/>
  <c r="AJ962" i="33"/>
  <c r="AK961" i="33"/>
  <c r="AJ961" i="33"/>
  <c r="AK960" i="33"/>
  <c r="AJ960" i="33"/>
  <c r="AL960" i="33" s="1"/>
  <c r="AK959" i="33"/>
  <c r="AJ959" i="33"/>
  <c r="AL959" i="33" s="1"/>
  <c r="AK958" i="33"/>
  <c r="AJ958" i="33"/>
  <c r="AK957" i="33"/>
  <c r="AJ957" i="33"/>
  <c r="AK956" i="33"/>
  <c r="AJ956" i="33"/>
  <c r="AK955" i="33"/>
  <c r="AJ955" i="33"/>
  <c r="AK954" i="33"/>
  <c r="AJ954" i="33"/>
  <c r="AK953" i="33"/>
  <c r="AJ953" i="33"/>
  <c r="AL953" i="33" s="1"/>
  <c r="AK952" i="33"/>
  <c r="AJ952" i="33"/>
  <c r="AK951" i="33"/>
  <c r="AJ951" i="33"/>
  <c r="AK950" i="33"/>
  <c r="AJ950" i="33"/>
  <c r="AK949" i="33"/>
  <c r="AJ949" i="33"/>
  <c r="AK948" i="33"/>
  <c r="AJ948" i="33"/>
  <c r="AL948" i="33" s="1"/>
  <c r="AK947" i="33"/>
  <c r="AJ947" i="33"/>
  <c r="AL947" i="33" s="1"/>
  <c r="AK946" i="33"/>
  <c r="AJ946" i="33"/>
  <c r="AK945" i="33"/>
  <c r="AJ945" i="33"/>
  <c r="Y945" i="33"/>
  <c r="AK944" i="33"/>
  <c r="AJ944" i="33"/>
  <c r="Y944" i="33"/>
  <c r="AK943" i="33"/>
  <c r="AJ943" i="33"/>
  <c r="AK942" i="33"/>
  <c r="AJ942" i="33"/>
  <c r="W942" i="33"/>
  <c r="Y942" i="33" s="1"/>
  <c r="AK941" i="33"/>
  <c r="AJ941" i="33"/>
  <c r="AL941" i="33" s="1"/>
  <c r="AK940" i="33"/>
  <c r="AJ940" i="33"/>
  <c r="AK939" i="33"/>
  <c r="AJ939" i="33"/>
  <c r="Y939" i="33"/>
  <c r="AK938" i="33"/>
  <c r="AJ938" i="33"/>
  <c r="AL938" i="33" s="1"/>
  <c r="AK937" i="33"/>
  <c r="AJ937" i="33"/>
  <c r="AK936" i="33"/>
  <c r="AJ936" i="33"/>
  <c r="AK935" i="33"/>
  <c r="AJ935" i="33"/>
  <c r="AK934" i="33"/>
  <c r="AJ934" i="33"/>
  <c r="AK933" i="33"/>
  <c r="AJ933" i="33"/>
  <c r="AK932" i="33"/>
  <c r="AJ932" i="33"/>
  <c r="AL932" i="33" s="1"/>
  <c r="AK931" i="33"/>
  <c r="AJ931" i="33"/>
  <c r="AK930" i="33"/>
  <c r="AJ930" i="33"/>
  <c r="AK929" i="33"/>
  <c r="AJ929" i="33"/>
  <c r="AK928" i="33"/>
  <c r="AJ928" i="33"/>
  <c r="AK927" i="33"/>
  <c r="AJ927" i="33"/>
  <c r="AK926" i="33"/>
  <c r="AJ926" i="33"/>
  <c r="AL926" i="33" s="1"/>
  <c r="AK925" i="33"/>
  <c r="AJ925" i="33"/>
  <c r="AK924" i="33"/>
  <c r="AJ924" i="33"/>
  <c r="AK923" i="33"/>
  <c r="AJ923" i="33"/>
  <c r="AK922" i="33"/>
  <c r="AJ922" i="33"/>
  <c r="AK921" i="33"/>
  <c r="AJ921" i="33"/>
  <c r="AK920" i="33"/>
  <c r="AJ920" i="33"/>
  <c r="AL920" i="33" s="1"/>
  <c r="AK919" i="33"/>
  <c r="AJ919" i="33"/>
  <c r="AK918" i="33"/>
  <c r="AJ918" i="33"/>
  <c r="AK917" i="33"/>
  <c r="AJ917" i="33"/>
  <c r="AK916" i="33"/>
  <c r="AJ916" i="33"/>
  <c r="AK915" i="33"/>
  <c r="AJ915" i="33"/>
  <c r="AK914" i="33"/>
  <c r="AJ914" i="33"/>
  <c r="AL914" i="33" s="1"/>
  <c r="AK913" i="33"/>
  <c r="AJ913" i="33"/>
  <c r="AK912" i="33"/>
  <c r="AJ912" i="33"/>
  <c r="AK911" i="33"/>
  <c r="AJ911" i="33"/>
  <c r="AK910" i="33"/>
  <c r="AJ910" i="33"/>
  <c r="AK909" i="33"/>
  <c r="AJ909" i="33"/>
  <c r="AK908" i="33"/>
  <c r="AJ908" i="33"/>
  <c r="AK907" i="33"/>
  <c r="AJ907" i="33"/>
  <c r="AK906" i="33"/>
  <c r="AJ906" i="33"/>
  <c r="AK905" i="33"/>
  <c r="AJ905" i="33"/>
  <c r="AK904" i="33"/>
  <c r="AJ904" i="33"/>
  <c r="AK903" i="33"/>
  <c r="AJ903" i="33"/>
  <c r="AK902" i="33"/>
  <c r="AJ902" i="33"/>
  <c r="AL902" i="33" s="1"/>
  <c r="AK901" i="33"/>
  <c r="AJ901" i="33"/>
  <c r="AK900" i="33"/>
  <c r="AJ900" i="33"/>
  <c r="AK899" i="33"/>
  <c r="AJ899" i="33"/>
  <c r="AK898" i="33"/>
  <c r="AJ898" i="33"/>
  <c r="AK897" i="33"/>
  <c r="AJ897" i="33"/>
  <c r="AK896" i="33"/>
  <c r="AJ896" i="33"/>
  <c r="AL896" i="33" s="1"/>
  <c r="AK895" i="33"/>
  <c r="AJ895" i="33"/>
  <c r="AK894" i="33"/>
  <c r="AJ894" i="33"/>
  <c r="AK893" i="33"/>
  <c r="AJ893" i="33"/>
  <c r="AK892" i="33"/>
  <c r="AJ892" i="33"/>
  <c r="AK891" i="33"/>
  <c r="AJ891" i="33"/>
  <c r="AK890" i="33"/>
  <c r="AJ890" i="33"/>
  <c r="AL890" i="33" s="1"/>
  <c r="AK889" i="33"/>
  <c r="AJ889" i="33"/>
  <c r="AK888" i="33"/>
  <c r="AJ888" i="33"/>
  <c r="AK887" i="33"/>
  <c r="AJ887" i="33"/>
  <c r="AK886" i="33"/>
  <c r="AJ886" i="33"/>
  <c r="AK885" i="33"/>
  <c r="AJ885" i="33"/>
  <c r="AK884" i="33"/>
  <c r="AJ884" i="33"/>
  <c r="AL884" i="33" s="1"/>
  <c r="AK883" i="33"/>
  <c r="AJ883" i="33"/>
  <c r="AK882" i="33"/>
  <c r="AJ882" i="33"/>
  <c r="AK881" i="33"/>
  <c r="AJ881" i="33"/>
  <c r="AK880" i="33"/>
  <c r="AJ880" i="33"/>
  <c r="AK879" i="33"/>
  <c r="AJ879" i="33"/>
  <c r="AK878" i="33"/>
  <c r="AJ878" i="33"/>
  <c r="AL878" i="33" s="1"/>
  <c r="AK877" i="33"/>
  <c r="AJ877" i="33"/>
  <c r="AK876" i="33"/>
  <c r="AJ876" i="33"/>
  <c r="AK875" i="33"/>
  <c r="AJ875" i="33"/>
  <c r="AK874" i="33"/>
  <c r="AJ874" i="33"/>
  <c r="AK873" i="33"/>
  <c r="AJ873" i="33"/>
  <c r="AK872" i="33"/>
  <c r="AJ872" i="33"/>
  <c r="AL872" i="33" s="1"/>
  <c r="AK871" i="33"/>
  <c r="AJ871" i="33"/>
  <c r="AK870" i="33"/>
  <c r="AJ870" i="33"/>
  <c r="AK869" i="33"/>
  <c r="AJ869" i="33"/>
  <c r="AK868" i="33"/>
  <c r="AJ868" i="33"/>
  <c r="R868" i="33"/>
  <c r="AK867" i="33"/>
  <c r="AJ867" i="33"/>
  <c r="AL867" i="33" s="1"/>
  <c r="AK866" i="33"/>
  <c r="AJ866" i="33"/>
  <c r="AK865" i="33"/>
  <c r="AJ865" i="33"/>
  <c r="AL865" i="33" s="1"/>
  <c r="AK864" i="33"/>
  <c r="AJ864" i="33"/>
  <c r="AK863" i="33"/>
  <c r="AJ863" i="33"/>
  <c r="AK862" i="33"/>
  <c r="AJ862" i="33"/>
  <c r="AK861" i="33"/>
  <c r="AJ861" i="33"/>
  <c r="AL861" i="33" s="1"/>
  <c r="AK860" i="33"/>
  <c r="AJ860" i="33"/>
  <c r="Y860" i="33"/>
  <c r="AK859" i="33"/>
  <c r="AJ859" i="33"/>
  <c r="AK858" i="33"/>
  <c r="AJ858" i="33"/>
  <c r="AK857" i="33"/>
  <c r="AJ857" i="33"/>
  <c r="Y857" i="33"/>
  <c r="AK856" i="33"/>
  <c r="AJ856" i="33"/>
  <c r="Y856" i="33"/>
  <c r="AK855" i="33"/>
  <c r="AJ855" i="33"/>
  <c r="AL855" i="33" s="1"/>
  <c r="I73" i="32"/>
  <c r="O30" i="5"/>
  <c r="N30" i="5"/>
  <c r="M30" i="5"/>
  <c r="L30" i="5"/>
  <c r="K30" i="5"/>
  <c r="J30" i="5"/>
  <c r="I30" i="5"/>
  <c r="H30" i="5"/>
  <c r="G30" i="5"/>
  <c r="F30" i="5"/>
  <c r="E30" i="5"/>
  <c r="D30" i="5"/>
  <c r="O25" i="5"/>
  <c r="O24" i="5"/>
  <c r="O23" i="5"/>
  <c r="O22" i="5"/>
  <c r="O21" i="5"/>
  <c r="N25" i="5"/>
  <c r="M25" i="5"/>
  <c r="L25" i="5"/>
  <c r="K25" i="5"/>
  <c r="J25" i="5"/>
  <c r="I25" i="5"/>
  <c r="H25" i="5"/>
  <c r="G25" i="5"/>
  <c r="F25" i="5"/>
  <c r="E25" i="5"/>
  <c r="D25" i="5"/>
  <c r="O15" i="5"/>
  <c r="O14" i="5"/>
  <c r="O13" i="5"/>
  <c r="O12" i="5"/>
  <c r="O11" i="5"/>
  <c r="O10" i="5"/>
  <c r="O9" i="5"/>
  <c r="O8" i="5"/>
  <c r="O7" i="5"/>
  <c r="O6" i="5"/>
  <c r="N15" i="5"/>
  <c r="M15" i="5"/>
  <c r="L15" i="5"/>
  <c r="K15" i="5"/>
  <c r="J15" i="5"/>
  <c r="I15" i="5"/>
  <c r="H15" i="5"/>
  <c r="G15" i="5"/>
  <c r="F15" i="5"/>
  <c r="E15" i="5"/>
  <c r="D15" i="5"/>
  <c r="N59" i="22"/>
  <c r="N58" i="22"/>
  <c r="N56" i="22"/>
  <c r="N55" i="22"/>
  <c r="N54" i="22"/>
  <c r="N53" i="22"/>
  <c r="N52" i="22"/>
  <c r="N51" i="22"/>
  <c r="N50" i="22"/>
  <c r="N49" i="22"/>
  <c r="N48" i="22"/>
  <c r="N47" i="22"/>
  <c r="N45" i="22"/>
  <c r="N43" i="22"/>
  <c r="AL860" i="33" l="1"/>
  <c r="AL1022" i="33"/>
  <c r="AL1028" i="33"/>
  <c r="AL1040" i="33"/>
  <c r="AL1046" i="33"/>
  <c r="AL1052" i="33"/>
  <c r="AL859" i="33"/>
  <c r="AL870" i="33"/>
  <c r="AL876" i="33"/>
  <c r="AL882" i="33"/>
  <c r="AL888" i="33"/>
  <c r="AL894" i="33"/>
  <c r="AL906" i="33"/>
  <c r="AL912" i="33"/>
  <c r="AL918" i="33"/>
  <c r="AL924" i="33"/>
  <c r="AL930" i="33"/>
  <c r="AL936" i="33"/>
  <c r="AL946" i="33"/>
  <c r="AL958" i="33"/>
  <c r="AL970" i="33"/>
  <c r="AL976" i="33"/>
  <c r="AL982" i="33"/>
  <c r="AL994" i="33"/>
  <c r="AL1000" i="33"/>
  <c r="AL1006" i="33"/>
  <c r="AL1018" i="33"/>
  <c r="AL943" i="33"/>
  <c r="AL940" i="33"/>
  <c r="AL858" i="33"/>
  <c r="AL951" i="33"/>
  <c r="AL957" i="33"/>
  <c r="AL963" i="33"/>
  <c r="AL969" i="33"/>
  <c r="AL981" i="33"/>
  <c r="AL987" i="33"/>
  <c r="AL993" i="33"/>
  <c r="AL999" i="33"/>
  <c r="AL1005" i="33"/>
  <c r="AL1017" i="33"/>
  <c r="AL1023" i="33"/>
  <c r="AL1041" i="33"/>
  <c r="AL1047" i="33"/>
  <c r="AL1053" i="33"/>
  <c r="AL954" i="33"/>
  <c r="AL985" i="33"/>
  <c r="AL991" i="33"/>
  <c r="AL997" i="33"/>
  <c r="AL1003" i="33"/>
  <c r="AL1009" i="33"/>
  <c r="AL1015" i="33"/>
  <c r="AL1021" i="33"/>
  <c r="AL1027" i="33"/>
  <c r="AL1039" i="33"/>
  <c r="AL1045" i="33"/>
  <c r="AL1057" i="33"/>
  <c r="AL868" i="33"/>
  <c r="AL880" i="33"/>
  <c r="AL892" i="33"/>
  <c r="AL904" i="33"/>
  <c r="AL928" i="33"/>
  <c r="AL995" i="33"/>
  <c r="AL866" i="33"/>
  <c r="AL1001" i="33"/>
  <c r="AL944" i="33"/>
  <c r="AL1012" i="33"/>
  <c r="AL1013" i="33"/>
  <c r="AL996" i="33"/>
  <c r="AL1008" i="33"/>
  <c r="AL1020" i="33"/>
  <c r="AL1056" i="33"/>
  <c r="AL873" i="33"/>
  <c r="AL879" i="33"/>
  <c r="AL885" i="33"/>
  <c r="AL891" i="33"/>
  <c r="AL897" i="33"/>
  <c r="AL903" i="33"/>
  <c r="AL909" i="33"/>
  <c r="AL915" i="33"/>
  <c r="AL921" i="33"/>
  <c r="AL927" i="33"/>
  <c r="AL933" i="33"/>
  <c r="AL949" i="33"/>
  <c r="AL955" i="33"/>
  <c r="AL961" i="33"/>
  <c r="AL967" i="33"/>
  <c r="AL973" i="33"/>
  <c r="AL979" i="33"/>
  <c r="AL863" i="33"/>
  <c r="AL900" i="33"/>
  <c r="AL965" i="33"/>
  <c r="AL1044" i="33"/>
  <c r="AL1050" i="33"/>
  <c r="AL950" i="33"/>
  <c r="AL956" i="33"/>
  <c r="AL968" i="33"/>
  <c r="AL980" i="33"/>
  <c r="AL964" i="33"/>
  <c r="AL862" i="33"/>
  <c r="AL1037" i="33"/>
  <c r="AL1002" i="33"/>
  <c r="AL1026" i="33"/>
  <c r="AL916" i="33"/>
  <c r="AL1051" i="33"/>
  <c r="AL864" i="33"/>
  <c r="AL869" i="33"/>
  <c r="AL875" i="33"/>
  <c r="AL881" i="33"/>
  <c r="AL887" i="33"/>
  <c r="AL893" i="33"/>
  <c r="AL899" i="33"/>
  <c r="AL905" i="33"/>
  <c r="AL911" i="33"/>
  <c r="AL917" i="33"/>
  <c r="AL923" i="33"/>
  <c r="AL929" i="33"/>
  <c r="AL935" i="33"/>
  <c r="AL945" i="33"/>
  <c r="AL986" i="33"/>
  <c r="AL992" i="33"/>
  <c r="AL1004" i="33"/>
  <c r="AL1010" i="33"/>
  <c r="AL1016" i="33"/>
  <c r="AL1033" i="33"/>
  <c r="AL937" i="33"/>
  <c r="AL978" i="33"/>
  <c r="AL990" i="33"/>
  <c r="AL871" i="33"/>
  <c r="AL883" i="33"/>
  <c r="AL895" i="33"/>
  <c r="AL907" i="33"/>
  <c r="AL919" i="33"/>
  <c r="AL931" i="33"/>
  <c r="AL939" i="33"/>
  <c r="AL942" i="33"/>
  <c r="AL974" i="33"/>
  <c r="AL1014" i="33"/>
  <c r="AL1055" i="33"/>
  <c r="AL856" i="33"/>
  <c r="AL1029" i="33"/>
  <c r="AL1032" i="33"/>
  <c r="AL1058" i="33"/>
  <c r="AL908" i="33"/>
  <c r="AL1035" i="33"/>
  <c r="AL889" i="33"/>
  <c r="AL913" i="33"/>
  <c r="AL877" i="33"/>
  <c r="AL925" i="33"/>
  <c r="AL857" i="33"/>
  <c r="AL952" i="33"/>
  <c r="AL966" i="33"/>
  <c r="AL975" i="33"/>
  <c r="AL998" i="33"/>
  <c r="AL1024" i="33"/>
  <c r="AL1038" i="33"/>
  <c r="AL1030" i="33"/>
  <c r="AL1036" i="33"/>
  <c r="AL1042" i="33"/>
  <c r="AL1054" i="33"/>
  <c r="AL901" i="33"/>
  <c r="AL874" i="33"/>
  <c r="AL886" i="33"/>
  <c r="AL898" i="33"/>
  <c r="AL910" i="33"/>
  <c r="AL922" i="33"/>
  <c r="AL934" i="33"/>
  <c r="AL962" i="33"/>
  <c r="AL988" i="33"/>
  <c r="AL1011" i="33"/>
  <c r="AL1034" i="33"/>
  <c r="N42" i="22"/>
  <c r="F97" i="32"/>
  <c r="N26" i="22" l="1"/>
  <c r="N27" i="22"/>
  <c r="N28" i="22"/>
  <c r="N29" i="22"/>
  <c r="N30" i="22"/>
  <c r="N31" i="22"/>
  <c r="N32" i="22"/>
  <c r="N33" i="22"/>
  <c r="N34" i="22"/>
  <c r="N35" i="22"/>
  <c r="N36" i="22"/>
  <c r="N37" i="22"/>
  <c r="N38" i="22"/>
  <c r="N39" i="22"/>
  <c r="N40" i="22"/>
  <c r="N41" i="22"/>
  <c r="N25" i="22"/>
  <c r="N24" i="22"/>
  <c r="N23" i="22" l="1"/>
  <c r="O20" i="5" l="1"/>
  <c r="O5" i="5"/>
  <c r="E20" i="5"/>
  <c r="E21" i="5"/>
  <c r="E24" i="5"/>
  <c r="E23" i="5"/>
  <c r="E7" i="5"/>
  <c r="D24" i="5"/>
  <c r="D23" i="5"/>
  <c r="D21" i="5"/>
  <c r="D20" i="5"/>
  <c r="D7" i="5"/>
  <c r="C24" i="5"/>
  <c r="C23" i="5"/>
  <c r="C21" i="5"/>
  <c r="C20" i="5"/>
  <c r="C7" i="5"/>
  <c r="C25" i="5" l="1"/>
  <c r="C15" i="5"/>
  <c r="N22" i="22"/>
  <c r="N21" i="22"/>
  <c r="N20" i="22"/>
  <c r="N19" i="22"/>
  <c r="N18" i="22"/>
  <c r="N17" i="22"/>
  <c r="N16" i="22"/>
  <c r="N15" i="22"/>
  <c r="N14" i="22"/>
  <c r="N13" i="22"/>
  <c r="N12" i="22"/>
  <c r="N11" i="22"/>
  <c r="N10" i="22"/>
  <c r="N9" i="22"/>
  <c r="N8" i="22"/>
  <c r="N7" i="22"/>
  <c r="N6" i="22"/>
  <c r="N5" i="22"/>
  <c r="C3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Cote</author>
  </authors>
  <commentList>
    <comment ref="AD5" authorId="0" shapeId="0" xr:uid="{CAB4EA3F-CA66-4282-967E-88D0F8899DA9}">
      <text>
        <r>
          <rPr>
            <b/>
            <sz val="9"/>
            <color indexed="81"/>
            <rFont val="Tahoma"/>
            <family val="2"/>
          </rPr>
          <t>Cote:</t>
        </r>
        <r>
          <rPr>
            <sz val="9"/>
            <color indexed="81"/>
            <rFont val="Tahoma"/>
            <family val="2"/>
          </rPr>
          <t xml:space="preserve">
Entendidas como reproducciones en el momento de la transmisión</t>
        </r>
      </text>
    </comment>
  </commentList>
</comments>
</file>

<file path=xl/sharedStrings.xml><?xml version="1.0" encoding="utf-8"?>
<sst xmlns="http://schemas.openxmlformats.org/spreadsheetml/2006/main" count="18632" uniqueCount="1940">
  <si>
    <t>1. IDENTIFICACIÓN DE LA ORGANIZACIÓN</t>
  </si>
  <si>
    <r>
      <rPr>
        <u/>
        <sz val="9"/>
        <color theme="1"/>
        <rFont val="Verdana"/>
        <family val="2"/>
      </rPr>
      <t>Instrucción</t>
    </r>
    <r>
      <rPr>
        <sz val="9"/>
        <color theme="1"/>
        <rFont val="Verdana"/>
        <family val="2"/>
      </rPr>
      <t>: completar con la información que se solicita en cada recuadro</t>
    </r>
  </si>
  <si>
    <t>Tipo de Convenio</t>
  </si>
  <si>
    <t>Ley de Presupuesto 2023</t>
  </si>
  <si>
    <t>Resolución - Fecha</t>
  </si>
  <si>
    <t>Razón Social</t>
  </si>
  <si>
    <t>FUNDACIÓN FESTIVAL INTERNACIONAL TEATRO A MIL</t>
  </si>
  <si>
    <t>Rol Único Trinutario</t>
  </si>
  <si>
    <t>65.409.160-9</t>
  </si>
  <si>
    <t>Domicilio Legal</t>
  </si>
  <si>
    <t>Marchant Pereira 201, Oficina 201, Providencia</t>
  </si>
  <si>
    <t>Representante Legal</t>
  </si>
  <si>
    <t>Carmen Romero Quero</t>
  </si>
  <si>
    <t>Cédula de Identidad del Representante Legal</t>
  </si>
  <si>
    <t>8.095.742-4</t>
  </si>
  <si>
    <t>Teléfono</t>
  </si>
  <si>
    <t>56 - 22 925 03 10</t>
  </si>
  <si>
    <t>Correo Electrónico</t>
  </si>
  <si>
    <t>carmen@fundacionteatroamil.cl / vania@fundacionteatroamil.cl</t>
  </si>
  <si>
    <t>Sitio Web Institucional</t>
  </si>
  <si>
    <t>www.teatroamil.cl</t>
  </si>
  <si>
    <t>Programa Orquestas Regionales Profesionales 2023</t>
  </si>
  <si>
    <t>Programa Apoyo a Organizaciones Culturales Colaboradoras - Modalidad Continuidad 2022</t>
  </si>
  <si>
    <t>2. PRESUPUESTO</t>
  </si>
  <si>
    <r>
      <rPr>
        <u/>
        <sz val="9"/>
        <color rgb="FF000000"/>
        <rFont val="Verdana"/>
        <family val="2"/>
      </rPr>
      <t>Instrucción:</t>
    </r>
    <r>
      <rPr>
        <sz val="9"/>
        <color rgb="FF000000"/>
        <rFont val="Verdana"/>
        <family val="2"/>
      </rPr>
      <t xml:space="preserve"> completar los datos solicitados</t>
    </r>
  </si>
  <si>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</si>
  <si>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</si>
  <si>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</si>
  <si>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</si>
  <si>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</si>
  <si>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</si>
  <si>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</si>
  <si>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</si>
  <si>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</si>
  <si>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</si>
  <si>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</si>
  <si>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</si>
  <si>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</si>
  <si>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</si>
  <si>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</si>
  <si>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</si>
  <si>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t>INGRESOS POR CONVENIO LEY DE PRESUPUESTOS 2023 MINISTERIO DE LAS CULTURAS, LAS ARTES Y EL PATRIMONIO</t>
    </r>
    <r>
      <rPr>
        <sz val="9"/>
        <rFont val="Verdana"/>
        <family val="2"/>
      </rPr>
      <t xml:space="preserve"> (LEY N°21.516)</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</si>
  <si>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</si>
  <si>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</si>
  <si>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</si>
  <si>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</si>
  <si>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t>INGRESOS POR LEY DE DONACIONES CULTURALES LEY N° 20.675</t>
    </r>
    <r>
      <rPr>
        <sz val="9"/>
        <rFont val="Verdana"/>
        <family val="2"/>
      </rPr>
      <t xml:space="preserve"> (MODIFICA LEY CONTENIDA EN ART. 8º DE LA LEY N° 18.985).</t>
    </r>
  </si>
  <si>
    <t>INGRESOS PROVENIENTES DE PRIVADOS</t>
  </si>
  <si>
    <t>INGRESOS POR VENTA DE TICKETS</t>
  </si>
  <si>
    <t>INGRESOS POR VENTA DE SERVICIOS</t>
  </si>
  <si>
    <t>INGRESOS POR ARRIENDOS DE ESPACIOS</t>
  </si>
  <si>
    <r>
      <t xml:space="preserve">OTROS INGRESOS </t>
    </r>
    <r>
      <rPr>
        <b/>
        <sz val="9"/>
        <color rgb="FFFF0000"/>
        <rFont val="Verdana"/>
        <family val="2"/>
      </rPr>
      <t>(ESPECIFICAR)</t>
    </r>
  </si>
  <si>
    <t xml:space="preserve">Funciones de obras en el extranjero. Intereses y reajustes. </t>
  </si>
  <si>
    <t>TOTAL</t>
  </si>
  <si>
    <t>EGRESOS</t>
  </si>
  <si>
    <t>Monto Total Ejecutado 2023</t>
  </si>
  <si>
    <t>GASTOS DE OPERACIÓN</t>
  </si>
  <si>
    <t>GASTOS DE DIFUSIÓN</t>
  </si>
  <si>
    <t>GASTOS DE INVERSIÓN</t>
  </si>
  <si>
    <t>GASTOS DE PERSONAL</t>
  </si>
  <si>
    <t>OTROS GASTOS</t>
  </si>
  <si>
    <t>Gastos administracion, funcionamiento oficina, comunicaciones, arriendo, entre otros</t>
  </si>
  <si>
    <t>RESUMEN PRESUPUESTARIO</t>
  </si>
  <si>
    <t>UTILIDAD O PÉRDIDA DEL PERÍODO</t>
  </si>
  <si>
    <t>Total 2023</t>
  </si>
  <si>
    <t xml:space="preserve">Cabe señalar que a la fecha del informe el balance a diciembre 2023 aún no está cerrado contablemente, pero las diferencias son marginales en cuanto al valor total final. </t>
  </si>
  <si>
    <t>3. OTROS APORTES ADICIONALES A TRANSFERENCIA CORRIENTE</t>
  </si>
  <si>
    <r>
      <rPr>
        <u/>
        <sz val="9"/>
        <rFont val="Verdana"/>
        <family val="2"/>
      </rPr>
      <t>Instrucción</t>
    </r>
    <r>
      <rPr>
        <sz val="9"/>
        <rFont val="Verdana"/>
        <family val="2"/>
      </rPr>
      <t>: deberá llenar esta pestaña de manera mensual y publicarla en su sitio web institucional a más tardar el día 15 del mes siguiente</t>
    </r>
  </si>
  <si>
    <t>PROYECTOS POSTULADOS Y ADJUDICADOS</t>
  </si>
  <si>
    <t>MES</t>
  </si>
  <si>
    <t>NOMBRE DE LA INSTITUCIÓN QUE REALIZA EL APORTE</t>
  </si>
  <si>
    <t>TIPO DE INSTITUCIÓN</t>
  </si>
  <si>
    <t>TIPO DE APORTE</t>
  </si>
  <si>
    <t>NOMBRE DEL PROYECTO</t>
  </si>
  <si>
    <t>LÍNEA DE FINANCIAMIENTO</t>
  </si>
  <si>
    <t>DURACIÓN DEL PROYECTO</t>
  </si>
  <si>
    <t>MONTO ADJUDICADO</t>
  </si>
  <si>
    <t>Corporación Cultural de Lo Barnechea</t>
  </si>
  <si>
    <t>Municipio</t>
  </si>
  <si>
    <t>Monetario</t>
  </si>
  <si>
    <t>Festival Internacional Teatro a Mil 2023</t>
  </si>
  <si>
    <t xml:space="preserve">Producción Festival </t>
  </si>
  <si>
    <t>27 días</t>
  </si>
  <si>
    <t>Ilustre Municipalidad de San Miguel</t>
  </si>
  <si>
    <t>Corporación Municipal de Cultura de Paine</t>
  </si>
  <si>
    <t>Ilustre Municipalidad de Maipú</t>
  </si>
  <si>
    <t>Corporación Cultural de Vitacura</t>
  </si>
  <si>
    <t>Corporación Cultural y de las Artes de la Ilustre Municipalidad de Rancagua</t>
  </si>
  <si>
    <t>Corporación Cultural, Social y Deportiva Municipal de Quilicura</t>
  </si>
  <si>
    <t>Corporación Cultural de San Joaquín</t>
  </si>
  <si>
    <t>Ilustre Municipalidad de Casablanca</t>
  </si>
  <si>
    <t>Ilustre Municipalidad de Lo Espejo</t>
  </si>
  <si>
    <t xml:space="preserve">Ilustre Municipalidad de Peñaflor </t>
  </si>
  <si>
    <t>Ilustre Municipalidad de Temuco</t>
  </si>
  <si>
    <t>Ilustre Municipalidad de Pedro Aguirre Cerda</t>
  </si>
  <si>
    <t>Ilustre Municipalidad de Cerro Navia</t>
  </si>
  <si>
    <t>Corporación Cultural de Ñuñoa</t>
  </si>
  <si>
    <t>Corporación Cultural de la comuna de La Pintana</t>
  </si>
  <si>
    <t>Corporación Cultural de la Ilustre Municipalidad de La Granja</t>
  </si>
  <si>
    <t>Ilustre Municipalidad de Quinta Normal</t>
  </si>
  <si>
    <t>Ilustre Municipalidad de Renca</t>
  </si>
  <si>
    <t>Corporación Cultural de Talagante</t>
  </si>
  <si>
    <t>Ilustre Municipalidad de Buin</t>
  </si>
  <si>
    <t>Ilustre Municipalidad de Lampa</t>
  </si>
  <si>
    <t xml:space="preserve">Corporación Cultural de la comuna de Independencia </t>
  </si>
  <si>
    <t>Ilustre Municipalidad de Melipilla</t>
  </si>
  <si>
    <t>Ilustre Municipalidad de Coquimbo</t>
  </si>
  <si>
    <t>Corporación Cultural de Puente Alto</t>
  </si>
  <si>
    <t>Organización Cultural en Tránsito</t>
  </si>
  <si>
    <t>Empresa Privada</t>
  </si>
  <si>
    <t>I. Municipalidad de Cerrillos</t>
  </si>
  <si>
    <t>Producción Festival</t>
  </si>
  <si>
    <t>Corporación Teatro Regional del Bio Bio</t>
  </si>
  <si>
    <t>Corporación Cultural de Amigos Teatro Regional del Maule</t>
  </si>
  <si>
    <t>Corporación Municipal de Desarrollo de Lampa</t>
  </si>
  <si>
    <t>Teatro en la Educación 2023</t>
  </si>
  <si>
    <t>Funcionamiento de Proyecto</t>
  </si>
  <si>
    <t>9 Meses</t>
  </si>
  <si>
    <t>Ilustre Municipalidad de El Bosque</t>
  </si>
  <si>
    <t>Ilustre Municipalidad de Pudahuel</t>
  </si>
  <si>
    <t>Minera Escondida Ltda.</t>
  </si>
  <si>
    <t>Festival Internacional Teatro a Mil 2024</t>
  </si>
  <si>
    <t>25 días</t>
  </si>
  <si>
    <t>Corporación Cultural de la Cámara Chilena de Construcción</t>
  </si>
  <si>
    <t>La Regia Orquesta</t>
  </si>
  <si>
    <t>Financiamiento Proyecto</t>
  </si>
  <si>
    <t>3 meses</t>
  </si>
  <si>
    <t>Centro Cultural de España</t>
  </si>
  <si>
    <t>Ciclo 50 Años: Desde la Memoria</t>
  </si>
  <si>
    <t>2 meses</t>
  </si>
  <si>
    <t>Servicio Local de Educación Pública Gabriela Mistral</t>
  </si>
  <si>
    <t>Servicio Público</t>
  </si>
  <si>
    <t>9 meses</t>
  </si>
  <si>
    <t>Instituto Nacional de Derechos Humanos</t>
  </si>
  <si>
    <t>Corporación de Desarrollo Territorial y de Turismo de la Región Metropolitana</t>
  </si>
  <si>
    <t>Pasacalle Fiu / Panamericanos</t>
  </si>
  <si>
    <t>7 días</t>
  </si>
  <si>
    <t>Subsecretaría de las Culturas y las Artes</t>
  </si>
  <si>
    <t>Circulación Nacional</t>
  </si>
  <si>
    <t>3 días</t>
  </si>
  <si>
    <t>Coporación Cultural Municipal de Vicuña</t>
  </si>
  <si>
    <t>Molly Bloom</t>
  </si>
  <si>
    <t>Universidad de Talca</t>
  </si>
  <si>
    <t>La Pichintún</t>
  </si>
  <si>
    <t>4 días</t>
  </si>
  <si>
    <t>Corporación Municipal de Deportes de La Pintana</t>
  </si>
  <si>
    <t>1 mes</t>
  </si>
  <si>
    <t>Corporación Cultural Municipal de Vicuña</t>
  </si>
  <si>
    <t>Encuentros Breves con Hombres Repulsivos</t>
  </si>
  <si>
    <t>Pontificia Universidad Católica de Chile</t>
  </si>
  <si>
    <t>Encuentros Breves con Hombres Repulsivos / Villa</t>
  </si>
  <si>
    <t>Ciclo 50 años desde la memoria</t>
  </si>
  <si>
    <t>Chilquinta Distribución</t>
  </si>
  <si>
    <t>Goethe Institut Chile</t>
  </si>
  <si>
    <t>Embajada de Brasil</t>
  </si>
  <si>
    <t>Corp. Municipal de Til Til</t>
  </si>
  <si>
    <t>Corp. Cult. De Lo Barnechea</t>
  </si>
  <si>
    <t>APORTES DIRECTOS</t>
  </si>
  <si>
    <t>Embajada de Bélgica</t>
  </si>
  <si>
    <t>Fundación Benéfica Teatro del Lago</t>
  </si>
  <si>
    <t>Universidad Andrés Bello</t>
  </si>
  <si>
    <t>Soc. VS Producciones</t>
  </si>
  <si>
    <t>Producciones Sound Light Ltda.</t>
  </si>
  <si>
    <t>Embajada de Gran Bretaña</t>
  </si>
  <si>
    <t>Corporación Cultural de Municipalidad de Ovalle</t>
  </si>
  <si>
    <t>Embajada de Estados Unidos</t>
  </si>
  <si>
    <t>Pro Chile</t>
  </si>
  <si>
    <t>Corporación Amigos del Teatro del Maule</t>
  </si>
  <si>
    <t>Embajada de la República de Chile</t>
  </si>
  <si>
    <t>Empresa Pública</t>
  </si>
  <si>
    <t>Corporación Municipal para el Desarrollo Cultural de Temuco</t>
  </si>
  <si>
    <t>C. D. Territ. Y Turismo</t>
  </si>
  <si>
    <t>Pontif. Univ. Catolica de Chile</t>
  </si>
  <si>
    <t>Tipo de Institución</t>
  </si>
  <si>
    <t>Tipo de aporte</t>
  </si>
  <si>
    <t>Gobierno Regional</t>
  </si>
  <si>
    <t>Valorado</t>
  </si>
  <si>
    <t>Ministerio</t>
  </si>
  <si>
    <t xml:space="preserve">4. RECURSOS HUMANOS  </t>
  </si>
  <si>
    <r>
      <t>Instrucción:</t>
    </r>
    <r>
      <rPr>
        <sz val="9"/>
        <rFont val="Verdana"/>
        <family val="2"/>
      </rPr>
      <t xml:space="preserve"> Llenar información del equipo de trabajo que actualmente forma parte de la organización e informar remuneraciones </t>
    </r>
    <r>
      <rPr>
        <u/>
        <sz val="9"/>
        <rFont val="Verdana"/>
        <family val="2"/>
      </rPr>
      <t>en caso de que las mismas sean pagadas con recursos otorgados por esta transferencia</t>
    </r>
    <r>
      <rPr>
        <sz val="9"/>
        <rFont val="Verdana"/>
        <family val="2"/>
      </rPr>
      <t>.</t>
    </r>
  </si>
  <si>
    <t>Esta información deberá ser publicada en el sitio web institucional, según lo estipulado en el convenio de transferencia de recursos y ejecución de actividades.</t>
  </si>
  <si>
    <t>PERSONAL DE LA ORGANIZACIÓN</t>
  </si>
  <si>
    <t>Nombre y apellido</t>
  </si>
  <si>
    <t>Género</t>
  </si>
  <si>
    <t>Cargo / Rol</t>
  </si>
  <si>
    <t>Área o Departamento al que pertenece</t>
  </si>
  <si>
    <t>Modalidad de Contrato</t>
  </si>
  <si>
    <t>Marcar con una X si la remuneración se paga con recursos otorgados por esta transferencia</t>
  </si>
  <si>
    <t>Remuneración Bruta</t>
  </si>
  <si>
    <t>Masculino</t>
  </si>
  <si>
    <t>Jefe de Producción</t>
  </si>
  <si>
    <t>Producción</t>
  </si>
  <si>
    <t>Contrato Plazo Indefinido</t>
  </si>
  <si>
    <t xml:space="preserve">Femenino </t>
  </si>
  <si>
    <t>Directora de Gestión Institucional</t>
  </si>
  <si>
    <t>Gestión Institucional</t>
  </si>
  <si>
    <t>Coordinadora de Administración</t>
  </si>
  <si>
    <t>Administración y Finanzas</t>
  </si>
  <si>
    <t>Directora de Planificación y Proyectos</t>
  </si>
  <si>
    <t>Planificación y Proyectos</t>
  </si>
  <si>
    <t>Jefa de Contenidos y Difusión</t>
  </si>
  <si>
    <t>Comunicaciones</t>
  </si>
  <si>
    <t>Coordinador de Circulación Nacional</t>
  </si>
  <si>
    <t>Programación</t>
  </si>
  <si>
    <t>Directora Ejecutiva</t>
  </si>
  <si>
    <t>Dirección</t>
  </si>
  <si>
    <t>Asistencia Administración</t>
  </si>
  <si>
    <t>Coordinadora de Gestión Comercial</t>
  </si>
  <si>
    <t>Gestión Comercial</t>
  </si>
  <si>
    <t>Asistencia Dirección General y Relaciones Públicas</t>
  </si>
  <si>
    <t>Coordinadora de Programación Presencial</t>
  </si>
  <si>
    <t>Directora General</t>
  </si>
  <si>
    <t>Asistencia Circulación</t>
  </si>
  <si>
    <t>Directora de Comunicaciones</t>
  </si>
  <si>
    <t>Jefe de Contabilidad y Tesorero</t>
  </si>
  <si>
    <t>Community Manager</t>
  </si>
  <si>
    <t>Contrato Honorarios</t>
  </si>
  <si>
    <t>Diseñador</t>
  </si>
  <si>
    <t>Soporte TI</t>
  </si>
  <si>
    <t>Asistencia Contable</t>
  </si>
  <si>
    <t>Total Remuneraciones con cargo a transferencia MINCAP</t>
  </si>
  <si>
    <t>Contrato Plazo Fijo</t>
  </si>
  <si>
    <t>Trans Femenino</t>
  </si>
  <si>
    <t>Contrato por Obra</t>
  </si>
  <si>
    <t>Trans Masculino</t>
  </si>
  <si>
    <t>Contrato a Honorarios</t>
  </si>
  <si>
    <t>No Binario</t>
  </si>
  <si>
    <t>Outsourcing - Subcontratación</t>
  </si>
  <si>
    <t>Practicantes o Voluntarios</t>
  </si>
  <si>
    <t>5. ESTADO DE LOS COMPROMISOS ESTABLECIDOS POR CONVENIO</t>
  </si>
  <si>
    <r>
      <t>Instrucción</t>
    </r>
    <r>
      <rPr>
        <sz val="9"/>
        <rFont val="Verdana"/>
        <family val="2"/>
      </rPr>
      <t>: deberá llenar esta pestaña con la información de la acciones comprometidas por convenio.</t>
    </r>
  </si>
  <si>
    <t>PLAN DE GESTIÓN FITAM 2023</t>
  </si>
  <si>
    <t>Numeral de compromiso</t>
  </si>
  <si>
    <t>INFORMACIÓN DE LAS ACCIONES A DESARROLLAR</t>
  </si>
  <si>
    <t>LÍNEAS ESTRATÉGICAS</t>
  </si>
  <si>
    <t>OBJETIVOS</t>
  </si>
  <si>
    <t>ACCIONES / ACTIVIDADES</t>
  </si>
  <si>
    <t>INDICAR TIPO DE COLABORACIÓN MINISTERIAL</t>
  </si>
  <si>
    <t>META 2023</t>
  </si>
  <si>
    <t>VERIFICADORES</t>
  </si>
  <si>
    <r>
      <t xml:space="preserve">CRONOGRAMA DE EJECUCIÓN </t>
    </r>
    <r>
      <rPr>
        <sz val="9"/>
        <color rgb="FF000000"/>
        <rFont val="Verdana"/>
        <family val="2"/>
      </rPr>
      <t>(MARCAR CON UNA X)</t>
    </r>
  </si>
  <si>
    <t>Descripción de las actividades y/o acciones desarrolladas</t>
  </si>
  <si>
    <t>Medios de verificación de la actividad adjuntos</t>
  </si>
  <si>
    <t>Fecha o período de realización</t>
  </si>
  <si>
    <t>Estado de ejecución</t>
  </si>
  <si>
    <t>LLENAR SÓLO EN CASO DE MODIFICACIÓN</t>
  </si>
  <si>
    <t>1°T</t>
  </si>
  <si>
    <t>2°T</t>
  </si>
  <si>
    <t>3°T</t>
  </si>
  <si>
    <t>4°T</t>
  </si>
  <si>
    <t>N° de Rex. o Carta que autoriza modificación</t>
  </si>
  <si>
    <t>Detalle de la modificación</t>
  </si>
  <si>
    <t>Estado de la acción modificada</t>
  </si>
  <si>
    <t>I.1.Acceso</t>
  </si>
  <si>
    <t>A. Acortar las brechas de acceso de participación cultural</t>
  </si>
  <si>
    <t>Funciones de artes escénicas gratuitas</t>
  </si>
  <si>
    <t>Enfoques y Beneficiarios Preferentes - Territorio- Descentralización</t>
  </si>
  <si>
    <t>Reportes de funciones realizadas/ Fotos/ Prensa</t>
  </si>
  <si>
    <t>X</t>
  </si>
  <si>
    <t>I.1.A.1</t>
  </si>
  <si>
    <r>
      <t>Primer trimestre: 1.594</t>
    </r>
    <r>
      <rPr>
        <sz val="9"/>
        <color rgb="FF000000"/>
        <rFont val="Verdana"/>
        <family val="2"/>
      </rPr>
      <t xml:space="preserve"> Funciones y Jornadas de programación con acceso gratuito. </t>
    </r>
    <r>
      <rPr>
        <b/>
        <sz val="9"/>
        <color rgb="FF000000"/>
        <rFont val="Verdana"/>
        <family val="2"/>
      </rPr>
      <t>Segundo trimestre: 6.666</t>
    </r>
    <r>
      <rPr>
        <sz val="9"/>
        <color rgb="FF000000"/>
        <rFont val="Verdana"/>
        <family val="2"/>
      </rPr>
      <t xml:space="preserve">  Funciones y Jornadas de programación con acceso gratuito. </t>
    </r>
    <r>
      <rPr>
        <b/>
        <sz val="9"/>
        <color rgb="FF000000"/>
        <rFont val="Verdana"/>
        <family val="2"/>
      </rPr>
      <t>Tercer trimestre: 6.533</t>
    </r>
    <r>
      <rPr>
        <sz val="9"/>
        <color rgb="FF000000"/>
        <rFont val="Verdana"/>
        <family val="2"/>
      </rPr>
      <t xml:space="preserve">  Funciones y Jornadas de programación con acceso gratuito. </t>
    </r>
    <r>
      <rPr>
        <b/>
        <sz val="9"/>
        <color rgb="FF000000"/>
        <rFont val="Verdana"/>
        <family val="2"/>
      </rPr>
      <t>Cuarto trimestre:</t>
    </r>
    <r>
      <rPr>
        <sz val="9"/>
        <color rgb="FF000000"/>
        <rFont val="Verdana"/>
        <family val="2"/>
      </rPr>
      <t xml:space="preserve"> 5.509  Funciones y Jornadas de programación con acceso gratuito </t>
    </r>
    <r>
      <rPr>
        <b/>
        <sz val="9"/>
        <color rgb="FFE26B0A"/>
        <rFont val="Verdana"/>
        <family val="2"/>
      </rPr>
      <t>Total: 20.302</t>
    </r>
    <r>
      <rPr>
        <sz val="9"/>
        <color rgb="FF000000"/>
        <rFont val="Verdana"/>
        <family val="2"/>
      </rPr>
      <t xml:space="preserve"> /</t>
    </r>
    <r>
      <rPr>
        <b/>
        <sz val="9"/>
        <color rgb="FF000000"/>
        <rFont val="Verdana"/>
        <family val="2"/>
      </rPr>
      <t>Filtrar en Numeral de compromiso al que pertenece por I.1.A.1.</t>
    </r>
  </si>
  <si>
    <t>Registro Fotográfico, medios de difusión, prensa del Festival Teatro a mil y sus proyectos.</t>
  </si>
  <si>
    <t>Enero a diciembre 2023</t>
  </si>
  <si>
    <t>FINALIZA</t>
  </si>
  <si>
    <t>Funciones de artes escénicas pagadas</t>
  </si>
  <si>
    <t>Ejes transversales - Circuitos creativos</t>
  </si>
  <si>
    <t>Reportes de funciones realizadas/ fotos/ Prensa</t>
  </si>
  <si>
    <t>I.1.A.2</t>
  </si>
  <si>
    <r>
      <t xml:space="preserve">Primer trimestre: 228 </t>
    </r>
    <r>
      <rPr>
        <sz val="9"/>
        <rFont val="Verdana"/>
        <family val="2"/>
      </rPr>
      <t xml:space="preserve"> Funciones y Jornadas de programación con acceso Pagado.</t>
    </r>
    <r>
      <rPr>
        <b/>
        <sz val="9"/>
        <rFont val="Verdana"/>
        <family val="2"/>
      </rPr>
      <t xml:space="preserve"> Segundo trimestre: 54 </t>
    </r>
    <r>
      <rPr>
        <sz val="9"/>
        <rFont val="Verdana"/>
        <family val="2"/>
      </rPr>
      <t xml:space="preserve"> Funciones y Jornadas de programación con acceso pagado. </t>
    </r>
    <r>
      <rPr>
        <b/>
        <sz val="9"/>
        <rFont val="Verdana"/>
        <family val="2"/>
      </rPr>
      <t>Tercer trimestre: 54</t>
    </r>
    <r>
      <rPr>
        <sz val="9"/>
        <rFont val="Verdana"/>
        <family val="2"/>
      </rPr>
      <t xml:space="preserve">  Funciones y Jornadas de programación con acceso pagado- </t>
    </r>
    <r>
      <rPr>
        <b/>
        <sz val="9"/>
        <rFont val="Verdana"/>
        <family val="2"/>
      </rPr>
      <t>Cuarto trimestre:</t>
    </r>
    <r>
      <rPr>
        <sz val="9"/>
        <rFont val="Verdana"/>
        <family val="2"/>
      </rPr>
      <t xml:space="preserve"> 14  Funciones y Jornadas de programación con acceso pagado-</t>
    </r>
    <r>
      <rPr>
        <b/>
        <sz val="9"/>
        <color rgb="FFF79646"/>
        <rFont val="Verdana"/>
        <family val="2"/>
      </rPr>
      <t>Total: 350</t>
    </r>
    <r>
      <rPr>
        <sz val="9"/>
        <rFont val="Verdana"/>
        <family val="2"/>
      </rPr>
      <t xml:space="preserve">/ </t>
    </r>
    <r>
      <rPr>
        <b/>
        <sz val="9"/>
        <rFont val="Verdana"/>
        <family val="2"/>
      </rPr>
      <t>Filtrar en Numeral de compromiso al que pertenece por I.1.A.2.</t>
    </r>
  </si>
  <si>
    <t>I.2 Creación</t>
  </si>
  <si>
    <t>A. Apoyar la sostenibilidad del sistema artístico nacional</t>
  </si>
  <si>
    <t xml:space="preserve">Constitución y desarrollo de mesas curatoriales regionales </t>
  </si>
  <si>
    <t>Reporte de mesas constituidas/ lista de participantes/ fotos</t>
  </si>
  <si>
    <t>I.2.A.1</t>
  </si>
  <si>
    <t xml:space="preserve">Se realizaron 07 reunioens de mesas con distintas regiones sobre Terrtorios Creativos 2024 </t>
  </si>
  <si>
    <t>Calendaro/Grabaciones</t>
  </si>
  <si>
    <t>Mentorías artísticas y técnicas Programa Territorios Creativos</t>
  </si>
  <si>
    <t>Ejes transversales circuitos creativos</t>
  </si>
  <si>
    <t>Reporte de asesorías artísticas y técnicas realizadas</t>
  </si>
  <si>
    <t>I.2.A.2</t>
  </si>
  <si>
    <t>Se reemplaza por las actividades de mediación en el ciclo 50 años realizadas por Victor Carrasco de la obra La Amante Fascista en distintas regiones del País</t>
  </si>
  <si>
    <t>Informe de verificación</t>
  </si>
  <si>
    <t>Proyectos de coproducción estrenados</t>
  </si>
  <si>
    <t>Ejes transversales - Reactivación y Economía Creativa</t>
  </si>
  <si>
    <t>Propuestas apoyadas y estrenadas</t>
  </si>
  <si>
    <t>I.2.A.3</t>
  </si>
  <si>
    <r>
      <t>Primer trimestre: Se estrenan 15 proyectos</t>
    </r>
    <r>
      <rPr>
        <sz val="9"/>
        <color rgb="FF000000"/>
        <rFont val="Verdana"/>
        <family val="2"/>
      </rPr>
      <t xml:space="preserve"> de Territorios Creativos (Todas las regiones a exepción de la región metropolitana) Más las siguientes creaciones: Colina, La Moneda Chiquitita, Voces para atesorar. </t>
    </r>
    <r>
      <rPr>
        <b/>
        <sz val="9"/>
        <color rgb="FF000000"/>
        <rFont val="Verdana"/>
        <family val="2"/>
      </rPr>
      <t>Suman 353 funciones.</t>
    </r>
    <r>
      <rPr>
        <sz val="9"/>
        <color rgb="FF000000"/>
        <rFont val="Verdana"/>
        <family val="2"/>
      </rPr>
      <t xml:space="preserve"> </t>
    </r>
    <r>
      <rPr>
        <b/>
        <sz val="9"/>
        <color rgb="FF000000"/>
        <rFont val="Verdana"/>
        <family val="2"/>
      </rPr>
      <t>Segundo trimestre:</t>
    </r>
    <r>
      <rPr>
        <sz val="9"/>
        <color rgb="FF000000"/>
        <rFont val="Verdana"/>
        <family val="2"/>
      </rPr>
      <t xml:space="preserve">  Se estrena la coproduccion de El asilo contra la opresión con 18 funciones.  Cuarto trimestre:  Se estrena la coproduccion de Canciones para cocinar 2 funciones -</t>
    </r>
    <r>
      <rPr>
        <b/>
        <sz val="9"/>
        <color rgb="FFF79646"/>
        <rFont val="Verdana"/>
        <family val="2"/>
      </rPr>
      <t>Total 373 funciones.</t>
    </r>
    <r>
      <rPr>
        <sz val="9"/>
        <color rgb="FF000000"/>
        <rFont val="Verdana"/>
        <family val="2"/>
      </rPr>
      <t xml:space="preserve"> </t>
    </r>
    <r>
      <rPr>
        <b/>
        <sz val="9"/>
        <color rgb="FF000000"/>
        <rFont val="Verdana"/>
        <family val="2"/>
      </rPr>
      <t>Filtrar en Numeral de compromiso al que pertenece por I.2.A.3</t>
    </r>
  </si>
  <si>
    <t>Gestión y asignación de recursos coproducciones</t>
  </si>
  <si>
    <t>Propuestas seleccionadas con contrato</t>
  </si>
  <si>
    <t>I.2.A.4</t>
  </si>
  <si>
    <t>Se asignan recursos para la creación de 01 proyecto de coproduccion que fue estrenado en"</t>
  </si>
  <si>
    <t>Se asignan recursos para la creación de 01 proyecto de coproducción que será estrenado en el Festival Teatro a mil 2024 llamado "Pachakuna"</t>
  </si>
  <si>
    <t>I.3. Circulación</t>
  </si>
  <si>
    <t>A. Promover, proteger y visibilizar la creación nacional</t>
  </si>
  <si>
    <t>Gestión de giras y presentaciones de obras nacionales e internacionales</t>
  </si>
  <si>
    <t>Funciones realizadas en Chile y el Extranjero</t>
  </si>
  <si>
    <t>I.3.A.1</t>
  </si>
  <si>
    <r>
      <t xml:space="preserve">Primer trimestre: Se realizan 14 funciones </t>
    </r>
    <r>
      <rPr>
        <sz val="9"/>
        <color rgb="FF000000"/>
        <rFont val="Verdana"/>
        <family val="2"/>
      </rPr>
      <t xml:space="preserve">entre circulación nacional y circulación internacional.. </t>
    </r>
    <r>
      <rPr>
        <b/>
        <sz val="9"/>
        <color rgb="FF000000"/>
        <rFont val="Verdana"/>
        <family val="2"/>
      </rPr>
      <t>Segundo trimestre:  Se realizan 05 funciones</t>
    </r>
    <r>
      <rPr>
        <sz val="9"/>
        <color rgb="FF000000"/>
        <rFont val="Verdana"/>
        <family val="2"/>
      </rPr>
      <t xml:space="preserve"> entre circulación nacional e  internacional. </t>
    </r>
    <r>
      <rPr>
        <b/>
        <sz val="9"/>
        <color rgb="FF000000"/>
        <rFont val="Verdana"/>
        <family val="2"/>
      </rPr>
      <t>Tercer trimestre:  Se realizan 09 funciones</t>
    </r>
    <r>
      <rPr>
        <sz val="9"/>
        <color rgb="FF000000"/>
        <rFont val="Verdana"/>
        <family val="2"/>
      </rPr>
      <t xml:space="preserve"> entre circulación nacional e  internacional-</t>
    </r>
    <r>
      <rPr>
        <b/>
        <sz val="9"/>
        <color rgb="FF000000"/>
        <rFont val="Verdana"/>
        <family val="2"/>
      </rPr>
      <t xml:space="preserve">Cuarto trimestre: </t>
    </r>
    <r>
      <rPr>
        <sz val="9"/>
        <color rgb="FF000000"/>
        <rFont val="Verdana"/>
        <family val="2"/>
      </rPr>
      <t xml:space="preserve"> Se realizan 14 funciones entre circulación nacional e  internacional- </t>
    </r>
    <r>
      <rPr>
        <b/>
        <sz val="9"/>
        <color rgb="FFF79646"/>
        <rFont val="Verdana"/>
        <family val="2"/>
      </rPr>
      <t>Total 42 funciones</t>
    </r>
    <r>
      <rPr>
        <b/>
        <sz val="9"/>
        <color rgb="FF000000"/>
        <rFont val="Verdana"/>
        <family val="2"/>
      </rPr>
      <t>. Filtrar en Numeral de compromiso al que pertenece por I.3.A.1</t>
    </r>
  </si>
  <si>
    <t>Registro Fotográfico</t>
  </si>
  <si>
    <t>Diseño y realización de platea</t>
  </si>
  <si>
    <t>Reportes de preparación Platea 2024</t>
  </si>
  <si>
    <t>I.3.A.2</t>
  </si>
  <si>
    <t>Se realiza la planificación de PLATEA 24 y la convocatoria de personas para trabajar en PLATEA 24: Productor y asistente de vinculación. Se conforma equipo, se convoca a los programadores nacionales e internacionales</t>
  </si>
  <si>
    <t>Pagína web https://www.fundacionteatroamil.cl/que-hacemos/platea-2024/</t>
  </si>
  <si>
    <t>diciembre 2023</t>
  </si>
  <si>
    <t>I.4 Formación y Educación</t>
  </si>
  <si>
    <t>A. Colocar a las artes como motor de transformación personal y social</t>
  </si>
  <si>
    <t>Incorporación de las Artes Escénicas en Escuelas</t>
  </si>
  <si>
    <t>Compromisos Intersectoriales - Plan de Niñez y Adolescencia</t>
  </si>
  <si>
    <t>Comuna donde se realiza el programa</t>
  </si>
  <si>
    <t>I.4.A.1</t>
  </si>
  <si>
    <r>
      <t xml:space="preserve">En el segundo trimestre se incorpora </t>
    </r>
    <r>
      <rPr>
        <sz val="9"/>
        <color rgb="FF000000"/>
        <rFont val="Verdana"/>
        <family val="2"/>
      </rPr>
      <t xml:space="preserve">el programa Teatro en la educación en 05 escuelas y 10 cursos en el primer y segundo ciclo básico. </t>
    </r>
    <r>
      <rPr>
        <b/>
        <sz val="9"/>
        <color rgb="FF000000"/>
        <rFont val="Verdana"/>
        <family val="2"/>
      </rPr>
      <t>En el tercer trimiestre</t>
    </r>
    <r>
      <rPr>
        <sz val="9"/>
        <color rgb="FF000000"/>
        <rFont val="Verdana"/>
        <family val="2"/>
      </rPr>
      <t xml:space="preserve"> se incorporan 06 cursos al programa Teatro en la educación de la comuna de La Granja</t>
    </r>
  </si>
  <si>
    <t>Asistencia a obras de teatro</t>
  </si>
  <si>
    <t>Reporte de visualización obra de teatro</t>
  </si>
  <si>
    <t>I.4.A.2</t>
  </si>
  <si>
    <t>Se desarrollaron salidas pedagógicas junto a las Escuela Bélgica (La Granja), Escuela Sanitas (La Granja), Escuela República de Polonia (Lampa) y Escuela Santa Bárbara (Lampa); donde los y las estudiantes asistieron a distintos espacios como el Centro Cultural Gabriela Mistral (GAM), Teatro Mori Bellavista y la Aldea del Encuentro.</t>
  </si>
  <si>
    <t>Se presentan informe finales de Teatro en la Educación</t>
  </si>
  <si>
    <t>Realización de muestras finales ante comunidad escolar</t>
  </si>
  <si>
    <t>Reporte de realización de muestras finales</t>
  </si>
  <si>
    <t>I.4.A.3</t>
  </si>
  <si>
    <t>Se realizan muestras finales del programa: 02 de noviembre y 06 de diciembre del 2023 en Teatro Mori Bellavista y Centro Cultural Espacio Matta respectivamente</t>
  </si>
  <si>
    <t>noviembre y diciembre 2023</t>
  </si>
  <si>
    <t xml:space="preserve">Diseño de actividades de Lab Escénico </t>
  </si>
  <si>
    <t>Programa de actividades en Festival 2024</t>
  </si>
  <si>
    <t>I.4.A.4</t>
  </si>
  <si>
    <t>Se diseña el programa Laboratorio escécnico para realizarse en enero 2024</t>
  </si>
  <si>
    <t>https://teatroamil.cl/lab24/</t>
  </si>
  <si>
    <t>Ejecución de actividades de Lab Escénico</t>
  </si>
  <si>
    <t>Reporte de actividades Lab Escénico en festival 2023</t>
  </si>
  <si>
    <t>I.4.A.5</t>
  </si>
  <si>
    <r>
      <t>Primer trimestre: Se realizaron 103 Jornadas</t>
    </r>
    <r>
      <rPr>
        <sz val="9"/>
        <color rgb="FF000000"/>
        <rFont val="Verdana"/>
        <family val="2"/>
      </rPr>
      <t xml:space="preserve"> con actividades de Lab escénico en el marco del Festival Teatro a mil 2023. Se suman las actividades de Noches de las ideas que son conversatorios, workshop y Lecturas dramatizadas. </t>
    </r>
    <r>
      <rPr>
        <b/>
        <sz val="9"/>
        <color rgb="FF000000"/>
        <rFont val="Verdana"/>
        <family val="2"/>
      </rPr>
      <t>Segundo trimestre: Se realiza 01</t>
    </r>
    <r>
      <rPr>
        <sz val="9"/>
        <color rgb="FF000000"/>
        <rFont val="Verdana"/>
        <family val="2"/>
      </rPr>
      <t xml:space="preserve">  jornada de Worshop con obra Evayerbabuena-</t>
    </r>
    <r>
      <rPr>
        <b/>
        <sz val="9"/>
        <color rgb="FFF79646"/>
        <rFont val="Verdana"/>
        <family val="2"/>
      </rPr>
      <t xml:space="preserve"> Total 104 jornadas.</t>
    </r>
  </si>
  <si>
    <t>II.1 Asociatividad</t>
  </si>
  <si>
    <t>A. Formalizar e incentivar</t>
  </si>
  <si>
    <t>Participar en al menos 01 actividades/ iniciativas producidas, gestionadas por tres o más organizaciones</t>
  </si>
  <si>
    <t>No Aplica</t>
  </si>
  <si>
    <t>Reporte de la actividad</t>
  </si>
  <si>
    <t>II.1.A.1</t>
  </si>
  <si>
    <t>Se coproduce la obra El asilo contra la opresión junto con Centro Cultural Gabriela Mistral y el Teatro Biobio. Obra que tuvo 18 funciones.</t>
  </si>
  <si>
    <t>Abril a septiembre 023</t>
  </si>
  <si>
    <t>trabajo colaborativo entre instituciones colaboradoras</t>
  </si>
  <si>
    <t>II.2 Trabajo territorial</t>
  </si>
  <si>
    <t>Apoyar la descentralización de oferta programática</t>
  </si>
  <si>
    <t>Desarrollar 20 actividades en comunas distintas a la de origen de la organización</t>
  </si>
  <si>
    <t>Enfoques Transversales - Territorio / Descentralización</t>
  </si>
  <si>
    <t>Reporte de presentaciones fuera de la comuna de origen</t>
  </si>
  <si>
    <t>II.2.A.1</t>
  </si>
  <si>
    <r>
      <t>Primer trimestre: Se desarrollan 422 funciones</t>
    </r>
    <r>
      <rPr>
        <sz val="9"/>
        <color rgb="FF000000"/>
        <rFont val="Verdana"/>
        <family val="2"/>
      </rPr>
      <t xml:space="preserve"> presenciales en comunas diferente a la de organización (Aqui se suman las actividades realizadas en la región metropolitana a exepción de la comuna de Providencia).</t>
    </r>
    <r>
      <rPr>
        <b/>
        <sz val="9"/>
        <color rgb="FF000000"/>
        <rFont val="Verdana"/>
        <family val="2"/>
      </rPr>
      <t xml:space="preserve"> Segundo trimestre: Se desarrollan 23 funciones</t>
    </r>
    <r>
      <rPr>
        <sz val="9"/>
        <color rgb="FF000000"/>
        <rFont val="Verdana"/>
        <family val="2"/>
      </rPr>
      <t xml:space="preserve"> presenciales en comunas diferente a la de organización. </t>
    </r>
    <r>
      <rPr>
        <b/>
        <sz val="9"/>
        <color rgb="FF000000"/>
        <rFont val="Verdana"/>
        <family val="2"/>
      </rPr>
      <t>Tercer trimestre: Se desarrollan 46 funciones</t>
    </r>
    <r>
      <rPr>
        <sz val="9"/>
        <color rgb="FF000000"/>
        <rFont val="Verdana"/>
        <family val="2"/>
      </rPr>
      <t xml:space="preserve"> presenciales en comunas diferente a la de organización. </t>
    </r>
    <r>
      <rPr>
        <b/>
        <sz val="9"/>
        <color rgb="FF000000"/>
        <rFont val="Verdana"/>
        <family val="2"/>
      </rPr>
      <t xml:space="preserve">Cuarto trimestre: </t>
    </r>
    <r>
      <rPr>
        <sz val="9"/>
        <color rgb="FF000000"/>
        <rFont val="Verdana"/>
        <family val="2"/>
      </rPr>
      <t xml:space="preserve">Se desarrollan 12 funciones presenciales en comunas diferente a la de organización dentro de RM </t>
    </r>
    <r>
      <rPr>
        <b/>
        <sz val="9"/>
        <color rgb="FFF79646"/>
        <rFont val="Verdana"/>
        <family val="2"/>
      </rPr>
      <t>Total 503 funciones/jornadas.</t>
    </r>
  </si>
  <si>
    <t>Desarrollar 20 actividades en regiones distintas a la región de origen de la organización</t>
  </si>
  <si>
    <t>Reporte de presentaciones fuera de la Región de origen</t>
  </si>
  <si>
    <t>II.2.A.2</t>
  </si>
  <si>
    <r>
      <t>Primer trimestre; Se desarrollan 103 funciones</t>
    </r>
    <r>
      <rPr>
        <sz val="9"/>
        <color rgb="FF000000"/>
        <rFont val="Verdana"/>
        <family val="2"/>
      </rPr>
      <t xml:space="preserve"> en comunas fuera de la Región Metropoliatana y 09 funciones fuera de Chile.</t>
    </r>
    <r>
      <rPr>
        <b/>
        <sz val="9"/>
        <color rgb="FF000000"/>
        <rFont val="Verdana"/>
        <family val="2"/>
      </rPr>
      <t xml:space="preserve"> Segundo trimestre: Se desarrollan 3</t>
    </r>
    <r>
      <rPr>
        <sz val="9"/>
        <color rgb="FF000000"/>
        <rFont val="Verdana"/>
        <family val="2"/>
      </rPr>
      <t xml:space="preserve"> funciones en comunas fuera de la Región Metropoliatana y 2 funciones fuera de Chile.</t>
    </r>
    <r>
      <rPr>
        <b/>
        <sz val="9"/>
        <color rgb="FF000000"/>
        <rFont val="Verdana"/>
        <family val="2"/>
      </rPr>
      <t>Tercer trimestre: Se desarrollan 27</t>
    </r>
    <r>
      <rPr>
        <sz val="9"/>
        <color rgb="FF000000"/>
        <rFont val="Verdana"/>
        <family val="2"/>
      </rPr>
      <t xml:space="preserve"> funciones en comunas fuera de la Región Metropoliatana y  funciones fuera de Chile. </t>
    </r>
    <r>
      <rPr>
        <b/>
        <sz val="9"/>
        <color rgb="FF000000"/>
        <rFont val="Verdana"/>
        <family val="2"/>
      </rPr>
      <t>Cuarto trimestre:</t>
    </r>
    <r>
      <rPr>
        <sz val="9"/>
        <color rgb="FF000000"/>
        <rFont val="Verdana"/>
        <family val="2"/>
      </rPr>
      <t xml:space="preserve"> Se desarrollan 24 funciones en comunas fuera de la Región Metropoliatana y  funciones fuera de Chile.</t>
    </r>
    <r>
      <rPr>
        <b/>
        <sz val="9"/>
        <color rgb="FFF79646"/>
        <rFont val="Verdana"/>
        <family val="2"/>
      </rPr>
      <t>Total:168 funciones/jornadas</t>
    </r>
  </si>
  <si>
    <t>II.3 Recursos Humanos</t>
  </si>
  <si>
    <t>Mejorar condiciones laborales y de desarrollo de equipos de trabajo</t>
  </si>
  <si>
    <t>Disponibilidad Cursos SENCE para personal contratados en especial de idioma inglés</t>
  </si>
  <si>
    <t>Documento compra-gestión de curso</t>
  </si>
  <si>
    <t>III.3.A.1</t>
  </si>
  <si>
    <t>Segundo trimestre: Se comienza el curso de inglés a través de sence desde el 14 de junio 2023 al 16 de agosto 2023. Tercer trimestre: se finaliza curso de inglés</t>
  </si>
  <si>
    <t>Incripción del curso</t>
  </si>
  <si>
    <t>Junio 2023 a septiembre 2023</t>
  </si>
  <si>
    <t>COLABORACIÓN CON PROGRAMAS EJECUTADOS POR EL MINISTERIO</t>
  </si>
  <si>
    <t>Estado de Ejecución</t>
  </si>
  <si>
    <t>1.Participar en la Semana de Educación Artística(SEA), concretando al menos una (01) reunión de coordinación con el Departamento de Educación y Formación en Artes y Cultura–o la dependencia que le suceda en sus funciones-del MINISTERIOpara conocer los     lineamientos     de     cada     versión,     registrar     la     institución     en     la     web http://semanaeducacionartistica.cultura.gob.cly realizar al  menos  una  (01)  actividad  de visibilizacióno proyecto afín a la temática de celebración de cada año. Una vez finalizada la SEA, responder la encuesta de reporte disponible en el sitio web.</t>
  </si>
  <si>
    <t>Se participa en la reunión concovada por Mincap para orientar la celebración de la semana artística el 20 de abril 2023. Teatro a mil programo la puesta en escena de la obra Mañana es otro paós el 16 de mayo para los alumnos y alumnas del 6to básico de la escuela Santa Bárbara de Lampa..Item Semana de la ediucacín artistica en informe de acividad.</t>
  </si>
  <si>
    <t>Abril a Junio 023</t>
  </si>
  <si>
    <t>FINALIZADA</t>
  </si>
  <si>
    <t>2.Remitir copia de las publicaciones que haya llevado a cabo durante el año, las que serán  derivadas  por  laUnidad  o  Sección  a  cargo  de  la  coordinación  de  convenios institucionales al Centro de Documentación (CEDOC) del MINISTERIO.</t>
  </si>
  <si>
    <t>Libro Todos estos años</t>
  </si>
  <si>
    <t>Copia Impresa</t>
  </si>
  <si>
    <t>Enero 202</t>
  </si>
  <si>
    <t>3. Incorporarse  a  la  plataforma www.eligecultura.cl,  o  aquella  que  la  reemplace, manteniendo  información  actualizada  de  la  oferta  programática  de  la  organización  de manera trimestral, con el objetivo de favorecer la difusión de información cultural y el acceso por parte de la ciudadanía.</t>
  </si>
  <si>
    <t>Se incorpora la programación ya ctividades de Teatro a mil a la plataforma www.eligecultura.cl</t>
  </si>
  <si>
    <t>Captura de pantalla</t>
  </si>
  <si>
    <t>Abril a diciembre  2023</t>
  </si>
  <si>
    <t>4. Participar del “Día de los Patrimonios” y “Mes de Públicos”, ofreciendo al menos una actividad de acceso gratuito y orientada a público general en cada una de dichas instancias impulsadas por el MINISTERIO.</t>
  </si>
  <si>
    <t>En esa línea, Fundación Teatro a Mil se hace presente en la celebración del Día de los Patrimonios poniendo al acceso gratuito un video y un libro que resguardan parte importante de nuestro acervo cultural.  El primero es el estreno del registro editado de la Masterclass dictada por Guillermo “Willy” Ganga, nuestro homenajeado 2023, durante el pasado Festival Teatro a Mil 2023, en GAM. Asimismo, el segundo aporte que hizo la Fundación en el Día de los Patrimonios fue a nivel de redes sociales, en donde se invitó a los seguidos de Instagram, Facebook y Twitter a participar en una dinámica de preguntas que podrán ser respondidas a través de la consulta del libro conmemorativo por los 30 años del Festival, Todos estos años, que está desde enero disponible en nuestro sitio web Teatroamil.cl.
Se participa en el mes de los públicos en noviembre 2023 con app recuerdos y Unidad de públicos y territorios</t>
  </si>
  <si>
    <t>5.Formar parte  de  las  acciones  de  conmemoración  de  los  50  años  del  golpe  cívico militar  en  coordinación  con  el  MINISTERIO,  participando  en,  al  menos,  una  actividad relacionada con este hito.</t>
  </si>
  <si>
    <t>Formar parte  de  las  acciones  de  conmemoración  de  los  50  años  del  golpe  cívico militar  en  coordinación  con  el  MINISTERIO,  para lo cual definimos en el marco del Festival una línea de trabajo con el Mural de Mon Laferte y Mono González en Estadio nacional y obras como la amante Fascista, Hechos consumados, entre otras. Se comunica el ciclo 50 años; desde la memoria organizado por Teatro a mil donde colaboran diferentes instituciones: Ministerio de las cultras, Unidad de públicos y territorios, INDH, salas de teatro, artistas, entre otros.</t>
  </si>
  <si>
    <t xml:space="preserve">Registro fotógrafico </t>
  </si>
  <si>
    <t>6. Formar parte de las actividades conmemorativas del “Día D” –que incluirán Narradores Orales, Títeres y Marionetas, Danza, Teatro, Circo, Ópera –participando en al menos una de ellas, realizando una actividad en coordinación con el Departamento de Fomento de la Cultura y las Artes de la Subsecretaría.</t>
  </si>
  <si>
    <t xml:space="preserve">Día Nacional de Teatro  </t>
  </si>
  <si>
    <t xml:space="preserve">El día 11 de mayo se celebra el natalicio del director Andrés Pérez Araya, una figura destacada en el mundo del teatro nacional. Para conmemorar el Día Nacional del Teatro, realizamos un descuento del 50% en dos obras: Molly Bloom y La Tempestad, parte del Ciclo Coproducciones Mil que se presentó en el Teatro Finis Terrae.   Además, desde el 11 al 31 de mayo con acceso gratuito a través de Teatroamil.tv a se dispuso dos obras digitales creadas por el dramaturgo y director nacional, Guillermo Calderón, Neva (2006) y Diciembre (2009).  </t>
  </si>
  <si>
    <t xml:space="preserve">Día Internacional de la Danza  </t>
  </si>
  <si>
    <t>Cada 29 de abril se conmemora desde 1982 el nacimiento de Jean Georges Noverre, un coreógrafo innovador y estudioso de la danza, considerado el precursor del ballet moderno. En Teatroamil.tv, hemos presentado Les Revenants, una colección de solos de danza dirigidos por la talentosa dupla creativa de Luciana Acuña y Alejo Moguillansky. Esta intervención artística argentina combina danza y cine, donde destacadas bailarinas y bailarines cobran vida a través de sus movimientos, apropiándose de espacios públicos y emblemáticos de la ciudad de Santiago que, paradójicamente, se encuentran vacíos.</t>
  </si>
  <si>
    <t xml:space="preserve">Este contenido estuvo disponible los días 29 y 30 de abril, así como el 1 de mayo, para que todos puedan disfrutarlo. Además, hemos otorgado un descuento del 30% en las entradas para el fascinante espectáculo de Eva Yerbabuena en el Teatro Municipal de Las Condes. Esta cautivadora presentación se llevará a cabo los días 8, 9, 10 y 11 de junio, brindando una experiencia inolvidable para los amantes de la danza y la expresión artística. </t>
  </si>
  <si>
    <t xml:space="preserve">7. Colaborar  con el Departamento  de  Fomento  de  la  Cultura  y  las  Artesen  la realización de, al menos, una actividad enmarcada en el desarrollo de uno cualquiera de sus programas nacionales, internacionales o estratégicos siguientes: Muestra Nacional de Dramaturgia,  Encuentros  Coreográficos  Nacionales,  Plan  de  Trabajo  Regional  de  Artes Escénicas, la Muestra Cuadrienal de Diseño y Espacios Escénicos de Praga. </t>
  </si>
  <si>
    <t>Se presenta informe de actividades</t>
  </si>
  <si>
    <t>Diciembre 2023</t>
  </si>
  <si>
    <t>8.Realizar, al menos una actividad en coordinación con el Departamento de Educación y  Formación  en  Artes  y  Cultura, dirigida  a  escolares  que  participan  de  sus  programas ACCIONA o CECREA.</t>
  </si>
  <si>
    <t xml:space="preserve">9. Otras Instancias de colaboración: </t>
  </si>
  <si>
    <t>9.1. Participar  de  al  menos  dos  (2)  instancias  de  transferencia  de  conocimientos  y colaboración   entre   instituciones   beneficiarias   de   programas   y/o fondos   que   sean convocadas por el MINISTERIO.</t>
  </si>
  <si>
    <t>Se participa en seminario de experiencias "Educación Artística para convivir" a realizar el día 24 de agosto entre las 9.00 y 13.00 horas. Expositoras: Paula Echeñique y Debbie Aliste.</t>
  </si>
  <si>
    <t>9.2. Participar  de  las  instancias  de  capacitación  en  el  uso  y  rendición  de  recursos públicos impartidas por el MINISTERIO u otros servicios públicos vinculados al tema</t>
  </si>
  <si>
    <t>Participación en capacitaciones SISREC</t>
  </si>
  <si>
    <t>ESTADO DE EJECUCIÓN</t>
  </si>
  <si>
    <t>EN EJECUCIÓN</t>
  </si>
  <si>
    <t>MODIFICADA</t>
  </si>
  <si>
    <t>6. ACTIVIDADES REALIZADAS</t>
  </si>
  <si>
    <t>REPORTE DE ACTIVIDADES</t>
  </si>
  <si>
    <r>
      <t xml:space="preserve">LLENAR SÓLO EN CASO DE ACTIVIDADES </t>
    </r>
    <r>
      <rPr>
        <b/>
        <u/>
        <sz val="9"/>
        <color rgb="FFFF0000"/>
        <rFont val="Verdana"/>
        <family val="2"/>
      </rPr>
      <t>PRESENCIALES</t>
    </r>
  </si>
  <si>
    <r>
      <t xml:space="preserve">LLENAR SÓLO EN CASO DE ACTIVIDADES </t>
    </r>
    <r>
      <rPr>
        <b/>
        <u/>
        <sz val="9"/>
        <color rgb="FFFF0000"/>
        <rFont val="Verdana"/>
        <family val="2"/>
      </rPr>
      <t>VIRTUALES / REMOTAS</t>
    </r>
  </si>
  <si>
    <t>REGISTRO DE PÚBLICO</t>
  </si>
  <si>
    <t>COMPLETAR EN BASE AL LUGAR DE REALIZACIÓN DE LA ACTIVIDAD</t>
  </si>
  <si>
    <t>REPORTE DE LOS BENEFICIARIOS</t>
  </si>
  <si>
    <t>Plataforma a través de la cual se ejecuta la actividad  (Facebook, Instagram, Tik Tok, Youtube, Zoom, Meet, Teams,  Spotify, Radio, Televisión, etc.)</t>
  </si>
  <si>
    <t>Medio de contabilización</t>
  </si>
  <si>
    <t>Medio de verificación del registro de público</t>
  </si>
  <si>
    <t>Fecha o Período de Realización</t>
  </si>
  <si>
    <t>Nombre de la actividad</t>
  </si>
  <si>
    <t>Numeral de compromiso al que pertenece</t>
  </si>
  <si>
    <t>ACCESO</t>
  </si>
  <si>
    <t>Modalidad de ejecución</t>
  </si>
  <si>
    <t>Tipo de actividad</t>
  </si>
  <si>
    <t xml:space="preserve">Área / Dominio </t>
  </si>
  <si>
    <t>Nº funciones/jornadas/sesiones</t>
  </si>
  <si>
    <t>Nombre de la Sala - Espacio</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</si>
  <si>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</si>
  <si>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</si>
  <si>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</si>
  <si>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</si>
  <si>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</si>
  <si>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</si>
  <si>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</si>
  <si>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</si>
  <si>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</si>
  <si>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Nº de reproducciones  de actividad transmitida en directo</t>
  </si>
  <si>
    <t>Nº de reproducciones de actividad  alojada en sitio web / redes sociales (también considerar acá repeticiones o reproducciones posteriores a la transmisión en directo)</t>
  </si>
  <si>
    <t>Total Beneficiarios virtuales con acceso pagado</t>
  </si>
  <si>
    <t>Total beneficiarios virtuales con acceso gratuito</t>
  </si>
  <si>
    <t>Total beneficiarios virtuales</t>
  </si>
  <si>
    <t>¿Actividad de Mediación Asociada?</t>
  </si>
  <si>
    <t>N° funciones/jornadas/sesiones de la Actividad de Mediación Asociada</t>
  </si>
  <si>
    <t>N° de Asistentes/ reproducciones a Actividad de Mediación Asociada</t>
  </si>
  <si>
    <t>CIRCULACIÓN NACIONAL</t>
  </si>
  <si>
    <t>OCTUBRE</t>
  </si>
  <si>
    <t>01 DE OCTUBRE</t>
  </si>
  <si>
    <t>CIRCULACIÓN NACIONAL: LA PICHINTÚN</t>
  </si>
  <si>
    <t>GRATUITO</t>
  </si>
  <si>
    <t>PRESENCIAL</t>
  </si>
  <si>
    <t xml:space="preserve">FUNCIÓN / PRESENTACIÓN </t>
  </si>
  <si>
    <t>TEATRO</t>
  </si>
  <si>
    <t>FERIA DE LAS CIENCIAS</t>
  </si>
  <si>
    <t>CHILE</t>
  </si>
  <si>
    <t>MAULE</t>
  </si>
  <si>
    <t>CURICÓ</t>
  </si>
  <si>
    <t>NO</t>
  </si>
  <si>
    <t>Informe del encargado de sala (pdf)</t>
  </si>
  <si>
    <t>CICLO 50 AÑOS DESDE LA MEMORIA</t>
  </si>
  <si>
    <t>05-07-08 Octubre</t>
  </si>
  <si>
    <t>SHOCK 1</t>
  </si>
  <si>
    <t>PAGADO</t>
  </si>
  <si>
    <t>MATUCANA 100</t>
  </si>
  <si>
    <t>ESTACIÓN CENTRAL</t>
  </si>
  <si>
    <t>SI</t>
  </si>
  <si>
    <t>06-07-08 Octubre</t>
  </si>
  <si>
    <t>SHOCK 2</t>
  </si>
  <si>
    <t>FIU Y SUS AMIGOS CAMINO AL HUMEDAL</t>
  </si>
  <si>
    <t>21 DE OCTUBRE</t>
  </si>
  <si>
    <t>FIU Y SUS AMIGOS CAMINO AL HUMEDAL: PASACALLE Y EXPO</t>
  </si>
  <si>
    <t>AV. AEROPUERTO CON FERNÁNDEZ ALBANO</t>
  </si>
  <si>
    <t>CERRILLOS</t>
  </si>
  <si>
    <t>CIRCULACIÓN NACIONAL: MOLLY BLOOM</t>
  </si>
  <si>
    <t>TEATRO MUNICIPAL DE VICUÑA</t>
  </si>
  <si>
    <t>COQUIMBO</t>
  </si>
  <si>
    <t>ELQUI</t>
  </si>
  <si>
    <t>VICUÑA</t>
  </si>
  <si>
    <t>CIRCULACIÓN INTERNACIONAL</t>
  </si>
  <si>
    <t>31 DE OCTUBRE</t>
  </si>
  <si>
    <t>CIRCULACIÓN INTERNACIONAL: CANCIONES PARA COCINAR</t>
  </si>
  <si>
    <t>FESTIVAL DE CÁDIZ</t>
  </si>
  <si>
    <t>ESPAÑA</t>
  </si>
  <si>
    <t>6 DE OCTUBRE</t>
  </si>
  <si>
    <t>CICLO 50 AÑOS: PROYECCIÓN LA AMANTE FASCISTA</t>
  </si>
  <si>
    <t>PROYECCIÓN AUDIOVISUAL</t>
  </si>
  <si>
    <t>AUDIOVISUAL</t>
  </si>
  <si>
    <t>MUSEO ANTROPOLÓGICO MARTIN GUSINDE</t>
  </si>
  <si>
    <t>MAGALLANES</t>
  </si>
  <si>
    <t>ANTÁRTICA CHILENA</t>
  </si>
  <si>
    <t>PUERTO WILLIAMS</t>
  </si>
  <si>
    <t>METROPOLITANA</t>
  </si>
  <si>
    <t>SANTIAGO</t>
  </si>
  <si>
    <t>12 DE OCTUBRE</t>
  </si>
  <si>
    <t>AUDITORIO MUNICIPAL. MANUEL BULNES 599</t>
  </si>
  <si>
    <t>COQUMBO</t>
  </si>
  <si>
    <t>CHOAPA</t>
  </si>
  <si>
    <t>SALAMANCA</t>
  </si>
  <si>
    <t>18 DE OCTUBRE</t>
  </si>
  <si>
    <t>CENTRO CULTURAL TEATRO SERRANO. SERRANO 457</t>
  </si>
  <si>
    <t>MELIPILLA</t>
  </si>
  <si>
    <t>26 DE OCTUBRE</t>
  </si>
  <si>
    <t>TEATRO CASONA DUBOIS. AYUNTAMIENTO 1650</t>
  </si>
  <si>
    <t>QUINTA NORMAL</t>
  </si>
  <si>
    <t>TEATRO CONDELL INSOMNIA. CONDELL 1585</t>
  </si>
  <si>
    <t>VALPARAÍSO</t>
  </si>
  <si>
    <t>AUDITORIO CECAL UDEC</t>
  </si>
  <si>
    <t>ÑUBLE</t>
  </si>
  <si>
    <t>CHILLÁN</t>
  </si>
  <si>
    <t>TEATROAMIL.TV</t>
  </si>
  <si>
    <t>1 AL 31 DE OCTUBRE</t>
  </si>
  <si>
    <t>TEATROAMIL.TV: 25 AÑOS, FESTIVAL SANTIAGO A MIL (3 CAPÍTULOS)</t>
  </si>
  <si>
    <t>VIRTUAL / REMOTA</t>
  </si>
  <si>
    <t>Listados completos o tabulación de datos (pdf)</t>
  </si>
  <si>
    <t>TEATROAMIL.TV: 50 AÑOS DEL TEATRO ALEPH</t>
  </si>
  <si>
    <t>TEATROAMIL.TV: BECKETT BY BROOK</t>
  </si>
  <si>
    <t>TEATROAMIL.TV: CANTAREMAN - ESTE HORROR</t>
  </si>
  <si>
    <t>TEATROAMIL.TV: CEREMONY OF MEMORIES, MICRODOCUMENTAL SOBRE LA PERFORMANCE MAU MAPUCHE</t>
  </si>
  <si>
    <t>TEATROAMIL.TV: CINEMA UTOPPIA</t>
  </si>
  <si>
    <t>TEATROAMIL.TV: CLASE MAGISTRAL, ANTÚ ROMERO</t>
  </si>
  <si>
    <t>TEATROAMIL.TV: CLASE MAGISTRAL: BOB WILSON</t>
  </si>
  <si>
    <t>TEATROAMIL.TV: CLASE MAGISTRAL: CHRISTIAN JATAHY</t>
  </si>
  <si>
    <t>TEATROAMIL.TV: CLASE MAGISTRAL: GABRIEL CHAMÉ</t>
  </si>
  <si>
    <t>TEATROAMIL.TV: CLASE MAGISTRAL: IVO VAN HOVE</t>
  </si>
  <si>
    <t>TEATROAMIL.TV: CLASE MAGISTRAL: LOLA ARIAS</t>
  </si>
  <si>
    <t>TEATROAMIL.TV: CLASE MAGISTRAL: MANUELA INFANTE</t>
  </si>
  <si>
    <t xml:space="preserve">TEATROAMIL.TV: CLASE MAGISTRAL: PAU PALACIOS </t>
  </si>
  <si>
    <t>TEATROAMIL.TV: CLASE MAGISTRAL: PRE TEXTOS DORIS SOMMER</t>
  </si>
  <si>
    <t>TEATROAMIL.TV: CLASE MAGISTRAL: SHAKESPEARE HOY</t>
  </si>
  <si>
    <t>TEATROAMIL.TV: CLASE MAGISTRAL: SOPHIE CALLE</t>
  </si>
  <si>
    <t>TEATROAMIL.TV: CLASE MAGISTRAL: STEFAN KAEGI (PARTE I Y II)</t>
  </si>
  <si>
    <t>TEATROAMIL.TV: CLASE MAGISTRAL: THOMAS OSTERMEIER</t>
  </si>
  <si>
    <t>TEATROAMIL.TV: CLASE MAGISTRAL: TOMASZ KIRENCZUK</t>
  </si>
  <si>
    <t>TEATROAMIL.TV: CONVERSACIONES CON TIM ROBBINS - ARIANE MNOUCHKINE</t>
  </si>
  <si>
    <t>TEATROAMIL.TV: CONVERSACIONES CON TIM ROBBINS - GUILLERMO CALDERÓN</t>
  </si>
  <si>
    <t>TEATROAMIL.TV: CONVERSACIONES CON TIM ROBBINS - PETER BROOK</t>
  </si>
  <si>
    <t>TEATROAMIL.TV: EIKO OTAKE, UN CUERPO EN LUNARES</t>
  </si>
  <si>
    <t>TEATROAMIL.TV: EL COORDINADOR</t>
  </si>
  <si>
    <t>TEATROAMIL.TV: EL CORAZÓN DE UNA ARTISTA: ENCUENTRO VIRTUAL CON LAURIE ANDERSON</t>
  </si>
  <si>
    <t>TEATROAMIL.TV: EMERGER, EL DOCUMENTAL</t>
  </si>
  <si>
    <t>TEATROAMIL.TV: ENTRE GALLOS Y MEDIANOCHE</t>
  </si>
  <si>
    <t>TEATROAMIL.TV: ENTREVISTA ABIERTA: ALEJANDRO SIEVEKING</t>
  </si>
  <si>
    <t>TEATROAMIL.TV: ENTREVISTA ABIERTA: DOROTHEE MUNYANEZA</t>
  </si>
  <si>
    <t>TEATROAMIL.TV: ENTREVISTA ABIERTA: EMELINE MICHEL</t>
  </si>
  <si>
    <t>TEATROAMIL.TV: ENTREVISTA ABIERTA: KRYSTIAN LUPA</t>
  </si>
  <si>
    <t>TEATROAMIL.TV: ENTREVISTA ABIERTA: TIM ROBBINS</t>
  </si>
  <si>
    <t>TEATROAMIL.TV: FORO MIGRACIÓN HOY! CUERPO, VOZ Y PERFORMANCE</t>
  </si>
  <si>
    <t>TEATROAMIL.TV: HISTORIAS DE LA SANGRE</t>
  </si>
  <si>
    <t>TEATROAMIL.TV: LA AMANTE FASCISTA (RADIOTEATRO) - (4 CAPÍTULOS)</t>
  </si>
  <si>
    <t>TEATROAMIL.TV: LA CALLE SIN FRONTERAS (3 CAPITULOS)</t>
  </si>
  <si>
    <t>TEATROAMIL.TV: LA PEQUEÑA GIGANTE Y EL RINOCERONTE ESCONDIDO</t>
  </si>
  <si>
    <t>TEATROAMIL.TV: LA VIDA ES PURO TEATRO (4 CAPITULOS)</t>
  </si>
  <si>
    <t>TEATROAMIL.TV: LAS PASIONES DE MARINA ABRAMOVIC: EN ENCUENTRO CON LA PIONERA DE LA PERFORMANCE</t>
  </si>
  <si>
    <t>TEATROAMIL.TV: LE GRAND CONTINENTAL - SYLVAIN ÉMARD</t>
  </si>
  <si>
    <t>TEATROAMIL.TV: LINDO PAÍS ESQUINA CON VISTA AL MAR</t>
  </si>
  <si>
    <t>TEATROAMIL.TV: MALASANGRE O LAS MIL Y UNA NOCHES DEL POETA</t>
  </si>
  <si>
    <t>TEATROAMIL.TV: MARCHE SALOPE</t>
  </si>
  <si>
    <t>TEATROAMIL.TV: MASTERCLASS WILLY GANGA</t>
  </si>
  <si>
    <t>TEATROAMIL.TV: MICRODOCUMENTAL - VIDA, PASIÓN Y CUECA, DE MARIA ESTHER ZAMORA Y PEPE FUENTES</t>
  </si>
  <si>
    <t>TEATROAMIL.TV: MICRODOCUMENTAL - "ESTE HORROR" DE CANTAREMAN</t>
  </si>
  <si>
    <t>TEATROAMIL.TV: MICRODOCUMENTAL - ANDRÉS PÉREZ DE MEMORIA</t>
  </si>
  <si>
    <t xml:space="preserve">TEATROAMIL.TV: MICRODOCUMENTAL - ANTÚ ROMERO </t>
  </si>
  <si>
    <t>TEATROAMIL.TV: MICRODOCUMENTAL - DENIS O'HARE</t>
  </si>
  <si>
    <t>TEATROAMIL.TV: MICRODOCUMENTAL - LA COCINA PÚBLICA</t>
  </si>
  <si>
    <t>TEATROAMIL.TV: MICRODOCUMENTAL - PREHISTÖRICOS</t>
  </si>
  <si>
    <t>TEATROAMIL.TV: MICRODOCUMENTAL - VIAJEINMÓVIL</t>
  </si>
  <si>
    <t>TEATROAMIL.TV: MICRODOCUMENTALES - LOS PAYADORES</t>
  </si>
  <si>
    <t>TEATROAMIL.TV: MICRODOCUMENTALES - THOMAS OSTERMEIER</t>
  </si>
  <si>
    <t>TEATROAMIL.TV: PINA BAUSH - RESIDENCIA EN CHILE</t>
  </si>
  <si>
    <t>TEATROAMIL.TV: PONLE PAUSA - PAOLO BORTOLAMEOLLI</t>
  </si>
  <si>
    <t>TEATROAMIL.TV: RÉQUIEM DE CHILE - ANDRÉS PÉREZ ARAYA (1951-2002)</t>
  </si>
  <si>
    <t>TEATROAMIL.TV: SANTIAGO (EN) VIVO</t>
  </si>
  <si>
    <t>TEATROAMIL.TV: SHE SHE POP</t>
  </si>
  <si>
    <t>TEATROAMIL.TV: SUEÑO DE UNA NOCHE DE VERANO (3 CAPITULOS)</t>
  </si>
  <si>
    <t>TEATROAMIL.TV: TE INVITO A MI (SÚPER) FIESTA (9 CAPITULOS)</t>
  </si>
  <si>
    <t>TEATROAMIL.TV: TEATRO CALLEJERO, MI CAPITAN</t>
  </si>
  <si>
    <t>TEATROAMIL.TV: TEATRO EXPERIMENTAL DE LA UNIVERSIDAD DE CHILE, CASI 60 AÑOS DE HISTORIA</t>
  </si>
  <si>
    <t>TEATROAMIL.TV: VOCES PARA ATESORAR - CLAUDIO DI GIROLAMO</t>
  </si>
  <si>
    <t>TEATROAMIL.TV: VOCES PARA ATESORAR - GUSTAVO MEZA</t>
  </si>
  <si>
    <t>TEATROAMIL.TV: VOCES PARA ATESORAR - LUZ JIMÉNEZ</t>
  </si>
  <si>
    <t>TEATROAMIL.TV: VOCES PARA ATESORAR - MARÍA ELENA DUVAUCHELLE</t>
  </si>
  <si>
    <t>TEATROAMIL.TV: VOCES PARA ATESORAR - WILLY GANGA</t>
  </si>
  <si>
    <t>TEATROAMIL.TV: EL AÑO EN QUE NACÍ</t>
  </si>
  <si>
    <t>TEATROAMIL.TV: POETAS DE EMERGENCIA - GRIMANESA JIMÉNEZ</t>
  </si>
  <si>
    <t>NOVIEMBRE</t>
  </si>
  <si>
    <t>01 DE NOVIEMBRE</t>
  </si>
  <si>
    <t>TEATRO EN LA EDUCACIÓN</t>
  </si>
  <si>
    <t>02 DE NOVIEMBRE</t>
  </si>
  <si>
    <t>TEATRO EN LA EDUCACIÓN: SALIDA PEDAGOGICA</t>
  </si>
  <si>
    <t>TEATRO MORI BELLAVISTA</t>
  </si>
  <si>
    <t>PROVIDENCIA</t>
  </si>
  <si>
    <t>3 DE NOVIEMBRE</t>
  </si>
  <si>
    <t>BANDERA CON AGUSTINAS</t>
  </si>
  <si>
    <t>4 DE NOVIEMBRE</t>
  </si>
  <si>
    <t>CIRCULACIÓN INTERNACIONAL: VILLA</t>
  </si>
  <si>
    <t>2, 3 Y 4 DE NOVIEMBRE</t>
  </si>
  <si>
    <t>PLAZA CÍVICA</t>
  </si>
  <si>
    <t>LA PINTANA</t>
  </si>
  <si>
    <t>10 DE NOVIEMBRE</t>
  </si>
  <si>
    <t>41° VERSIÓN DEL FESTIVAL DE OTOÑO DE LA COMUNIDAD DE MADRID</t>
  </si>
  <si>
    <t>11 DE NOVIEMBRE</t>
  </si>
  <si>
    <t>12 DE NOVIEMBRE</t>
  </si>
  <si>
    <t>POETA PÍO BAROJA ESQUINA POETAS ZELALLA</t>
  </si>
  <si>
    <t>18 DE NOVIEMBRE</t>
  </si>
  <si>
    <t>CALLE SÁNCHEZ FONTECILLA CON LOS PRESIDENTES</t>
  </si>
  <si>
    <t>PEÑALOLÉN</t>
  </si>
  <si>
    <t>25 DE NOVIEMBRE</t>
  </si>
  <si>
    <t>PLAZA DE ÑUÑOA</t>
  </si>
  <si>
    <t>ÑUÑOA</t>
  </si>
  <si>
    <t>CIRCULACIÓN NACIONAL: ENCUENTROS BREVES CON HOMBRES REPULSIVOS</t>
  </si>
  <si>
    <t>28 DE NOVIEMBRE</t>
  </si>
  <si>
    <t>CICLO 50 AÑOS: LANZAMIENTO APP REC UERDOS</t>
  </si>
  <si>
    <t>ACTIVIDAD DE MEDIACIÓN</t>
  </si>
  <si>
    <t>NUEVOS MEDIOS</t>
  </si>
  <si>
    <t>BARRIO LASTARRIA</t>
  </si>
  <si>
    <t>1 AL 30 DE NOVIEMBRE</t>
  </si>
  <si>
    <t>CALUROSA NAVIDAD EN ATACAMA</t>
  </si>
  <si>
    <t>DICIEMBRE</t>
  </si>
  <si>
    <t>11 DE DICIEMBRE</t>
  </si>
  <si>
    <t>CALUROSA NAVIDAD: 31 MINUTOS</t>
  </si>
  <si>
    <t>ESTADIO MUNICIPAL NELSON ROJAS</t>
  </si>
  <si>
    <t>ATACAMA</t>
  </si>
  <si>
    <t>HUASCO</t>
  </si>
  <si>
    <t>VALLENAR</t>
  </si>
  <si>
    <t>13 DE DICIEMBRE</t>
  </si>
  <si>
    <t>ESTADIO LUIS VALENZUELA HERMOSILLA</t>
  </si>
  <si>
    <t>COPIAPÓ</t>
  </si>
  <si>
    <t>01 AL 31 DE DICIEMBRE</t>
  </si>
  <si>
    <t>DANZA</t>
  </si>
  <si>
    <t>TARAPACÁ</t>
  </si>
  <si>
    <t>AISÉN</t>
  </si>
  <si>
    <t>Tickets vendidos</t>
  </si>
  <si>
    <t>Reporte de ticketera (pdf)</t>
  </si>
  <si>
    <t>ANTOFAGASTA</t>
  </si>
  <si>
    <t>ALGARROBO</t>
  </si>
  <si>
    <t>Listas de inscripción</t>
  </si>
  <si>
    <t>CLASE MAGISTRAL / CHARLA / CONFERENCIA</t>
  </si>
  <si>
    <t>MÚSICA</t>
  </si>
  <si>
    <t>ARAUCO</t>
  </si>
  <si>
    <t>ALHUÉ</t>
  </si>
  <si>
    <t xml:space="preserve">Conteo en sala </t>
  </si>
  <si>
    <t>CLÍNICA / LABORATORIO  / WORKSHOP</t>
  </si>
  <si>
    <t>ARICA</t>
  </si>
  <si>
    <t>ALTO BIOBÍO</t>
  </si>
  <si>
    <t>CIRCO</t>
  </si>
  <si>
    <t>AYSÉN</t>
  </si>
  <si>
    <t>ALTO DEL CARMEN</t>
  </si>
  <si>
    <t>Cubicación del espacio</t>
  </si>
  <si>
    <t>O´HIGGINS</t>
  </si>
  <si>
    <t>BIO BIO</t>
  </si>
  <si>
    <t>ALTO HOSPICIO</t>
  </si>
  <si>
    <t>Visualizaciones / Reproducciones</t>
  </si>
  <si>
    <t>Listado de asistencia</t>
  </si>
  <si>
    <t>ARTES VISUALES</t>
  </si>
  <si>
    <t>CACHAPOAL</t>
  </si>
  <si>
    <t>ANCUD</t>
  </si>
  <si>
    <t>Reporte Sitio Web / Redes sociales</t>
  </si>
  <si>
    <t>BIOBIO</t>
  </si>
  <si>
    <t>CAPITÁN PRAT</t>
  </si>
  <si>
    <t>ANDACOLLO</t>
  </si>
  <si>
    <t>ENCUENTRO / CONVERSATORIO / MESA REDONDA</t>
  </si>
  <si>
    <t>ARTES LITERARIAS, LIBROS Y PRENSA</t>
  </si>
  <si>
    <t>ARAUCANÍA</t>
  </si>
  <si>
    <t>CARDENAL CARO</t>
  </si>
  <si>
    <t>ANGOL</t>
  </si>
  <si>
    <t>LOS LAGOS</t>
  </si>
  <si>
    <t>CAUQUENES</t>
  </si>
  <si>
    <t xml:space="preserve">ANTÁRTICA </t>
  </si>
  <si>
    <t>AYSEN</t>
  </si>
  <si>
    <t>CHACABUCO</t>
  </si>
  <si>
    <t>CHAÑARAL</t>
  </si>
  <si>
    <t>ANTUCO</t>
  </si>
  <si>
    <t>PATRIMONIO MATERIAL</t>
  </si>
  <si>
    <t>LOS RIOS</t>
  </si>
  <si>
    <t>CHILOÉ</t>
  </si>
  <si>
    <t>ARICA Y PARINACOTA</t>
  </si>
  <si>
    <t>COLCHAGUA</t>
  </si>
  <si>
    <t>BUIN</t>
  </si>
  <si>
    <t xml:space="preserve">EXPOSICIÓN / MUESTRA </t>
  </si>
  <si>
    <t>CONCEPCIÓN</t>
  </si>
  <si>
    <t>BULNES</t>
  </si>
  <si>
    <t>CABILDO</t>
  </si>
  <si>
    <t>MEMORIA Y DDHH</t>
  </si>
  <si>
    <t>CORDILLERA</t>
  </si>
  <si>
    <t>CABO DE HORNOS</t>
  </si>
  <si>
    <t>COYHAIQUE</t>
  </si>
  <si>
    <t>CABRERO</t>
  </si>
  <si>
    <t>CUATÍN</t>
  </si>
  <si>
    <t>CALAMA</t>
  </si>
  <si>
    <t xml:space="preserve">LECTURA DRAMATIZADA  / RECITAL </t>
  </si>
  <si>
    <t>OPERA</t>
  </si>
  <si>
    <t>CALBUCO</t>
  </si>
  <si>
    <t>LANZAMIENTO DE PUBICACIÓN</t>
  </si>
  <si>
    <t>MULTIDICIPLINAR/ INTERDISCIPLINAR</t>
  </si>
  <si>
    <t>EL LOA</t>
  </si>
  <si>
    <t>CALDERA</t>
  </si>
  <si>
    <t xml:space="preserve">CALERA DE TANGO </t>
  </si>
  <si>
    <t>GENERAL CARRERA</t>
  </si>
  <si>
    <t>CALLE LARGA</t>
  </si>
  <si>
    <t>CAMARONES</t>
  </si>
  <si>
    <t xml:space="preserve">IQUIQUE </t>
  </si>
  <si>
    <t>CAMIÑA</t>
  </si>
  <si>
    <t>OTRA</t>
  </si>
  <si>
    <t>ISLA DE PASCUA</t>
  </si>
  <si>
    <t>CANELA</t>
  </si>
  <si>
    <t>LIMARÍ</t>
  </si>
  <si>
    <t>CAÑETE</t>
  </si>
  <si>
    <t>LINARES</t>
  </si>
  <si>
    <t>CARAHUE</t>
  </si>
  <si>
    <t>LLANQUIHUE</t>
  </si>
  <si>
    <t>CARTAGENA</t>
  </si>
  <si>
    <t>LOS ANDES</t>
  </si>
  <si>
    <t>CASABLANCA</t>
  </si>
  <si>
    <t>CASTRO</t>
  </si>
  <si>
    <t>MAIPO</t>
  </si>
  <si>
    <t xml:space="preserve">CATEMU </t>
  </si>
  <si>
    <t>MALLECO</t>
  </si>
  <si>
    <t>MARGA MARGA</t>
  </si>
  <si>
    <t>CERRO NAVIA</t>
  </si>
  <si>
    <t>CHAITÉN</t>
  </si>
  <si>
    <t>OSORNO</t>
  </si>
  <si>
    <t>CHANCO</t>
  </si>
  <si>
    <t>PALENA</t>
  </si>
  <si>
    <t>PARINACOTA</t>
  </si>
  <si>
    <t>CHÉPICA</t>
  </si>
  <si>
    <t>PETORCA</t>
  </si>
  <si>
    <t>CHIGUAYANTE</t>
  </si>
  <si>
    <t>QUILLOTA</t>
  </si>
  <si>
    <t>CHILE CHICO</t>
  </si>
  <si>
    <t>RANCO</t>
  </si>
  <si>
    <t>SAN ANTONIO</t>
  </si>
  <si>
    <t>CHILLÁN VIEJO</t>
  </si>
  <si>
    <t>SAN FELIPE DE ACONCAGUA</t>
  </si>
  <si>
    <t>CHIMBARONGO</t>
  </si>
  <si>
    <t>CHOLCHOL</t>
  </si>
  <si>
    <t>TALAGANTE</t>
  </si>
  <si>
    <t>CHONCHI</t>
  </si>
  <si>
    <t>TALCA</t>
  </si>
  <si>
    <t>CISNES</t>
  </si>
  <si>
    <t>TAMARUGAL</t>
  </si>
  <si>
    <t>COBQUECURA</t>
  </si>
  <si>
    <t>TIERRA DEL FUEGO</t>
  </si>
  <si>
    <t>COCHAMÓ</t>
  </si>
  <si>
    <t>TOCOPILLA</t>
  </si>
  <si>
    <t>COCHRANE</t>
  </si>
  <si>
    <t>ÚLTIMA ESPERANZA</t>
  </si>
  <si>
    <t>CODEGUA</t>
  </si>
  <si>
    <t>VALDIVIA</t>
  </si>
  <si>
    <t>COELEMU</t>
  </si>
  <si>
    <t>COIHUECO</t>
  </si>
  <si>
    <t>ITATA</t>
  </si>
  <si>
    <t>COINCO</t>
  </si>
  <si>
    <t>DIGUILLÍN</t>
  </si>
  <si>
    <t>COLBÚN</t>
  </si>
  <si>
    <t>COLCHANE</t>
  </si>
  <si>
    <t>CAUTIN</t>
  </si>
  <si>
    <t>COLINA</t>
  </si>
  <si>
    <t>COLLIPULLI</t>
  </si>
  <si>
    <t>COLTAUCO</t>
  </si>
  <si>
    <t>COMBARBALÁ</t>
  </si>
  <si>
    <t>CONCHALÍ</t>
  </si>
  <si>
    <t xml:space="preserve">CONCÓN </t>
  </si>
  <si>
    <t>CONSTITUCIÓN</t>
  </si>
  <si>
    <t>CONTULMO</t>
  </si>
  <si>
    <t>COPIAPO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</si>
  <si>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</si>
  <si>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</si>
  <si>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</si>
  <si>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</si>
  <si>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</si>
  <si>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</si>
  <si>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</si>
  <si>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</si>
  <si>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</si>
  <si>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</si>
  <si>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</si>
  <si>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</si>
  <si>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</si>
  <si>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</si>
  <si>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</si>
  <si>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</si>
  <si>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</si>
  <si>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</si>
  <si>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</si>
  <si>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</si>
  <si>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</si>
  <si>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</si>
  <si>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</si>
  <si>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</si>
  <si>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</si>
  <si>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</si>
  <si>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</si>
  <si>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</si>
  <si>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</si>
  <si>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</si>
  <si>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</si>
  <si>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</si>
  <si>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</si>
  <si>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</si>
  <si>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</si>
  <si>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</si>
  <si>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</si>
  <si>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</si>
  <si>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</si>
  <si>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</si>
  <si>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</si>
  <si>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</si>
  <si>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</si>
  <si>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</si>
  <si>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CISTERNA</t>
  </si>
  <si>
    <t>LA CRUZ</t>
  </si>
  <si>
    <t>LA ESTRELLA</t>
  </si>
  <si>
    <t>LA FLORIDA</t>
  </si>
  <si>
    <t>LA GRANJA</t>
  </si>
  <si>
    <t>LA HIGUERA</t>
  </si>
  <si>
    <t>LA LIGUA</t>
  </si>
  <si>
    <t>LA REINA</t>
  </si>
  <si>
    <t>LA SERENA</t>
  </si>
  <si>
    <t>LA UNIÓN</t>
  </si>
  <si>
    <t xml:space="preserve">LAGO RANCO </t>
  </si>
  <si>
    <t>LAGO VERDE</t>
  </si>
  <si>
    <t>LAGUNA BLANCA</t>
  </si>
  <si>
    <t>LAJA</t>
  </si>
  <si>
    <t>LAMPA</t>
  </si>
  <si>
    <t>LANCO</t>
  </si>
  <si>
    <t xml:space="preserve">LAS CABRAS </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</si>
  <si>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</si>
  <si>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</si>
  <si>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</si>
  <si>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</si>
  <si>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</si>
  <si>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</si>
  <si>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</si>
  <si>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</si>
  <si>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</si>
  <si>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</si>
  <si>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</si>
  <si>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</si>
  <si>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</si>
  <si>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</si>
  <si>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</si>
  <si>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</si>
  <si>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</si>
  <si>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</si>
  <si>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</si>
  <si>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</si>
  <si>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</si>
  <si>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</si>
  <si>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</si>
  <si>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</si>
  <si>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</si>
  <si>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</si>
  <si>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</si>
  <si>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</si>
  <si>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</si>
  <si>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</si>
  <si>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</si>
  <si>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</si>
  <si>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</si>
  <si>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</si>
  <si>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</si>
  <si>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</si>
  <si>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</si>
  <si>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</si>
  <si>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</si>
  <si>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</si>
  <si>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</si>
  <si>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</si>
  <si>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</si>
  <si>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</si>
  <si>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</si>
  <si>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</si>
  <si>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</si>
  <si>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</si>
  <si>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</si>
  <si>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</si>
  <si>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</si>
  <si>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</si>
  <si>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</si>
  <si>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</si>
  <si>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</si>
  <si>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</si>
  <si>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</si>
  <si>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</si>
  <si>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</si>
  <si>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</si>
  <si>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</si>
  <si>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</si>
  <si>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</si>
  <si>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</si>
  <si>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</si>
  <si>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</si>
  <si>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</si>
  <si>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</si>
  <si>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</si>
  <si>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PEÑAFLOR</t>
  </si>
  <si>
    <t>PERALILLO</t>
  </si>
  <si>
    <t>PERQUENCO</t>
  </si>
  <si>
    <t>PEUMO</t>
  </si>
  <si>
    <t>PICA</t>
  </si>
  <si>
    <t>PICHIDEGUA</t>
  </si>
  <si>
    <t>PICHILEMU</t>
  </si>
  <si>
    <t>PINTO</t>
  </si>
  <si>
    <t xml:space="preserve">PIRQUE </t>
  </si>
  <si>
    <t>PITRUFQUÉN</t>
  </si>
  <si>
    <t>PLACILLA</t>
  </si>
  <si>
    <t>PORTEZUELO</t>
  </si>
  <si>
    <t>PORVENIR</t>
  </si>
  <si>
    <t>POZO ALMONTE</t>
  </si>
  <si>
    <t>PRIMAVERA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</si>
  <si>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</si>
  <si>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</si>
  <si>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</si>
  <si>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</si>
  <si>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</si>
  <si>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</si>
  <si>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</si>
  <si>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</si>
  <si>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</si>
  <si>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</si>
  <si>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</si>
  <si>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</si>
  <si>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</si>
  <si>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</si>
  <si>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</si>
  <si>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</si>
  <si>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</si>
  <si>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</si>
  <si>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</si>
  <si>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</si>
  <si>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</si>
  <si>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</si>
  <si>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</si>
  <si>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</si>
  <si>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</si>
  <si>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</si>
  <si>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</si>
  <si>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</si>
  <si>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</si>
  <si>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</si>
  <si>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</si>
  <si>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</si>
  <si>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</si>
  <si>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</si>
  <si>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</si>
  <si>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</si>
  <si>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</si>
  <si>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</si>
  <si>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</si>
  <si>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</si>
  <si>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</si>
  <si>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</si>
  <si>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</si>
  <si>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</si>
  <si>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</si>
  <si>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</si>
  <si>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</si>
  <si>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SAN BERNARDO</t>
  </si>
  <si>
    <t>SAN CARLOS</t>
  </si>
  <si>
    <t>SAN CLEMENTE</t>
  </si>
  <si>
    <t>SAN ESTEBAN</t>
  </si>
  <si>
    <t>SAN FABIÁN</t>
  </si>
  <si>
    <t>SAN FELIPE</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</si>
  <si>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</si>
  <si>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</si>
  <si>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</si>
  <si>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</si>
  <si>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</si>
  <si>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</si>
  <si>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</si>
  <si>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</si>
  <si>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</si>
  <si>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</si>
  <si>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</si>
  <si>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</si>
  <si>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</si>
  <si>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</si>
  <si>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</si>
  <si>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</si>
  <si>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</si>
  <si>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</si>
  <si>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</si>
  <si>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</si>
  <si>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</si>
  <si>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</si>
  <si>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</si>
  <si>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</si>
  <si>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</si>
  <si>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</si>
  <si>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</si>
  <si>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</si>
  <si>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</si>
  <si>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</si>
  <si>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</si>
  <si>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</si>
  <si>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</si>
  <si>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</si>
  <si>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</si>
  <si>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</si>
  <si>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</si>
  <si>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</si>
  <si>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</si>
  <si>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VICHUQUÉN</t>
  </si>
  <si>
    <t>VICTORIA</t>
  </si>
  <si>
    <t>VILCÚN</t>
  </si>
  <si>
    <t>VILLA ALEGRE</t>
  </si>
  <si>
    <t>VILLA ALEMANA</t>
  </si>
  <si>
    <t>VILLARRICA</t>
  </si>
  <si>
    <t>VIÑA DEL MAR</t>
  </si>
  <si>
    <t>VITACURA</t>
  </si>
  <si>
    <t>YERBAS BUENAS</t>
  </si>
  <si>
    <t xml:space="preserve">YUMBEL </t>
  </si>
  <si>
    <t>YUNGAY</t>
  </si>
  <si>
    <t>ZAPALLAR</t>
  </si>
  <si>
    <t>7. ESTABLECIMIENTOS EDUCACIONALES</t>
  </si>
  <si>
    <r>
      <rPr>
        <u/>
        <sz val="9"/>
        <rFont val="Verdana"/>
        <family val="2"/>
      </rPr>
      <t>Instrucción</t>
    </r>
    <r>
      <rPr>
        <sz val="9"/>
        <rFont val="Verdana"/>
        <family val="2"/>
      </rPr>
      <t xml:space="preserve">: Se solicita ingresar detalladamente las actividades realizadas en establecimientos con el número de estudiantes atendidos, así como las actividades realizadas en otro espacio, pero donde el público principal fueron estudiantes y sobre la que se tienen datos del establecimiento al que pertenecen. Un ejemplo de lo anterior sería la realización de una obra de teatro en el Centro Cultural X, a la cual se repartieron 30 entradas gratuitas para alumnos del establecimiento Z. </t>
    </r>
  </si>
  <si>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</si>
  <si>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</si>
  <si>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</si>
  <si>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</si>
  <si>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</si>
  <si>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</si>
  <si>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</si>
  <si>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</si>
  <si>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</si>
  <si>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</si>
  <si>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</si>
  <si>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</si>
  <si>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18 Y 25 DE ABRIL</t>
  </si>
  <si>
    <t>CLASES DE ARTES ESCÉNICAS - PROGRAMA TEATRO EN LA EDUCACIÓN</t>
  </si>
  <si>
    <t>DEPENDENCIAS DEL ESTABLECIMIENTO</t>
  </si>
  <si>
    <t>ESCUELA REPÚBLICA DE POLONIA</t>
  </si>
  <si>
    <t>MUNICIPAL</t>
  </si>
  <si>
    <t>EDUCACIÓN BÁSICA - CICLO II</t>
  </si>
  <si>
    <t>6TO BÁSICO</t>
  </si>
  <si>
    <t>2, 9, 16, 23 Y 31 DE MAYO</t>
  </si>
  <si>
    <t>16 DE MAYO</t>
  </si>
  <si>
    <t>PRESENTACIÓN OBRA CONTEXTO SEA: "MAÑANA ES OTRO PAÍS"</t>
  </si>
  <si>
    <t>6TO Y 7MO BÁSICO</t>
  </si>
  <si>
    <t>9, 16, 23 Y 31 DE MAYO</t>
  </si>
  <si>
    <t>ESCUELA SANTA BÁRBARA</t>
  </si>
  <si>
    <t>10, 17, 24 Y 31 DE MAYO</t>
  </si>
  <si>
    <t>ESCUELA SANITAS</t>
  </si>
  <si>
    <t>PÚBLICA</t>
  </si>
  <si>
    <t>7MO BÁSICO</t>
  </si>
  <si>
    <t>8VO BÁSICO</t>
  </si>
  <si>
    <t>3, 10, 17, 24 Y 31 DE MAYO</t>
  </si>
  <si>
    <t>ESCUELA BÉLGICA</t>
  </si>
  <si>
    <t>EDUCACIÓN BÁSICA - CICLO I</t>
  </si>
  <si>
    <t>3RO BÁSICO</t>
  </si>
  <si>
    <t>4TO BÁSICO</t>
  </si>
  <si>
    <t>6, 13, 20 Y 27 DE JUNIO</t>
  </si>
  <si>
    <t>6, 13 Y 20 DE JUNIO</t>
  </si>
  <si>
    <t>23 Y 27 DE JUNIO</t>
  </si>
  <si>
    <t>5TO BÁSICO</t>
  </si>
  <si>
    <t>7, 14 Y 27 DE JUNIO</t>
  </si>
  <si>
    <t>23 Y 28 DE JUNIO</t>
  </si>
  <si>
    <t xml:space="preserve">1RO BÁSICO </t>
  </si>
  <si>
    <t>2DO BÁSICO</t>
  </si>
  <si>
    <t>7, 19 Y 28 DE JUNIO</t>
  </si>
  <si>
    <t>23 DE JUNIO</t>
  </si>
  <si>
    <t>ESCUELA POETA OSCAR CASTRO</t>
  </si>
  <si>
    <t>6TO BÁSICO A</t>
  </si>
  <si>
    <t>6TO BÁSICO B</t>
  </si>
  <si>
    <t>18 Y 25 DE JULIO, 1, 8 Y 29 DE AGOSTO, 5, 12 Y 26 DE SEPTIEMBRE</t>
  </si>
  <si>
    <t>18 Y 25 DE JULIO, 1, 8, 22 Y 29 DE AGOSTO, 5, 12 Y 26 DE SEPTIEMBRE</t>
  </si>
  <si>
    <t>19 DE JULIO, 2, 8, 16, 23 Y 30 DE AGOSTO, 6, 13 Y 27 DE SEPTIEMBRE</t>
  </si>
  <si>
    <t>21, 24 Y 31 DE JULIO, 21 Y 28 DE AGOSTO, 4 Y 25 DE SEPTIEMBRE</t>
  </si>
  <si>
    <t>24 Y 31 DE JULIO, 21 Y 28 DE AGOSTO, 4, 11 Y 25 DE SEPTIEMBRE</t>
  </si>
  <si>
    <t>19 DE JULIO, 9, 16 Y 21 DE AGOSTO, 6, 13 Y 27 DE SEPTIEMBRE</t>
  </si>
  <si>
    <t>21 Y 28 DE JULIO, 4, 11, 18 Y 25 DE AGOSTO, 1, 8, 13 Y 29 DE SEPTIEMBRE</t>
  </si>
  <si>
    <t>21 DE AGOSTO</t>
  </si>
  <si>
    <t>SALIDA PEDAGÓGICA AL TEATRO</t>
  </si>
  <si>
    <t>CENTRO CULTURAL GABRIELA MISTRAL</t>
  </si>
  <si>
    <t>2DO, 3RO Y 4TO BÁSICO</t>
  </si>
  <si>
    <t>25 DE AGOSTO</t>
  </si>
  <si>
    <t>7MO Y 8VO BÁSICO</t>
  </si>
  <si>
    <t>28 DE SEPTIEMBRE</t>
  </si>
  <si>
    <t>ALDEA DEL ENCUENTRO</t>
  </si>
  <si>
    <t>3, 10, 17, 24 Y 31 DE OCTUBRE, 7, 14, 16 Y 21 DE NOVIEMBRE, Y 5 DE DICIEMBRE</t>
  </si>
  <si>
    <t>6°</t>
  </si>
  <si>
    <t>27 Y 28 DE NOVIEMBRE</t>
  </si>
  <si>
    <t>ENSAYO Y PRESENTACIÓN MUESTRA FINAL EN CENTRO CULTURAL</t>
  </si>
  <si>
    <t>CENTRO CULTURAL LAMPA</t>
  </si>
  <si>
    <t>3,. 10, 17, 24 Y 31 DE OCTUBRE, 7, 14, 16 Y 21 DE NOVIEMBRE, 5 Y 12 DE DICIEMBRE</t>
  </si>
  <si>
    <t>3, 10, 17, 24 Y 31 DE OCTUBRE, 7, 14, 17, 21, 24, 28 Y 30 DE NOVIEMBRE, 5 Y 11 DE DICIEMBRE</t>
  </si>
  <si>
    <t>5°</t>
  </si>
  <si>
    <t>4, 11, 18 Y 25 DE OCTUBRE, 1, 8, 15, 21, 22, 23 Y 29 DE NOVIEMBRE, 4, 5 Y 11 DE DICIEMBRE</t>
  </si>
  <si>
    <t>7°</t>
  </si>
  <si>
    <t>8°</t>
  </si>
  <si>
    <t>2, 23 Y 30 DE OCTUBRE, 2, 6, 10, 13, 15, 20, 22 27 Y 30 DE NOVIEMBRE, 4 Y 11 DE DICIEMBRE</t>
  </si>
  <si>
    <t>1°</t>
  </si>
  <si>
    <t>3, 23 Y 30 DE OCTUBRE, 6, 13, 17, 20, 24, 27 Y 29 DE NOVIEMBRE, 4 Y 11 DE DICIEMBRE</t>
  </si>
  <si>
    <t>2°</t>
  </si>
  <si>
    <t>4, 17, 18 Y 25 DE OCTUBRE, 8, 10, 15, 17, 22, 24, 28, 29 Y 30 DE NOVIEMBRE, 4 Y 13 DE DICIEMBRE</t>
  </si>
  <si>
    <t>3°</t>
  </si>
  <si>
    <t>4, 18 Y 25 DE OCTUBRE, 10, 15, 17, 22, 24, 27, 29 Y 30 DE NOVIEMBRE, 1, 4 Y 13 DE DICIEMBRE</t>
  </si>
  <si>
    <t>4°</t>
  </si>
  <si>
    <t>6, 13, 20 Y 27 DE OCTUBRE, 3, 10, 15, 17, 20 Y 29 DE NOVIEMBRE, 1, 4 Y 7 DE DICIEMBRE</t>
  </si>
  <si>
    <t>6°A</t>
  </si>
  <si>
    <t>6°B</t>
  </si>
  <si>
    <t>6 DE DICIEMBRE</t>
  </si>
  <si>
    <t>MUESTRA FINAL EN ESPACIO CULTURAL</t>
  </si>
  <si>
    <t>CENTRO CULTURAL ESPACIO MATTA</t>
  </si>
  <si>
    <t>ESCUELA POETA OSCAR CASTRO (5 Y 6)   ESCUELA BÉLGICA (3° Y 4°) ESCUELA SANITAS (DE 5TO A 8VO)</t>
  </si>
  <si>
    <t>6°a - 6°B - 5°-6°-7°-8°-3° y 4°</t>
  </si>
  <si>
    <t>2 DE NOVIEMBRE</t>
  </si>
  <si>
    <t>ESCUELA POETA OSCAR CASTRO (6°A Y 6°B) Y BÉLGICA (1°)</t>
  </si>
  <si>
    <t>6°A - 6°B - 1°</t>
  </si>
  <si>
    <t>DEPENDENCIA</t>
  </si>
  <si>
    <t>NIVEL</t>
  </si>
  <si>
    <t>PREESCOLAR/PARVULARIA</t>
  </si>
  <si>
    <t>PARTICULAR SUBVENCIONADO</t>
  </si>
  <si>
    <t>PARTICULAR PAGADO</t>
  </si>
  <si>
    <t>CORPORACIÓN DE ADMINISTRACIÓN DELEGADA</t>
  </si>
  <si>
    <t>EDUCACIÓN MEDIA  </t>
  </si>
  <si>
    <t xml:space="preserve">PRIVADA </t>
  </si>
  <si>
    <t>EDUCACIÓN TÉCNICO PROFESIONAL</t>
  </si>
  <si>
    <t>EDUCACIÓN SUPERIOR</t>
  </si>
  <si>
    <t xml:space="preserve">PUNILLA </t>
  </si>
  <si>
    <t>8. INDICADORES Y METAS</t>
  </si>
  <si>
    <r>
      <rPr>
        <u/>
        <sz val="9"/>
        <rFont val="Verdana"/>
        <family val="2"/>
      </rPr>
      <t>Instrucción</t>
    </r>
    <r>
      <rPr>
        <sz val="9"/>
        <rFont val="Verdana"/>
        <family val="2"/>
      </rPr>
      <t>: esta pestaña deberá llenarse sólo para las entregas del 17/07/2023 y del 15/01/2024, con la información semestral y anual respectivamente.</t>
    </r>
  </si>
  <si>
    <t>TABLA 1: METAS ASOCIADAS AL CONVENIO</t>
  </si>
  <si>
    <t>META</t>
  </si>
  <si>
    <t>FÓRMULA DE CÁLCULO</t>
  </si>
  <si>
    <t>CÁLCULO</t>
  </si>
  <si>
    <t>RESULTADO</t>
  </si>
  <si>
    <t>OBSERVACIONES (OPCIONAL)</t>
  </si>
  <si>
    <r>
      <t xml:space="preserve">1. La FUNDACIÓN deberá cumplir con la realización,  a lo menos, del 90% de las actividades previstas en el presente convenio. El 10% restante podrá ser reemplazado por otras actividades equivalentes, </t>
    </r>
    <r>
      <rPr>
        <u/>
        <sz val="9"/>
        <rFont val="Verdana"/>
        <family val="2"/>
      </rPr>
      <t>previa aprobación por escrito del MINISTERIO, a través de la Jefatura de la Unidad o Sección a cargo de la coordinación de convenios institucionales</t>
    </r>
    <r>
      <rPr>
        <sz val="9"/>
        <rFont val="Verdana"/>
        <family val="2"/>
      </rPr>
      <t>.</t>
    </r>
  </si>
  <si>
    <t xml:space="preserve">(N° de actividades modificadas durante 2023 / N° total de actividades comprometidas por convenio 2023) * 100 </t>
  </si>
  <si>
    <t>=(0)/(110+280)*100</t>
  </si>
  <si>
    <t>2. La FUNDACIÓN deberá  deberá asegurar el acceso gratuito del 60% de los beneficiarios que acceden a las acciones a desarrollar en el marco de este convenio.</t>
  </si>
  <si>
    <t xml:space="preserve">(N° de beneficiarios que acceden a las actividades comprometidas en forma gratuita durante 2023 / N° total de beneficiarios que acceden a todas las actividades comprometidas durante el 2023) * 100 </t>
  </si>
  <si>
    <t>(573.078/662.154)*100</t>
  </si>
  <si>
    <t>3. La FUNDACIÓN deberá cumplir con la obtención de ingresos propios y/o aportes y donaciones de terceros de un 10% de los recursos totales transferidos.</t>
  </si>
  <si>
    <t>(Total de recursos provenientes de fuentes distintas al MINISTERIO durante 2023 / Total de recursos percibidos por la FUNDACIÓN durante 2023) * 100</t>
  </si>
  <si>
    <t>=( 3.189.924.406 /3.812.275.031)*100</t>
  </si>
  <si>
    <t xml:space="preserve">
</t>
  </si>
  <si>
    <t>Tabla 2: INDICADORES TRANSVERSALES</t>
  </si>
  <si>
    <t>NOMBRE DEL INDICADOR</t>
  </si>
  <si>
    <t>¿Dónde obtener la información?</t>
  </si>
  <si>
    <t>OBSERVACIONES</t>
  </si>
  <si>
    <t>DESCENTRALIZACIÓN</t>
  </si>
  <si>
    <t>(N° de comunas en las que la organización desarrolló actividades durante 2023 / N° Total de comunas del país) * 100</t>
  </si>
  <si>
    <t>Pestaña ACTIVIDADES del presente formulario</t>
  </si>
  <si>
    <t>=75/345*100</t>
  </si>
  <si>
    <t>PÚBLICOS PREFERENTES</t>
  </si>
  <si>
    <t>(N° de beneficiarios estudiantes escolares de educación pública atendidos durante 2023 / Total de beneficiarios de las actividades desarrolladas por la organización durante 2022) * 100</t>
  </si>
  <si>
    <t>Pestaña ESTABLECIMIENTOS y ACTIVIDADES del presente formulario</t>
  </si>
  <si>
    <t>Programa Teatro en la educación, 12 cursos de promedio 40 estudiantes</t>
  </si>
  <si>
    <t>TRANSPARENCIA</t>
  </si>
  <si>
    <t>(N° de materias publicadas en link de Transparencia en el sitio web institucional / N° total de materias exigidas por Convenio 2023) *100</t>
  </si>
  <si>
    <t>Siitio web institucional y Convenio 2023</t>
  </si>
  <si>
    <t>=(30/34)*100</t>
  </si>
  <si>
    <t>GÉNERO</t>
  </si>
  <si>
    <t>(N° de mujeres que forma parte del equipo de trabajo de la organización / N° total de personas que forman parte del equipo de trabajo de la organización) *100</t>
  </si>
  <si>
    <t>Pestaña RRHH del presente formulario</t>
  </si>
  <si>
    <t>=(15/20)*100</t>
  </si>
  <si>
    <t>EMPLEABILIDAD</t>
  </si>
  <si>
    <t>((Cantidad total de personal con contrato fijo durante 2023 / Cantidad total de personal con contrato fijo 2022) -1) *100</t>
  </si>
  <si>
    <t>=((16/17)-1)*100</t>
  </si>
  <si>
    <t>TABLA 3: INDICADORES PLAN DE GESTIÓN</t>
  </si>
  <si>
    <t>Indicar fuente de información</t>
  </si>
  <si>
    <r>
      <rPr>
        <u/>
        <sz val="9"/>
        <rFont val="Verdana"/>
        <family val="2"/>
      </rPr>
      <t>Línea estratégica</t>
    </r>
    <r>
      <rPr>
        <sz val="9"/>
        <rFont val="Verdana"/>
        <family val="2"/>
      </rPr>
      <t xml:space="preserve">: Acceso
</t>
    </r>
    <r>
      <rPr>
        <u/>
        <sz val="9"/>
        <rFont val="Verdana"/>
        <family val="2"/>
      </rPr>
      <t>Nombre del indicador</t>
    </r>
    <r>
      <rPr>
        <sz val="9"/>
        <rFont val="Verdana"/>
        <family val="2"/>
      </rPr>
      <t xml:space="preserve">: Cantidad de público asistente a actividades de la Fundación </t>
    </r>
  </si>
  <si>
    <t xml:space="preserve">Sumatoria de los publicos gratuitos y pagados </t>
  </si>
  <si>
    <t>Item actividades consolidado</t>
  </si>
  <si>
    <t>=573078 +89076</t>
  </si>
  <si>
    <r>
      <rPr>
        <u/>
        <sz val="9"/>
        <rFont val="Verdana"/>
        <family val="2"/>
      </rPr>
      <t>Línea estratégica</t>
    </r>
    <r>
      <rPr>
        <sz val="9"/>
        <rFont val="Verdana"/>
        <family val="2"/>
      </rPr>
      <t xml:space="preserve">: Creación
</t>
    </r>
    <r>
      <rPr>
        <u/>
        <sz val="9"/>
        <rFont val="Verdana"/>
        <family val="2"/>
      </rPr>
      <t>Nombre del indicador</t>
    </r>
    <r>
      <rPr>
        <sz val="9"/>
        <rFont val="Verdana"/>
        <family val="2"/>
      </rPr>
      <t xml:space="preserve">: N° de obras y funciones de creaciones apoyadas por la fundación realizadas durante el año </t>
    </r>
  </si>
  <si>
    <t xml:space="preserve">Sumatoria de obras y  funciones que correspondan a proyectos apoyados por la fundación  desde su periodo de creación </t>
  </si>
  <si>
    <t>373 funciones de proyectos apoyados por la fundación</t>
  </si>
  <si>
    <r>
      <rPr>
        <u/>
        <sz val="9"/>
        <rFont val="Verdana"/>
        <family val="2"/>
      </rPr>
      <t>Línea estratégica</t>
    </r>
    <r>
      <rPr>
        <sz val="9"/>
        <rFont val="Verdana"/>
        <family val="2"/>
      </rPr>
      <t xml:space="preserve">: Circulación
</t>
    </r>
    <r>
      <rPr>
        <u/>
        <sz val="9"/>
        <rFont val="Verdana"/>
        <family val="2"/>
      </rPr>
      <t>Nombre del indicador</t>
    </r>
    <r>
      <rPr>
        <sz val="9"/>
        <rFont val="Verdana"/>
        <family val="2"/>
      </rPr>
      <t xml:space="preserve">: Número de funciones vendidas o  gestionadas  con terceros nacional e internacionalmente </t>
    </r>
  </si>
  <si>
    <t xml:space="preserve">Sumatoria de funciones vendidas o gestionados con terceros </t>
  </si>
  <si>
    <t>42 funciones en circulación nacional e internacional</t>
  </si>
  <si>
    <r>
      <rPr>
        <u/>
        <sz val="9"/>
        <rFont val="Verdana"/>
        <family val="2"/>
      </rPr>
      <t>Línea estratégica:</t>
    </r>
    <r>
      <rPr>
        <sz val="9"/>
        <rFont val="Verdana"/>
        <family val="2"/>
      </rPr>
      <t xml:space="preserve"> Formación y educación
</t>
    </r>
    <r>
      <rPr>
        <u/>
        <sz val="9"/>
        <rFont val="Verdana"/>
        <family val="2"/>
      </rPr>
      <t>Nombre del indicador</t>
    </r>
    <r>
      <rPr>
        <sz val="9"/>
        <rFont val="Verdana"/>
        <family val="2"/>
      </rPr>
      <t xml:space="preserve">: N° de actividades de formación realizadas durante el año </t>
    </r>
  </si>
  <si>
    <t xml:space="preserve">Sumatoria actividades de formación </t>
  </si>
  <si>
    <t>56 actividades en formación y educacion</t>
  </si>
  <si>
    <r>
      <t>Instrucción</t>
    </r>
    <r>
      <rPr>
        <sz val="9"/>
        <rFont val="Verdana"/>
        <family val="2"/>
      </rPr>
      <t>: En esta pestaña debe dar cuenta de todas las actividades realizadas en el marco de la programación artística y cultural de la organización y de los beneficiarios atendidos en ellas.</t>
    </r>
  </si>
  <si>
    <t>En el caso de aquellas que sean adicionales a las comprometidas en el plan de gestión, ingresar "EXTRA" en la columna "Numeral de compromiso al que pertenece".</t>
  </si>
  <si>
    <t>PROYECTO</t>
  </si>
  <si>
    <t>FESTIVAL 2023</t>
  </si>
  <si>
    <t>ENERO</t>
  </si>
  <si>
    <t>05 AL 31 DE ENERO</t>
  </si>
  <si>
    <t>FESTIVAL TEATRO A MIL 2023: ÑI PU TREMEN</t>
  </si>
  <si>
    <t xml:space="preserve">PLATAFORMA TEATROAMIL.TV </t>
  </si>
  <si>
    <t>04 DE ENERO</t>
  </si>
  <si>
    <t>LABESCÉNICO 2023: ÑI PU TREMEN</t>
  </si>
  <si>
    <t>CENTRO CULTURAL PALACIO LA MONEDA</t>
  </si>
  <si>
    <t>11, 12, 13, 14 Y 15 DE ENERO</t>
  </si>
  <si>
    <t>FESTIVAL TEATRO A MIL 2023: 31 MINUTOS: DON QUIJOTE</t>
  </si>
  <si>
    <t>TEATRO MUNICIPAL DE LAS CONDES</t>
  </si>
  <si>
    <t>19 DE ENERO</t>
  </si>
  <si>
    <t>LABESCÉNICO 2023: A 50 AÑOS DEL GOLPE</t>
  </si>
  <si>
    <t>8, 9 Y 19 DE ENERO</t>
  </si>
  <si>
    <t>FESTIVAL TEATRO A MIL 2023: 4 HERIDAS</t>
  </si>
  <si>
    <t>14 DE ENERO</t>
  </si>
  <si>
    <t>LABESCÉNICO 2023: ¿A DÓNDE VAMOS? UNA EXCURSIÓN COLECTIVA</t>
  </si>
  <si>
    <t>RECORRIDO</t>
  </si>
  <si>
    <t>17 DE ENERO</t>
  </si>
  <si>
    <t>LABESCÉNICO 2023: ACTIVISMOS LOCALES PARA UN CAMBIO GLOBAL</t>
  </si>
  <si>
    <t>13, 14 Y 15 DE ENERO</t>
  </si>
  <si>
    <t>FESTIVAL TEATRO A MIL 2023: AL PRINCIPIO EXISTÍA LA VIDA</t>
  </si>
  <si>
    <t>TEATRO ALEPH, SALA JULIETA</t>
  </si>
  <si>
    <t>3 AL 31 DE ENERO</t>
  </si>
  <si>
    <t>FESTIVAL TEATRO A MIL 2023: ALMA Y MUERTOS</t>
  </si>
  <si>
    <t>6, 7 Y 8 DE ENERO</t>
  </si>
  <si>
    <t>FESTIVAL TEATRO A MIL 2023: ALMAGESTO, LA LUZ DE LAS ESTRELLAS</t>
  </si>
  <si>
    <t>LICEO EXPERIMENTAL ARTÍSTICO DE ANTOFAGASTA</t>
  </si>
  <si>
    <t>18, 19 Y 20 DE ENERO</t>
  </si>
  <si>
    <t>FESTIVAL TEATRO A MIL 2023: ANCÉS</t>
  </si>
  <si>
    <t>FESTIVAL TEATRO A MIL 2023: ANIMAL PRINT</t>
  </si>
  <si>
    <t>PLAZA ROOSEVELT</t>
  </si>
  <si>
    <t>21 Y 22 DE ENERO</t>
  </si>
  <si>
    <t>19, 20 Y 21 DE ENERO</t>
  </si>
  <si>
    <t>TERRITORIOS CREATIVOS 2023: ANIMALES SUELTOS EN MI MENTE</t>
  </si>
  <si>
    <t>I.1.A.1- I.2.A.3</t>
  </si>
  <si>
    <t>TEATRO MUNICIPAL DE LOS ÁNGELES</t>
  </si>
  <si>
    <t>TERRITORIOS CREATIVOS 2023: ARUMA. UN VIAJE, MUCHOS DESTINOS</t>
  </si>
  <si>
    <t>CENTRO CULTURAL DE ALTO HOSPICIO</t>
  </si>
  <si>
    <t>21, 22 Y 23 DE ENERO</t>
  </si>
  <si>
    <t>FESTIVAL TEATRO A MIL: ATLAS</t>
  </si>
  <si>
    <t>20 DE ENERO</t>
  </si>
  <si>
    <t>NOCHE DE LAS IDEAS: AUTOMATIZACIÓN ¿EL FIN DEL HUMANO?</t>
  </si>
  <si>
    <t>08 AL 31 DE ENERO</t>
  </si>
  <si>
    <t>FESTIVAL TEATRO A MIL 2023: BAJO EL SOL</t>
  </si>
  <si>
    <t>13 Y 14 DE ENERO</t>
  </si>
  <si>
    <t>FESTIVAL TEATRO A MIL 2023: BIRDSTRIKE</t>
  </si>
  <si>
    <t>PLAZA DE LA CONSTITUCIÓN</t>
  </si>
  <si>
    <t>FESTIVAL TEATRO A MIL 2023: BLACKBIRD</t>
  </si>
  <si>
    <t>CENTRO CULTURAL TIO LALO PARRA</t>
  </si>
  <si>
    <t>19 Y 20 DE ENERO</t>
  </si>
  <si>
    <t xml:space="preserve">CENTRO CULTURAL DE PUENTE ALTO </t>
  </si>
  <si>
    <t>15 AL 31 DE ENERO</t>
  </si>
  <si>
    <t>FESTIVAL TEATRO A MIL 2023: BODARY</t>
  </si>
  <si>
    <t>FESTIVAL TEATRO A MIL 2023: BRIGADE SAMBA</t>
  </si>
  <si>
    <t>FERIA SALOMÓN SACK</t>
  </si>
  <si>
    <t>CENTRO CIVICO LAS HORTENSIAS</t>
  </si>
  <si>
    <t>PLAZA ORESTE PLATH</t>
  </si>
  <si>
    <t>18 DE ENERO</t>
  </si>
  <si>
    <t>PLAZA TIRSO DE MOLINA</t>
  </si>
  <si>
    <t>LA VEGA</t>
  </si>
  <si>
    <t>CALLE LASTRA SALIDA METRO PATRONATO</t>
  </si>
  <si>
    <t>ESTACIÓN DE METRO BAQUEDANO</t>
  </si>
  <si>
    <t>ESTACIÓN DE METRO PLAZA DE ARMAS</t>
  </si>
  <si>
    <t xml:space="preserve">ESTACIÓN DE METRO QUINTA NORMAL </t>
  </si>
  <si>
    <t>5, 6, 7 Y 8 DE ENERO</t>
  </si>
  <si>
    <t>FESTIVAL TEATRO A MIL 2023: LOS BUSCATESOROS, UNA AVENTURA POR EL TERRITORIOS CHILENO</t>
  </si>
  <si>
    <t>ANFITEATRO MUSEO BELLAS ARTES</t>
  </si>
  <si>
    <t>23, 24, 25 Y 26 DE ENERO</t>
  </si>
  <si>
    <t>FESTIVAL TEATRO A MIL 2023: COLINA</t>
  </si>
  <si>
    <t>I.1.A.2 - I.2.A.3</t>
  </si>
  <si>
    <t>9, 10 Y 11 DE ENERO</t>
  </si>
  <si>
    <t>FESTIVAL TEATRO A MIL 2023: CAMARÍN</t>
  </si>
  <si>
    <t>TEATRO DEMOLER</t>
  </si>
  <si>
    <t>FESTIVAL TEATRO A MIL 2023: CARILLÓN, THE FLIGHT OF TIME</t>
  </si>
  <si>
    <t>ELIPSE PARQUE O'HIGGINS</t>
  </si>
  <si>
    <t>8 AL 31 DE ENERO</t>
  </si>
  <si>
    <t>FESTIVAL TEATRO A MIL 2023: CARNAVAL DE ANIMALES</t>
  </si>
  <si>
    <t>FESTIVAL TEATRO A MIL 2023: CAURI PACSA, LOS NIÑOS Y EL PLOMO</t>
  </si>
  <si>
    <t>8 DE ENERO</t>
  </si>
  <si>
    <t>LABESCÉNICO 2023: MASTERCLASS BANDALOOP</t>
  </si>
  <si>
    <t>CENTRO CULTURAL VIOLETA PARRA</t>
  </si>
  <si>
    <t>13 DE ENERO</t>
  </si>
  <si>
    <t>LABESCÉNICO 2023: CLASE ABIERTA, VER LO QUE HAY</t>
  </si>
  <si>
    <t>ESCUELA DE TEATRO UNIVERSIDAD CATÓLICA</t>
  </si>
  <si>
    <t xml:space="preserve">10 DE ENERO </t>
  </si>
  <si>
    <t>TOCATAS MIL 2023: CODEX BIG BAND</t>
  </si>
  <si>
    <t>FESTIVAL TEATRO A MIL 2023: COLECCIÓN DE BESTIAS MARINAS</t>
  </si>
  <si>
    <t>12 DE ENERO</t>
  </si>
  <si>
    <t>LABESCÉNICO 2023: CONVERSACIONES CONTINGENTES, BANDALOOP</t>
  </si>
  <si>
    <t>INSTITUTO CHILENO NORTEAMERICANO</t>
  </si>
  <si>
    <t xml:space="preserve">6 DE ENERO </t>
  </si>
  <si>
    <t>LABESCÉNICO 2023: CONVERSACIONES CONTINGENTES, MON LAFERTE</t>
  </si>
  <si>
    <t>CENTRO DE EXTENCIÓN INSTITUTO NACIONAL</t>
  </si>
  <si>
    <t>12, 13 Y 14 DE ENERO</t>
  </si>
  <si>
    <t>FESTIVAL TEATRO A MIL 2023: COVER (DEL PATO SALVAJE DE IBSEN)</t>
  </si>
  <si>
    <t>TEATRO LA MEMORIA</t>
  </si>
  <si>
    <t>FESTIVAL TEATRO A MIL 2023: CUENTOS Y LEYENDAS</t>
  </si>
  <si>
    <t xml:space="preserve">6 AL 31 DE ENERO </t>
  </si>
  <si>
    <t>FESTIVAL TEATRO A MIL 2023: CULIES</t>
  </si>
  <si>
    <t>LABESCÉNICO 2023: CONVERSACIONES CONTINGENTES, CULTURA Y TRANSICIÓN ECOLÓGICA. EXPERIENCIA FRANCESA</t>
  </si>
  <si>
    <t>20 Y 21 DE ENERO</t>
  </si>
  <si>
    <t>FESTIVAL TEATRO A MIL 2023: DEJA VÚ, EL CORAZÓN TAMBIÉN RECUERDA</t>
  </si>
  <si>
    <t>21 DE ENERO</t>
  </si>
  <si>
    <t>NOCHE DE LAS IDEAS: DEMOCRACIA ¿CADA VEZ MÁS?</t>
  </si>
  <si>
    <t>TERRITORIOS CREATIVOS 2023: DESARMADAS</t>
  </si>
  <si>
    <t>CASA PIEDRA</t>
  </si>
  <si>
    <t>5, 12 Y 19 DE ENERO</t>
  </si>
  <si>
    <t>FESTIVAL TEATRO A MIL 2023: DESHACER EL ROSTRO</t>
  </si>
  <si>
    <t>FESTIVAL TEATRO A MIL 2023: DICIEMBRE</t>
  </si>
  <si>
    <t>LABESCÉNICO 2023: CONVERSACIONES CONTINGENTES, DIRIGIR EN AMÉRICA LATINA HOY</t>
  </si>
  <si>
    <t>FESTIVAL TEATRO A MIL 2023: DISCURSO A LA NACIÓN</t>
  </si>
  <si>
    <t>CENTRO CULTURAL DE SAN JOAQUÍN</t>
  </si>
  <si>
    <t>14, 15 Y 16 DE ENERO</t>
  </si>
  <si>
    <t>FESTIVAL TEATRO A MIL 2023: DRAGONS</t>
  </si>
  <si>
    <t>TEATRO MUNICIPAL DE ANTOFAGASTA</t>
  </si>
  <si>
    <t>17, 18, 19 Y 20 DE ENERO</t>
  </si>
  <si>
    <t>22 DE ENERO</t>
  </si>
  <si>
    <t>TEATRO REGIONAL DEL MAULE</t>
  </si>
  <si>
    <t>FESTIVAL TEATRO A MIL 2023: DUELE</t>
  </si>
  <si>
    <t>FESTIVAL TEATRO A MIL 2023: EL AÑO EN QUE NACÍ</t>
  </si>
  <si>
    <t>20, 21 Y 22 DE ENERO</t>
  </si>
  <si>
    <t>FESTIVAL TEATRO A MIL 2023: EL CORONEL NO TIENE QUIEN LE ESCRIBA</t>
  </si>
  <si>
    <t>16, 17 Y 18 DE ENERO</t>
  </si>
  <si>
    <t>FESTIVAL TEATRO A MIL 2023: EL DESMONTAJE</t>
  </si>
  <si>
    <t>FESTIVAL TEATRO A MIL 2023: EL DÍA EN QUE EL SOL DESCUBRIÓ QUE ERA UNA ESTRELLA</t>
  </si>
  <si>
    <t>FESTIVAL TEATRO A MIL 2023: EL HÚSAR DE LA MUERTE</t>
  </si>
  <si>
    <t>PARQUE EL TRAPICHE</t>
  </si>
  <si>
    <t>PLAZA DE ARMAS DE MELIPILLA</t>
  </si>
  <si>
    <t>27 DE ENERO</t>
  </si>
  <si>
    <t>PLAZA DE ARMAS DE BUIN</t>
  </si>
  <si>
    <t xml:space="preserve">7 DE ENERO </t>
  </si>
  <si>
    <t>FESTIVAL TEATRO A MIL 2023: EL INCREÍBLE VIAJE DE CAPERUCITA GALÁCTICA</t>
  </si>
  <si>
    <t>TEATRO MUNICIPAL DE LA PINTANA</t>
  </si>
  <si>
    <t>PLAZA DE MAIPÚ</t>
  </si>
  <si>
    <t>9 DE ENERO</t>
  </si>
  <si>
    <t>CASA DE LA CULTURA DE ÑUÑOA</t>
  </si>
  <si>
    <t>PARQUE CROACIA</t>
  </si>
  <si>
    <t>PLAZA DE ARMAS DE MEJILLONES</t>
  </si>
  <si>
    <t>FESTIAL TEATRO A MIL 2023: EL LIBRO DE LA SELVA REIMAGINADO</t>
  </si>
  <si>
    <t xml:space="preserve">TEATRO MUNICIPAL DE SANTIAGO </t>
  </si>
  <si>
    <t>20, 21, 25, 26, 27 Y 28 DE ENERO</t>
  </si>
  <si>
    <t>FESTIVAL TEATRO A MIL 2023: EL MAR EN LA MURALLA</t>
  </si>
  <si>
    <t>TEATRO UNIVERSIDAD CATÓLICA</t>
  </si>
  <si>
    <t>FESTIVAL TEATRO A MIL 2023: EL NIÑO ESTRELLA</t>
  </si>
  <si>
    <t>11, 12, 13, 14, 17 Y 18 DE ENERO</t>
  </si>
  <si>
    <t>FESTIVAL TEATRO A MIL 2023: EL ORFANATO</t>
  </si>
  <si>
    <t>TEATRO CAMILO HENRÍQUEZ</t>
  </si>
  <si>
    <t>FESTIVAL TEATRO A MIL 2023: EL RITMO DE LA NOCHE</t>
  </si>
  <si>
    <t>LABESCÉNICO 2023: CONVERSACIONES CONTINGENTES, EL ROL DE LOS FESTIVALES Y LAS POLÍTICAS PÚBLICAS EN CULTURA</t>
  </si>
  <si>
    <t>7 Y 8 DE ENERO</t>
  </si>
  <si>
    <t>FESTIVAL TEATRO A MIL 2023: ELLA LO AMA</t>
  </si>
  <si>
    <t>4, 5 Y 6 DE ENERO</t>
  </si>
  <si>
    <t>FESTIVAL TEATRO A MIL 2023: EMBRACE YOUR CROWN</t>
  </si>
  <si>
    <t>FESTIVAL TEATRO A MIL 2023: ENCUENTROS BREVES CON HOMBRES REPULSIVOS</t>
  </si>
  <si>
    <t>CENTRO CULTURAL DE LAMPA</t>
  </si>
  <si>
    <t>TEATRO MUNICIPAL DE BUIN</t>
  </si>
  <si>
    <t>26 DE ENERO</t>
  </si>
  <si>
    <t>TEATRO MUNICIPAL DE CASABLANCA</t>
  </si>
  <si>
    <t>LABESCÉNICO: CONVERSACIONES CONTINGENTES, ENTREVISTA CON AKRAM KHAN</t>
  </si>
  <si>
    <t>PLATAFORMA ZOOM</t>
  </si>
  <si>
    <t>11, 12, 13, 14 Y 18 DE ENERO</t>
  </si>
  <si>
    <t>FESTIVAL TEATRO A MIL 2023: ESTE TEATRO NO ESTA VACÍO</t>
  </si>
  <si>
    <t>FESTIVAL TEATRO A MIL 2023: ESTUDIO N1, MORTE E VIDA</t>
  </si>
  <si>
    <t>16, 17, 18, 19, 20, 21 Y 22 DE ENERO</t>
  </si>
  <si>
    <t>FESTIVAL TEATRO A MIL 2023: EXCAVACIONES, CICLO DE AUTOR DE ALEJANDRO MORENO, LA ACTUACIÓN DEL OLVIDO</t>
  </si>
  <si>
    <t>FESTIVAL TEATRO A MIL 2023: EXCAVACIONES, CICLO DE AUTOR DE ALEJANDRO MORENO, RESCATE</t>
  </si>
  <si>
    <t>16 DE ENERO</t>
  </si>
  <si>
    <t>FESTIVAL TEATRO A MIL 2023: EXCAVACIONES, CICLO DE AUTOR DE ALEJANDRO MORENO, UN ESPECTÁCULO SIN SHOW</t>
  </si>
  <si>
    <t>FESTIVAL TEATRO A MIL 2023: EXILIO SOBRE ESCENA</t>
  </si>
  <si>
    <t>FESTIVAL TEATRO A MIL 2023: FLOR DE CANELA</t>
  </si>
  <si>
    <t>10, 11, 12, 13, 14 Y 15 DE ENERO</t>
  </si>
  <si>
    <t>FESTIVAL TEATRO A MIL 2023: FRANKESTEIN</t>
  </si>
  <si>
    <t>FESTIVAL TEATRO A MIL 2023: FUEGO ROJO</t>
  </si>
  <si>
    <t>PLAZA CHACABUCO</t>
  </si>
  <si>
    <t>12 Y 13 DE ENERO</t>
  </si>
  <si>
    <t>FESTIVAL TEATRO A MIL 2023: FUENTE</t>
  </si>
  <si>
    <t>TEATRO MUNICIPAL JUAN BUSTOS RAMIREZ</t>
  </si>
  <si>
    <t>LABESCÉNICO 2023: CONVERSACIONES CONTINGENTES, FUTUROS ANCESTRALES</t>
  </si>
  <si>
    <t>FESTIVAL TEATRO A MIL 2023: GUERRA DE PAPEL</t>
  </si>
  <si>
    <t>TEATRO MUNICIPAL GAMELIN GUERRA</t>
  </si>
  <si>
    <t>ANFITEATRO DE PUDAHUEL</t>
  </si>
  <si>
    <t>15 DE ENERO</t>
  </si>
  <si>
    <t>TEATRO DEL LAGO</t>
  </si>
  <si>
    <t>TEATRO REGIONAL DEL BIOBIO</t>
  </si>
  <si>
    <t>7 AL 31 DE ENERO</t>
  </si>
  <si>
    <t>FESTIVAL TEATRO A MIL 2023: HABÍA UNA VEZ</t>
  </si>
  <si>
    <t>17, 18 Y 19 DE ENERO</t>
  </si>
  <si>
    <t>FESTIVAL TEATRO A MIL 2023: HAMLET, UNA VERSIÓN RECONTRA LIBRE</t>
  </si>
  <si>
    <t xml:space="preserve">3, 4, 5, 6 Y 7 DE ENERO </t>
  </si>
  <si>
    <t>FESTIVAL TEATRO A MIL 2023: HECHOS CONSUMADOS</t>
  </si>
  <si>
    <t>TEATRO NACIONAL CHILENO</t>
  </si>
  <si>
    <t>FESTIVAL TEATRO A MIL 2023: IDENTIDAD 83</t>
  </si>
  <si>
    <t>CENTRO CULTURAL SAN JOAQUIÍN</t>
  </si>
  <si>
    <t xml:space="preserve">CENTRO CULTURAL LO PRADO </t>
  </si>
  <si>
    <t>TEATRO MUNICIPAL DE MAIPÚ</t>
  </si>
  <si>
    <t>24 Y 25 DE ENERO</t>
  </si>
  <si>
    <t>TERRITORIOS CREATIVOS: INMERSIÓN A LA LUZ</t>
  </si>
  <si>
    <t>4 DE ENERO</t>
  </si>
  <si>
    <t>FESTIVAL TEATRO A MIL 2023: INSECTES</t>
  </si>
  <si>
    <t>PARQUE AMENGUAL</t>
  </si>
  <si>
    <t>CALLE CONCEPCIÓN ESQUINA MAIPO</t>
  </si>
  <si>
    <t>11 DE ENERO</t>
  </si>
  <si>
    <t>ESQUINA MARCOLETA CON LOS JESUITAS</t>
  </si>
  <si>
    <t>BRISAS DEL RIO</t>
  </si>
  <si>
    <t>AV. LO BLANCO ESQUINA ANÍBAL PINTO</t>
  </si>
  <si>
    <t>ESCUELA REBECA MATTE</t>
  </si>
  <si>
    <t>CAMINO DEL SOL</t>
  </si>
  <si>
    <t>AV. 5 DE ABRIL CON AV. LAS TORRES</t>
  </si>
  <si>
    <t>PRESIDENTE SALVADOR ALLENDE GOSSENS CON 2 DE ABRIL</t>
  </si>
  <si>
    <t>PLAZA ÑUÑOA</t>
  </si>
  <si>
    <t>PARQUE BICENTENARIO</t>
  </si>
  <si>
    <t>PARQUE JUAN PABLO II</t>
  </si>
  <si>
    <t>25 DE ENERO</t>
  </si>
  <si>
    <t>PLAZA DE ARMAS DE CASABLANCA</t>
  </si>
  <si>
    <t>COMPLEJO PATRICIO MEKIS</t>
  </si>
  <si>
    <t>FRONTIS TEATRO REGIONAL DEL MAULE</t>
  </si>
  <si>
    <t>29 DE ENERO</t>
  </si>
  <si>
    <t>FRONTIS TEATRO REGIONAL DEL BIOBIO</t>
  </si>
  <si>
    <t>31 DE ENERO</t>
  </si>
  <si>
    <t>PARQUE URBANO ISLA CAUTIN</t>
  </si>
  <si>
    <t>1 DE FEBRERO</t>
  </si>
  <si>
    <t>AVENIDA LAS ENCINAS</t>
  </si>
  <si>
    <t>18 Y 19 DE ENERO</t>
  </si>
  <si>
    <t>FESTIVAL TEATRO A MIL 2023: INUSUAL MUNDO AUTISTA</t>
  </si>
  <si>
    <t>PARQUE CULTURAL DE VALPARAÍSO</t>
  </si>
  <si>
    <t>FESTIVAL TEATRO A MIL 2023: IXOFIJ MONGEN</t>
  </si>
  <si>
    <t>PARQUE O'HIGGINS</t>
  </si>
  <si>
    <t>FESTIVAL TEATRO A MIL 2023: JEKYLL ON ICE</t>
  </si>
  <si>
    <t>PLAZA PEDRO LIRA</t>
  </si>
  <si>
    <t>PARQUE CASAS VIEJAS</t>
  </si>
  <si>
    <t>CENTRO CULTURAL DE TILTIL</t>
  </si>
  <si>
    <t>PLAZA MAYO DE RENCA</t>
  </si>
  <si>
    <t>PARQUE SAN BORJA</t>
  </si>
  <si>
    <t>PLAZA DE ARMAS DE PEÑAFLOR</t>
  </si>
  <si>
    <t>PLAZA ZANARTU</t>
  </si>
  <si>
    <t>PARQUE VIOLETA PARRA</t>
  </si>
  <si>
    <t>PLAZA LA UVA</t>
  </si>
  <si>
    <t>PARQUE LA HONDONADA</t>
  </si>
  <si>
    <t>5, 6 Y 7 DE ENERO</t>
  </si>
  <si>
    <t>FESTIVAL TEATRO A MIL 2023: JESSICA AND ME</t>
  </si>
  <si>
    <t>TEATRO FINIS TERRAE</t>
  </si>
  <si>
    <t>14 Y 15 DE ENERO</t>
  </si>
  <si>
    <t>TERRITORIOS CREATIVOS 2023: ¡JOSÉ SAAVEDRA, PRESENTE!</t>
  </si>
  <si>
    <t>TEATRO MUNICIPAL DE CALAMA</t>
  </si>
  <si>
    <t>FESTIVAL TEATRO A MIL 2023: JUGAR A LA GUERRA</t>
  </si>
  <si>
    <t>FESTIVAL TEATRO A MIL 2023: JUSTICIA</t>
  </si>
  <si>
    <t>FESTIVAL TEATRO A MIL 2023: KIINALIK, THESE SHARP TOOLS</t>
  </si>
  <si>
    <t>FESTIVAL TEATRO A MIL 2023: KUSISITA</t>
  </si>
  <si>
    <t>FRONTIS EX JUZGADO DE PUDAHUEL</t>
  </si>
  <si>
    <t>PLAZA GABRIELA MISTRAL</t>
  </si>
  <si>
    <t>12, 13, 14, 15, 16 Y 17 DE ENERO</t>
  </si>
  <si>
    <t>FESTIVAL TEATRO A MIL 2023: LA AMANTE FASCISTA</t>
  </si>
  <si>
    <t>FESTIVAL TEATRO A MIL 2023: CANTO A LA TIERRA</t>
  </si>
  <si>
    <t>11, 12 Y 13 DE ENERO</t>
  </si>
  <si>
    <t>FESTIVAL TEATRO A MIL 2023: LA CASA DE LOS MONSTRUOS</t>
  </si>
  <si>
    <t>FESTIVAL TEATRO A MIL 2023: LA EDAD MEDIA</t>
  </si>
  <si>
    <t>24 DE ENERO</t>
  </si>
  <si>
    <t>TERRITORIOS CREATIVOS 2023: LA MÁGICA HISTORIA DEL VINO</t>
  </si>
  <si>
    <t>FRONTIS MUNICIPALIDAD DE SANTA CRUZ</t>
  </si>
  <si>
    <t>PARQUE LA PAZ</t>
  </si>
  <si>
    <t>VIÑA APALTA</t>
  </si>
  <si>
    <t>17, 18, 19, 20 Y 21 DE ENERO</t>
  </si>
  <si>
    <t>FESTIVAL TEATRO A MIL 2023: LA MIRADA DECOLONIAL CAPITULO 1 APP</t>
  </si>
  <si>
    <t>FESTIVAL TEATRO A MIL 2023: LA MONEDA CHIQUITITA</t>
  </si>
  <si>
    <t>PARQUE BICENTENARIO DE LA INFANCIA</t>
  </si>
  <si>
    <t>CASA CULTURAL, CASONA DUBOIS</t>
  </si>
  <si>
    <t>PLAZA YUGOESLAVIA</t>
  </si>
  <si>
    <t>PLAZA BONILLA</t>
  </si>
  <si>
    <t>CERRO PRIME DE RIVERA</t>
  </si>
  <si>
    <t>PLAZA PANAMÁ</t>
  </si>
  <si>
    <t>PARQUE SAN LUIS ORIONE</t>
  </si>
  <si>
    <t xml:space="preserve">27 Y 28 DE ENERO </t>
  </si>
  <si>
    <t>TERRITORIOS CREATIVOS 2023: LA MUJER DE LAS SIETE CAPAS</t>
  </si>
  <si>
    <t>CENTRO CULTURAL DE COYHAIQUE</t>
  </si>
  <si>
    <t>FESTIVAL TEATRO A MIL 2023: LA NOCHE SUSPENDIDA</t>
  </si>
  <si>
    <t>28 DE ENERO</t>
  </si>
  <si>
    <t>FESTIVAL TEATRO A MIL 2023: LA PERSONA DEPRIMIDA</t>
  </si>
  <si>
    <t>CENTRO CULTURAL CASONA DUBOIS</t>
  </si>
  <si>
    <t xml:space="preserve">LABESCÉNICO 2023: WORKSHOP LA PICHINTÚN </t>
  </si>
  <si>
    <t>ESCUELA BÁSICA D-129</t>
  </si>
  <si>
    <t>5 DE ENERO</t>
  </si>
  <si>
    <t>FESTIVAL TEATRO A MIL 2023: LA PICHINTÚN</t>
  </si>
  <si>
    <t>PLAZA BICENTENARIO DE LA REPÚBLICA</t>
  </si>
  <si>
    <t>AV. ANDALICAN HASTA ROTONDA MANUEL</t>
  </si>
  <si>
    <t>CALLE TUMISA</t>
  </si>
  <si>
    <t xml:space="preserve">ESQUINA HIPODROMO DE CHILE CON VIVACETA </t>
  </si>
  <si>
    <t>ESTADIO LO BLANCO</t>
  </si>
  <si>
    <t>BAQUEDANO CON LOS HALCONES</t>
  </si>
  <si>
    <t>PLAZA BATUCO</t>
  </si>
  <si>
    <t xml:space="preserve">BALMACEDA Y NUEVA DOS </t>
  </si>
  <si>
    <t>LAS TORRES CON LIBERTAD</t>
  </si>
  <si>
    <t>FESTIVAL TEATRO A MIL 2023: LA PIEZA</t>
  </si>
  <si>
    <t xml:space="preserve">FESTIVAL TEATRO A MIL 2023: LA POBLACIÓN </t>
  </si>
  <si>
    <t>LABESCÉNICO: LA TRASTIENDA DEL TEATRO ITINERANTE DE LOS 70'S, CONVERSACIÓN CON WILLY GANGA</t>
  </si>
  <si>
    <t>LABESCÉNICO 2023: LANZAMIENTO DEL LIBRO IMPRENTEROS DE LORENA VEGA</t>
  </si>
  <si>
    <t>FESTIVAL TEATRO A MIL 2023: LAS CAUTIVAS</t>
  </si>
  <si>
    <t>TOCATAS MIL 2023: LOS FRUTANTES</t>
  </si>
  <si>
    <t>FESTIVAL TEATRO A MIL 2023: LOVE TO DEATH (AMOR A LA MUERTE)</t>
  </si>
  <si>
    <t>FESTIVAL TEATRO A MIL 2023: MAÑANA ES OTRO PAÍS</t>
  </si>
  <si>
    <t>BIBLIOTECA PABLO NERUDA</t>
  </si>
  <si>
    <t>CASA DE LA CULTURA ANSELMO CADIZ</t>
  </si>
  <si>
    <t>MUNICIPALIDAD DE LO ESPEJO</t>
  </si>
  <si>
    <t>5 AL 31 DE ENERO</t>
  </si>
  <si>
    <t>FESTIVAL TEATRO A MIL 2023: MARCHE SALOPE</t>
  </si>
  <si>
    <t>NOCHE DE LAS IDEAS 2023: ¿MÁS DISEÑO EN UN PLANETA DAÑANDO?</t>
  </si>
  <si>
    <t>TERRITORIOS CREATIVOS 2023: MASCAR PIEDRAS CON ENCÍAS DE MUJER</t>
  </si>
  <si>
    <t>MUSEO HISTORIA NATURAL RIO SECO</t>
  </si>
  <si>
    <t>LABESCÉNICO 2023: MASTERCLASS CRISTIANA MORGANTI</t>
  </si>
  <si>
    <t>AUDITORIO UNIVERSIDAD FINIS TERRAE</t>
  </si>
  <si>
    <t>LABESCÉNICO 2023: MASTERCLASS EUN ME AHN</t>
  </si>
  <si>
    <t>ESCUELA DE DANZA UNIVERSIDAD ACADEMIA DE HUMANISMO CRISTIANO</t>
  </si>
  <si>
    <t>LABESCÉNICO 2023: MASTERCLASS MARICEL ÁLVAREZ Y EMILIO GARCÍA WEHBI</t>
  </si>
  <si>
    <t>UNIVERSIDAD FINIS TERRAE</t>
  </si>
  <si>
    <t>LABESCÉNICO 2023: MASTERCLASS WILLY GANGA</t>
  </si>
  <si>
    <t>LABESCÉNICO 2023: MASTERCLASS PAOLO NANI</t>
  </si>
  <si>
    <t>TERRITORIOS CREATIVOS 2023: MEMORIAS GRISES</t>
  </si>
  <si>
    <t>UNIVERSIDAD DE LA FRONTERA</t>
  </si>
  <si>
    <t>CENTRO CULTURAL DE VILLARICA</t>
  </si>
  <si>
    <t>CENTRO CULTURAL PADRE LAS CASAS</t>
  </si>
  <si>
    <t>FESTIVAL TEATRO A MIL 2023: MOLLY BLOOM</t>
  </si>
  <si>
    <t>CENTRO LA CAVA</t>
  </si>
  <si>
    <t>CENTRO CULTURAL DE QUILICURA</t>
  </si>
  <si>
    <t>23 DE ENERO</t>
  </si>
  <si>
    <t>TEATRO MUNICIPAL DE CHILLÁN</t>
  </si>
  <si>
    <t>FESTIVAL TEATRO A MIL 2023: MORPHO</t>
  </si>
  <si>
    <t>3 DE ENERO</t>
  </si>
  <si>
    <t>FESTIVAL TEATRO A MIL 2023: MURAL CONMEMORATIVO DE LOS 50 AÑOS DEL GOLPE</t>
  </si>
  <si>
    <t>ESTADIO NACIONAL</t>
  </si>
  <si>
    <t>TOCATAS MIL 2023: MÚSICA DE RAÍZ</t>
  </si>
  <si>
    <t>TEATRO A MIL 2023: NADIE NUNCA VA A LLORAR POR MUJERES COMO NOSOTRAS</t>
  </si>
  <si>
    <t>TEATRO A MIL 2023: NOCTURNO DE ULRIKE, O EL SUJETO HISTÓRICO</t>
  </si>
  <si>
    <t>19, 20, 21, 22, 26, 27, 28 Y 29 DE ENERO</t>
  </si>
  <si>
    <t>FESTIVAL TEATRO A MIL 2023: NON SERVIAM, LAS COSAS QUE NECESITAS EN UN SOLO LUGAR</t>
  </si>
  <si>
    <t>FESTIVAL TEATRO A MIL 2023: NOS HABÍAMOS AMADO TANTO EN SANTIAGO</t>
  </si>
  <si>
    <t>FESTIVAL TEATRO A MIL 2023: EL OASIS DE LA IMPUNIDAD</t>
  </si>
  <si>
    <t>FESTIVAL TEATRO A MIL 2023: OFRENDA PARA EL MONTRUO</t>
  </si>
  <si>
    <t>CENTRO DE CREACIÓN Y RESISTENCIA, NAVE</t>
  </si>
  <si>
    <t>FESTIVAL TEATRO A MIL 2023: OLEAJE</t>
  </si>
  <si>
    <t>FESTIVAL TEATRO A MIL 2023: OMELETTE</t>
  </si>
  <si>
    <t>LABESCÉNICO 2023: CONVERSACIONES CONTINGENTES, ÓPERA ANTES DEL COLAPSO AMBIENTAL, SUN AND SEA</t>
  </si>
  <si>
    <t>FESTIVAL TEATRO A MIL 2023: ORPHEUS</t>
  </si>
  <si>
    <t>CERRO DE RENCA</t>
  </si>
  <si>
    <t>4 AL 31 DE ENERO</t>
  </si>
  <si>
    <t>FESTIVAL TEATRO A MIL 2023: PARABOLA</t>
  </si>
  <si>
    <t>4, 6 Y 7 DE ENERO</t>
  </si>
  <si>
    <t>TERRITORIOS CREATIVOS 2023: PASAJE</t>
  </si>
  <si>
    <t>CENTRO CULTURAL DE ATACAMA1</t>
  </si>
  <si>
    <t>FESTIVAL TEATRO A MIL 2023: PEIX</t>
  </si>
  <si>
    <t>PARÍS 152</t>
  </si>
  <si>
    <t>PLAZA LAS CARMELITAS</t>
  </si>
  <si>
    <t>PLAZA QUINTAY</t>
  </si>
  <si>
    <t>TERRITORIOS CREATIVOS 2023: POBRES DIABLOS</t>
  </si>
  <si>
    <t>CENTRO CULTURAL DE SAN ANTONIO</t>
  </si>
  <si>
    <t>4, 5, 6, 7 Y 8 DE ENERO</t>
  </si>
  <si>
    <t>FESTIVAL TEATRO A MIL 2023: Q 2.0</t>
  </si>
  <si>
    <t>LABESCÉNICO 2023: CONVERSACIONES CONTINGENTES ¿QUÉ ESCONDE LA INTELIGENCIA ARTIFICAL?</t>
  </si>
  <si>
    <t>TERRITORIOS CREATIVOS 2023: ¿QUIÉN ES JULIA?</t>
  </si>
  <si>
    <t>TEATRO GALIA</t>
  </si>
  <si>
    <t>10 Y 17 DE ENERO</t>
  </si>
  <si>
    <t>TEATRO CERVANTES</t>
  </si>
  <si>
    <t>LABESCÉNICO 2023: CONVERSACIONES CONTINGENTES, REPENSAR LAS ARTES VIVAS</t>
  </si>
  <si>
    <t>ESPACIO LITERARIO ÑUÑOA</t>
  </si>
  <si>
    <t>9, 10, 11, 12, 13, 14 Y 16 DE ENERO</t>
  </si>
  <si>
    <t>LABESCÉNICO 2023: WORKSHOP GUY REGIS JR.</t>
  </si>
  <si>
    <t>CAMPUS SANTO DOMINGO UNIVERSIDAD MAYOR</t>
  </si>
  <si>
    <t>13, 14 Y 16 DE ENERO</t>
  </si>
  <si>
    <t>LABESCÉNICO 2023: RESIDENCIA MARIANO TENCONI</t>
  </si>
  <si>
    <t>ESCUELA DE TEATRO UNIVERSIDAD MAYOR</t>
  </si>
  <si>
    <t>10, 11, 12, 13 Y 14 DE ENERO</t>
  </si>
  <si>
    <t>LABESCÉNICO 2023: RESIDENCIA TAMARA CUBAS</t>
  </si>
  <si>
    <t>FESTIVAL TEATRO A MIL 2023: ROMEO Y JULIETA</t>
  </si>
  <si>
    <t>FESTIVAL TEATRO A MIL 2023: SOLA CON MIS MONTRUOS</t>
  </si>
  <si>
    <t>ANFITEATRO QUINTA VERGARA</t>
  </si>
  <si>
    <t>23 Y 30 DE ENERO</t>
  </si>
  <si>
    <t>FESTIVAL TEATRO A MIL 2023: SARAH KANE</t>
  </si>
  <si>
    <t>CERRO CARACOL</t>
  </si>
  <si>
    <t>CENTRO CULTURAL DE TOMÉ</t>
  </si>
  <si>
    <t>TERRITORIOS CREATIVOS 2023: SAUDEK</t>
  </si>
  <si>
    <t>TEATRO DIEGO RIVERA</t>
  </si>
  <si>
    <t>CENTRO DE ARTE MOLINO MACHMAR</t>
  </si>
  <si>
    <t>FESTIVAL TEATRO A MIL 2023: SAURIAN Y LOS TESTIGOS DEL ESPACIO EXTERIOR</t>
  </si>
  <si>
    <t>PLAZA MAÑÍO</t>
  </si>
  <si>
    <t>EXPLANADA TEMPLO VOTIVO</t>
  </si>
  <si>
    <t>PARQUE SAN EUGENIO</t>
  </si>
  <si>
    <t>AV. SAN PABLO ESQUINA EL SALITRE</t>
  </si>
  <si>
    <t>AV. LA DEHESA</t>
  </si>
  <si>
    <t>TERRITORIOS CREATIVOS 2023: SENTIR VIOLETA</t>
  </si>
  <si>
    <t>FESTIVAL TEATRO A MIL 2023: SIMULACIÓN</t>
  </si>
  <si>
    <t>17 Y 18 DE ENERO</t>
  </si>
  <si>
    <t>FESTIVAL TEATRO A MIL 2023: SOTO TAPIA</t>
  </si>
  <si>
    <t>27, 28, 29 Y 30 DE ENERO</t>
  </si>
  <si>
    <t>FESTIVAL TEATRO A MIL 2023: SUN AND SEA</t>
  </si>
  <si>
    <t>LABESCÉNICO 2023: COLLAGE FEMINISTA Y POLÍTICO DE COLECTIVO LAS TESIS</t>
  </si>
  <si>
    <t>CAMPUS ORIENTE UNIVERSIDAD CATÓLICA</t>
  </si>
  <si>
    <t>7, 14, 21 Y 28 DE ENERO</t>
  </si>
  <si>
    <t>FESTIVAL TEATRO A MIL 2023: TARSILINHA</t>
  </si>
  <si>
    <t>5 DE ENERO AL 12 DE FEBRERO</t>
  </si>
  <si>
    <t>FESTIVAL TEATRO A MIL 2023: TE AMO</t>
  </si>
  <si>
    <t>NOCHE DE LAS IDEAS: TEATRO HOY ¿SIGUE SIENDO UN ACTO POLÍTICO?</t>
  </si>
  <si>
    <t>10, 20 Y 21 DE ENERO</t>
  </si>
  <si>
    <t>FESTIVAL TEATRO A MIL 2023: TEMIS</t>
  </si>
  <si>
    <t>FESTIVAL TEATRO A MIL 2023: TEMPEST PROJECT</t>
  </si>
  <si>
    <t>CASA DE LA CULTURAL CONCEJAL EDUARDO CANCINO CACERES</t>
  </si>
  <si>
    <t>24, 25, 26, 27, 28 Y 29 DE ENERO</t>
  </si>
  <si>
    <t>FESTIVAL TEATRO A MIL 2023: THE ELEPHANT IN THE ROOM</t>
  </si>
  <si>
    <t>LABESCÉNICO 2023: CONVERSACIONES CONTINGENTES, TRES DÉCADAS DE CRÍTICA TEATRAL</t>
  </si>
  <si>
    <t>4, 5, 6 Y 7 DE ENERO</t>
  </si>
  <si>
    <t>FESTIVAL TEATRO A MIL 2023: UN CADAVRE EXQUIS II</t>
  </si>
  <si>
    <t>FESTIVAL TEATRO A MIL 2023: UN DIPLOMÁTICO FRANCÉS EN SANTIAGO</t>
  </si>
  <si>
    <t>FESTIVAL TEATRO A MIL 2023: VERDAR</t>
  </si>
  <si>
    <t>FESTIVAL TEATRO A MIL 2023: WOLF</t>
  </si>
  <si>
    <t>LAESCÉNICO 2023: WORKSHOP BANDALOOP</t>
  </si>
  <si>
    <t>LAESCÉNICO 2023: WORKSHOP CRISTIANA MORGANTI</t>
  </si>
  <si>
    <t>ESCUELA MODERNA DE DANZA, CAMPUS BELLAVISTA</t>
  </si>
  <si>
    <t>LAESCÉNICO 2023: WORKSHOP INSECTOTROPICS</t>
  </si>
  <si>
    <t>LAESCÉNICO 2023: WORKSHOP MABLE PREACH</t>
  </si>
  <si>
    <t>LAESCÉNICO 2023: WORKSHOP MIMIRICHI PARA ADULTOS</t>
  </si>
  <si>
    <t>CORPORACIÓN CULTURAL DE ÑUÑOA</t>
  </si>
  <si>
    <t>LAESCÉNICO 2023: WORKSHOP MIMIRICHI PARA NIÑOS</t>
  </si>
  <si>
    <t>LA CHIMBA</t>
  </si>
  <si>
    <t>6 Y 7 DE ENERO</t>
  </si>
  <si>
    <t>LAESCÉNICO 2023: WORKSHOP PAU ARAN</t>
  </si>
  <si>
    <t>5 Y 6 DE ENERO</t>
  </si>
  <si>
    <t>LAESCÉNICO 2023: WORKSHOP TEMPEST PROJECT</t>
  </si>
  <si>
    <t>TEATRO MUNICIPALIDAD DE ANTOFAGASTA</t>
  </si>
  <si>
    <t>16, 17, 18 Y 19 DE ENERO</t>
  </si>
  <si>
    <t>LAESCÉNICO 2023: WORKSHOP EL ARTE DEL JUGLAR DE TRYO TEATRO BANDA</t>
  </si>
  <si>
    <t>ESPACIO CITIC</t>
  </si>
  <si>
    <t>LAESCÉNICO 2023: WORKSHOP PAOLO NANI</t>
  </si>
  <si>
    <t>LAESCÉNICO 2023: WORKSHOP LABORATORIO IMPLOSIVO</t>
  </si>
  <si>
    <t>CAMPUS SANTO DOMINGO, UNIVERSIDAD MAYOR</t>
  </si>
  <si>
    <t>LAESCÉNICO 2023: WORKSHOP RENNIE HARRIS</t>
  </si>
  <si>
    <t>LAESCÉNICO 2023: WORKSHOP EUN ME AHN</t>
  </si>
  <si>
    <t>LABESCÉNICO 2023: CONVERSACIONES CONTINGENTES CON PAU ARAN</t>
  </si>
  <si>
    <t>PEQUEÑAS AUDIENCIAS 2023: SAURIAN Y LOS TESTIGOS DEL ESPACIO EXTERIOR</t>
  </si>
  <si>
    <t>PEQUEÑAS AUDIENCIAS 2023: EL INCREÍBLE VIAJE DE CAPERUCITA GALÁCTICA</t>
  </si>
  <si>
    <t>PEQUEÑAS AUDIENCIAS 2023: GUERRA DE PAPEL</t>
  </si>
  <si>
    <t>PEQUEÑAS AUDIENCIAS 2023: INSECTES</t>
  </si>
  <si>
    <t>PEQUEÑAS AUDIENCIAS 2023: JEKYLL ON ICE</t>
  </si>
  <si>
    <t>PLAZA SAN BORJA</t>
  </si>
  <si>
    <t>NOCHE DE LAS IDEAS: ¿QUÉ ESCONDE LA INTELIGENCIA ARTIFICIAL?</t>
  </si>
  <si>
    <t>PLATEA 2023: IDENTIDAD 83</t>
  </si>
  <si>
    <t>CENTRO ESPACIO TALLER</t>
  </si>
  <si>
    <t>PLATEA 2023: IXOFIJ MONGEN</t>
  </si>
  <si>
    <t>PLATEA 2023: CANCIONES PARA COCINAR</t>
  </si>
  <si>
    <t>PLATEA 2023: CARTÓN</t>
  </si>
  <si>
    <t>PLATEA 2023: G.O.L.P.</t>
  </si>
  <si>
    <t>PLATEA 2023: MEMORIA</t>
  </si>
  <si>
    <t>ESPACIO CHECOESLOVAQUIA</t>
  </si>
  <si>
    <t>PLATEA 2023: MONTAÑA</t>
  </si>
  <si>
    <t>PARQUE YERBA LOCA</t>
  </si>
  <si>
    <t>PLATEA 2023: NEUMA</t>
  </si>
  <si>
    <t>PLATEA 2023: TRES MANERAS DE CANTARLE A UNA MONTAÑA Y ENCONTRAR UNA INFANCIA</t>
  </si>
  <si>
    <t>FEBRERO</t>
  </si>
  <si>
    <t>1 AL 28 DE FEBRERO</t>
  </si>
  <si>
    <t>DIGITAL: BECKET BY BROOK</t>
  </si>
  <si>
    <t>DIGITAL: LITTLE GIRL</t>
  </si>
  <si>
    <t>DIGITAL: THE BRAIN</t>
  </si>
  <si>
    <t>DIGITAL: THE SAVIOR FOR SALE, LA HISTORIA DEL SALVADOR MUNDI</t>
  </si>
  <si>
    <t>DIGITAL: FROM WHERE THEY STOOD</t>
  </si>
  <si>
    <t>DIGITAL: TE INVITO A MI (SÚPER) FIESTA</t>
  </si>
  <si>
    <t>DIGITAL: BOVARY</t>
  </si>
  <si>
    <t>DIGITAL: ÑI PU TREMEN, LA PELÍCULA</t>
  </si>
  <si>
    <t>DIGITAL: MARCHE SALOPE</t>
  </si>
  <si>
    <t>DIGITAL: VOCES PARA ATESORAR, WILLY GANGA</t>
  </si>
  <si>
    <t>DIGITAL: VOCES PARA ATESORAR, LUZ JIMENEZ</t>
  </si>
  <si>
    <t>DIGITAL: VOCES PARA ATESORAR, GUSTAVO MEZA</t>
  </si>
  <si>
    <t>DIGITAL: VOCES PARA ATESORAR, CLAUDIO DI GIROLAMO</t>
  </si>
  <si>
    <t>DIGITAL: VOCES PARA ATESORAR, MARIA ELENA DOUVACHELLE</t>
  </si>
  <si>
    <t>DIGITAL: OMELETTE</t>
  </si>
  <si>
    <t>DIGITAL: CAURI PACSA, LOS NIÑOS Y EL PLOMO</t>
  </si>
  <si>
    <t>5 DE FEBRERO</t>
  </si>
  <si>
    <t>EMPALME COQUIMBO</t>
  </si>
  <si>
    <t>6 DE FEBRERO</t>
  </si>
  <si>
    <t>CENTRO CULTURAL PALACE</t>
  </si>
  <si>
    <t>25 Y 26 DE FEBRERO</t>
  </si>
  <si>
    <t>TERRITORIOS CREATIVOS 2023: SINÓNIMOS DEL INTERIO</t>
  </si>
  <si>
    <t>GIMNASIO UNIVERSIDAD DE TARAPACÁ, SEDE ARICA</t>
  </si>
  <si>
    <t>MARZO</t>
  </si>
  <si>
    <t>2, 3, 4 Y 5 DE MARZO</t>
  </si>
  <si>
    <t>FESTIVAL TEATRO A MIL 2023: KISS AND CRY</t>
  </si>
  <si>
    <t>CIRCULACION</t>
  </si>
  <si>
    <t>8 DE MARZO</t>
  </si>
  <si>
    <t>I.1.A.1- I.3.A.1</t>
  </si>
  <si>
    <t>SALA DE ARTES ESCÉNICAS DE CHIGUAYANTE</t>
  </si>
  <si>
    <t>11 DE MARZO</t>
  </si>
  <si>
    <t>CIRCULACIÓN NACIONAL: ELLA LO AMA</t>
  </si>
  <si>
    <t>TEATRO MUNICIPAL DE PUNTA ARENAS</t>
  </si>
  <si>
    <t>16 DE MARZO</t>
  </si>
  <si>
    <t>UNIVERSIDAD ANDRÉS BELLO</t>
  </si>
  <si>
    <t>21 DE MARZO</t>
  </si>
  <si>
    <t>CIRCULACIÓN NACIONAL: LA PERSONA DEPRIMIDA</t>
  </si>
  <si>
    <t>28 DE MARZO</t>
  </si>
  <si>
    <t>24 DE MARZO</t>
  </si>
  <si>
    <t>REGISTRO CIVIL DE QUINTERO</t>
  </si>
  <si>
    <t>1 AL 31 DE MARZO</t>
  </si>
  <si>
    <t>23, 24, 25 marzo /20h00</t>
  </si>
  <si>
    <t>CIRCULACION INTERNACIONAL : AMOR A LA MUERTE</t>
  </si>
  <si>
    <t>I.1.A.2- I.3.A.1</t>
  </si>
  <si>
    <t>EEUU</t>
  </si>
  <si>
    <t>31 marzo, 01 y 02 abril / 20h00</t>
  </si>
  <si>
    <t xml:space="preserve">07, 08, abril 20h30 / 09 abril 15h </t>
  </si>
  <si>
    <t>DÍA MUNDIAL DE LA POESÍA</t>
  </si>
  <si>
    <t>21 AL 26 DE MARZO</t>
  </si>
  <si>
    <t>DÍA MUNDIAL DE LA POESÍA: POETAS DE EMERGENCIA, GABY HERNÁNDEZ LEE A STELLA DÍAZ VARÍN</t>
  </si>
  <si>
    <t xml:space="preserve">I.1.A.1      </t>
  </si>
  <si>
    <t>PLATAFORMA TEATROAMIL.TV</t>
  </si>
  <si>
    <t>DIA DE LA DANZA</t>
  </si>
  <si>
    <t>ABRIL / MAYO</t>
  </si>
  <si>
    <t>29 Y 30 DE ABRIL, 1 DE MAYO</t>
  </si>
  <si>
    <t>DÍA INTERNACIONAL DE LA DANZA: LES REVENANTS</t>
  </si>
  <si>
    <t>ABRIL</t>
  </si>
  <si>
    <t>1 AL 30 DE ABRIL</t>
  </si>
  <si>
    <t>DIGITAL: 25 AÑOS, FESTIVAL SANTIAGO A MIL (3 CAPÍTULOS)</t>
  </si>
  <si>
    <t>DIGITAL: 50 AÑOS DEL TEATRO ALEPH</t>
  </si>
  <si>
    <t>DIGITAL: CANTAREMAN, ESTE HORROR</t>
  </si>
  <si>
    <t xml:space="preserve">DIGITAL: CAURI PACSA, LOS NIÑOS Y EL PLOMO </t>
  </si>
  <si>
    <t>DIGITAL: CEREMONY OF MEMORIES, MICRODOCUMENTAL SOBRE LA PERFORMANCE MAU MAPUCHE</t>
  </si>
  <si>
    <t>DIGITAL: CINEMA UTOPPIA</t>
  </si>
  <si>
    <t>DIGITAL: CLASE MAGISTRAL, ANTÚ ROMERO</t>
  </si>
  <si>
    <t>DIGITAL: CLASE MAGISTRAL, BOB WILSON</t>
  </si>
  <si>
    <t>DIGITAL: CLASE MAGISTRAL, CHRISTIAN JATAHY</t>
  </si>
  <si>
    <t>DIGITAL: CLASE MAGISTRAL, GABRIEL CHAMÉ</t>
  </si>
  <si>
    <t>DIGITAL: CLASE MAGISTRAL, IVO VAN HOVE</t>
  </si>
  <si>
    <t>DIGITAL: CLASE MAGISTRAL, LOLA ARIAS</t>
  </si>
  <si>
    <t>DIGITAL: CLASE MAGISTRAL, MANUELA INFANTE</t>
  </si>
  <si>
    <t>DIGITAL: CLASE MAGISTRAL, PAU PALACIOS</t>
  </si>
  <si>
    <t>DIGITAL: CLASE MAGISTRAL, DORIS SOMMER</t>
  </si>
  <si>
    <t>DIGITAL: CLASE MAGISTRAL, SHAKESPEARE HOY</t>
  </si>
  <si>
    <t>DIGITAL: CLASE MAGISTRAL, SOPHIE CALLE</t>
  </si>
  <si>
    <t>DIGITAL: CLASE MAGISTRAL, STEFAN KAEGI PARTE I</t>
  </si>
  <si>
    <t>DIGITAL: CLASE MAGISTRAL, STEFAN KAEGI PARTE II</t>
  </si>
  <si>
    <t>DIGITAL: CLASE MAGISTRAL, THOMAS OSTERMEIER</t>
  </si>
  <si>
    <t>DIGITAL: CLASE MAGISTRAL, TOMASZ KIRENCZUK</t>
  </si>
  <si>
    <t>DIGITAL: CONVERSACIONES CON TIM ROBBINS - ARIANE MNOUCHKINE</t>
  </si>
  <si>
    <t>DIGITAL: CONVERSACIONES CON TIM ROBBINS - GUILLERMO CALDERÓN</t>
  </si>
  <si>
    <t>DIGITAL: CONVERSACIONES CON TIM ROBBINS - PETER BROOK</t>
  </si>
  <si>
    <t>DIGITAL: EIKO OTAKE, UN CUERPO EN LUNARES</t>
  </si>
  <si>
    <t>DIGITAL: EL COORDINADOR</t>
  </si>
  <si>
    <t>DIGITAL: EL CORAZÓN DE UNA ARTISTA, ENCUENTRO VIRTUAL CON LAURIE ANDERSON</t>
  </si>
  <si>
    <t>DIGITAL: EMERGER, EL DOCUMENTAL</t>
  </si>
  <si>
    <t>DIGITAL: ENTRE GALLOS Y MEDIANOCHE</t>
  </si>
  <si>
    <t>DIGITAL: ENTREVISTA ABIERTA, ALEJANDRO SIEVEKING</t>
  </si>
  <si>
    <t>DIGITAL: ENTREVISTA ABIERTA, DOROTHEE MUNYANEZA</t>
  </si>
  <si>
    <t>DIGITAL: ENTREVISTA ABIERTA, EMELINE MICHEL</t>
  </si>
  <si>
    <t>DIGITAL: ENTREVISTA ABIERTA, KRYSTIAN LUPA</t>
  </si>
  <si>
    <t>DIGITAL: ENTREVISTA ABIERTA, TIM ROBBINS</t>
  </si>
  <si>
    <t>DIGITAL: FORO MIGRACIÓN HOY! CUERPO, VOZ Y PERFORMANCE</t>
  </si>
  <si>
    <t>DIGITAL: HISTORIAS DE LA SANGRE</t>
  </si>
  <si>
    <t>DIGITAL: LA AMANTE FASCISTA, RADIOTEATRO (4 CAPITULOS)</t>
  </si>
  <si>
    <t>DIGITAL: LA CALLE SIN FRONTERAS (3 CAPITULOS)</t>
  </si>
  <si>
    <t>DIGITAL: LA PEQUEÑA GIGANTE Y EL RINOCERONTE ESCONDIDO</t>
  </si>
  <si>
    <t>DIGITAL: LA VIDA ES PURO TEATRO (4 CAPITULOS)</t>
  </si>
  <si>
    <t>DIGITAL: LAS PASIONES DE MARINA ABRAMOVIC, EN ENCUENTRO CON LA PIONERA DE LA PERFORMANCE</t>
  </si>
  <si>
    <t>DIGITAL: LE GRAND CONTINENTAL, SYLVAIN ÉMARD</t>
  </si>
  <si>
    <t>DIGITAL: LINDO PAÍS ESQUINA CON VISTA AL MAR</t>
  </si>
  <si>
    <t>DIGITAL: MALASANGRE O LAS MIL Y UNA NOHES DEL POETA</t>
  </si>
  <si>
    <t>DIGITAL: MICRODOCUMENTAL, VIDA, PASIÓN Y CUECA DE MARÍA ESTHER ZAMORA Y PEPE FUENTES</t>
  </si>
  <si>
    <t>DIGITAL: MICRODOCUMENTAL, ESTE HORROR DE CANTAREMAN</t>
  </si>
  <si>
    <t>DIGITAL: MICRODOCUMENTAL, ANDRÉS PÉREZ DE MEMORIA</t>
  </si>
  <si>
    <t>DIGITAL: MICRODOCUMENTAL, ANTÚ ROMERO</t>
  </si>
  <si>
    <t>DIGITAL: MICRODOCUMENTAL, DENIS O'HARE</t>
  </si>
  <si>
    <t>DIGITAL: MICRODOCUMENTAL, LA COCINA PÚBLICA</t>
  </si>
  <si>
    <t>DIGITAL: MICRODOCUMENTAL, PREHISTÖRICOS</t>
  </si>
  <si>
    <t>DIGITAL: MICRODOCUMENTAL, VIAJEINMÓVIL</t>
  </si>
  <si>
    <t>DIGITAL: MICRODOCUMENTAL, LOS PAYADORES</t>
  </si>
  <si>
    <t>DIGITAL: MICRODOCUMENTAL, THOMAS OSTERMEIER</t>
  </si>
  <si>
    <t>DIGITAL: PINA BAUSH, RESIDENCIA EN CHILE</t>
  </si>
  <si>
    <t>DIGITAL: PONLE PAUSA, PAOLO BORTOLAMEOLLI</t>
  </si>
  <si>
    <t>DIGITAL: RÉQUIEM DE CHILE, ANDRÉS PÉREZ ARAYA (1951-2002)</t>
  </si>
  <si>
    <t>DIGITAL: SANTIAGO (EN) VIVO</t>
  </si>
  <si>
    <t>DIGITAL: SHE SHE POP</t>
  </si>
  <si>
    <t>DIGITAL: SUEÑO DE UNA NOCHE DE VERANO (3 CAPITULOS)</t>
  </si>
  <si>
    <t>DIGITAL: TE INVITO A MI SÚPER FIESTA (10 CAPÍTULOS)</t>
  </si>
  <si>
    <t>DIGITAL: TEATRO CALLEJERO, MI CAPITAN</t>
  </si>
  <si>
    <t>DIGITAL: TEATRO EXPERIMENTAL DE LA UNIVERSIDAD DE CHILE, CASI 60 AÑOS DE HISTORIA</t>
  </si>
  <si>
    <t>DIGITAL: VOCES PARA ATESORAR, MARIA ELENA DUVAUCHELLE</t>
  </si>
  <si>
    <t>15 DE ABRIL</t>
  </si>
  <si>
    <t>I.1.A.1   I.3.A.1   II.2.A.2</t>
  </si>
  <si>
    <t>TEATRO REGIONAL DE OVALLE</t>
  </si>
  <si>
    <t>COPRODUCCIONES MIL</t>
  </si>
  <si>
    <t>13, 14, 15 Y 16 DE ABRIL</t>
  </si>
  <si>
    <t>COPRODUCCIONES MIL: LA PERSONA DEPRIMIDA</t>
  </si>
  <si>
    <t xml:space="preserve">I.1.A.2     </t>
  </si>
  <si>
    <t>20, 21, 22 Y 23 DE ABRIL</t>
  </si>
  <si>
    <t>COPRODUCCIONES MIL: MOLLY BLOOM</t>
  </si>
  <si>
    <t>27, 28, 29 Y 30 DE ABRIL</t>
  </si>
  <si>
    <t>COPRODUCCIONES MIL: ELLA LO AMA</t>
  </si>
  <si>
    <t>DÍA NACIONAL DEL TEATRO</t>
  </si>
  <si>
    <t>MAYO</t>
  </si>
  <si>
    <t>11 AL 31 DE MAYO</t>
  </si>
  <si>
    <t>DÍA NACIONAL DEL TEATRO: DICIEMBRE</t>
  </si>
  <si>
    <t>DÍA NACIONAL DEL TEATRO: NEVA</t>
  </si>
  <si>
    <t>DÍA DE LOS PATRIMONIOS</t>
  </si>
  <si>
    <t>27 y 28 DE MAYO</t>
  </si>
  <si>
    <t>DÍA DE LOS PATRIMONIOS: MASTERCLASS WILLY GANGA</t>
  </si>
  <si>
    <t>1 AL 31 DE MAYO</t>
  </si>
  <si>
    <t>4, 5 Y 6 DE MAYO</t>
  </si>
  <si>
    <t>11, 12, 13 Y 14 DE MAYO</t>
  </si>
  <si>
    <t>18, 19 Y 20 DE MAYO</t>
  </si>
  <si>
    <t>25, 26, 27 Y 28 DE MAYO</t>
  </si>
  <si>
    <t>COPRODUCCIONES MIL: LA TEMPESTAD</t>
  </si>
  <si>
    <t>27 DE MAYO</t>
  </si>
  <si>
    <t>I.1.A.2  I.3.A.1   II.2.A.2</t>
  </si>
  <si>
    <t>COPRODUCCIÓN</t>
  </si>
  <si>
    <t>4, 5, 6, 10, 11, 13, 14, 17, 18, 19, 20, 21, 24, 25, 26, 27 Y 28 DE MAYO</t>
  </si>
  <si>
    <t>COPRODUCCIÓN: EL ASILO CONTRA LA OPRESIÓN</t>
  </si>
  <si>
    <t xml:space="preserve">I.1.A.2 I.2.A.3   II.2.A.1 </t>
  </si>
  <si>
    <t>JUNIO</t>
  </si>
  <si>
    <t>1 AL 30 DE JUNIO</t>
  </si>
  <si>
    <t>DIGITAL: DICIEMBRE</t>
  </si>
  <si>
    <t>DIGITAL: MASTERCLASS WILLY GANGA</t>
  </si>
  <si>
    <t>DIGITAL:NEVA</t>
  </si>
  <si>
    <t>2, 3 Y 4 DE JUNIO</t>
  </si>
  <si>
    <t>30 AÑOS FESTIVAL</t>
  </si>
  <si>
    <t>8, 9, 10 Y 11 DE JUNIO</t>
  </si>
  <si>
    <t>ESPECIAL 30 AÑOS: YERBAGÜENA</t>
  </si>
  <si>
    <t xml:space="preserve">I.1.A.2    II.2.A.1 </t>
  </si>
  <si>
    <t>10 DE JUNIO</t>
  </si>
  <si>
    <t>ESPECIAL 30 AÑOS: CLASE ABIERTA YERBAGÜENA</t>
  </si>
  <si>
    <t xml:space="preserve">    I.4.A.5 II.2.A.1 </t>
  </si>
  <si>
    <t>17 DE JUNIO</t>
  </si>
  <si>
    <t>21 DE JUNIO</t>
  </si>
  <si>
    <t>CIRCULACIÓN INTERNACIONAL: WORKING PROGRESS CANCIONES PARA COCINAR</t>
  </si>
  <si>
    <t xml:space="preserve">I.1.A.2  I.3.A.1   </t>
  </si>
  <si>
    <t>HAU HEBBEL AM UFER</t>
  </si>
  <si>
    <t>ALEMANIA</t>
  </si>
  <si>
    <t>26 DE JUNIO</t>
  </si>
  <si>
    <t>CIRCULACIÓN INTERNACIONAL: RESISTENCIA O LA REIVINDICACIÓN DE UN DERECHO COLECTIVO</t>
  </si>
  <si>
    <t xml:space="preserve">I.1.A.1   I.3.A.1   </t>
  </si>
  <si>
    <t>JULIO</t>
  </si>
  <si>
    <t>1 AL 31 DE JULIO</t>
  </si>
  <si>
    <t>DIGITAL: 25 AÑOS, FESTIVAL SANTIAGO A MIL - (3 CAPITULOS)</t>
  </si>
  <si>
    <t>DIGITAL: BECKETT BY BROOK</t>
  </si>
  <si>
    <t>DIGITAL: CANTAREMAN - ESTE HORROR</t>
  </si>
  <si>
    <t>DIGITAL: CLASE MAGISTRAL: ANTÚ ROMERO</t>
  </si>
  <si>
    <t>DIGITAL: CLASE MAGISTRAL: BOB WILSON</t>
  </si>
  <si>
    <t>DIGITAL: CLASE MAGISTRAL: CHRISTIAN JATAHY</t>
  </si>
  <si>
    <t>DIGITAL: CLASE MAGISTRAL: GABRIEL CHAMÉ</t>
  </si>
  <si>
    <t>DIGITAL: CLASE MAGISTRAL: IVO VAN HOVE</t>
  </si>
  <si>
    <t>DIGITAL: CLASE MAGISTRAL: LOLA ARIAS</t>
  </si>
  <si>
    <t>DIGITAL: CLASE MAGISTRAL: MANUELA INFANTE</t>
  </si>
  <si>
    <t xml:space="preserve">DIGITAL: CLASE MAGISTRAL: PAU PALACIOS </t>
  </si>
  <si>
    <t>DIGITAL: CLASE MAGISTRAL: PRE TEXTOS DORIS SOMMER</t>
  </si>
  <si>
    <t>DIGITAL: CLASE MAGISTRAL: SHAKESPEARE HOY</t>
  </si>
  <si>
    <t>DIGITAL: CLASE MAGISTRAL: SOPHIE CALLE</t>
  </si>
  <si>
    <t>DIGITAL: CLASE MAGISTRAL: STEFAN KAEGI PARTE I - PARTE II</t>
  </si>
  <si>
    <t>DIGITAL: CLASE MAGISTRAL: THOMAS OSTERMEIER</t>
  </si>
  <si>
    <t>DIGITAL: CLASE MAGISTRAL: TOMASZ KIRENCZUK</t>
  </si>
  <si>
    <t>DIGITAL: EL CORAZÓN DE UNA ARTISTA: ENCUENTRO VIRTUAL CON LAURIE ANDERSON</t>
  </si>
  <si>
    <t>DIGITAL: ENTREVISTA ABIERTA: ALEJANDRO SIEVEKING</t>
  </si>
  <si>
    <t>DIGITAL: ENTREVISTA ABIERTA: DOROTHEE MUNYANEZA</t>
  </si>
  <si>
    <t>DIGITAL: ENTREVISTA ABIERTA: EMELINE MICHEL</t>
  </si>
  <si>
    <t>DIGITAL: ENTREVISTA ABIERTA: KRYSTIAN LUPA</t>
  </si>
  <si>
    <t>DIGITAL: ENTREVISTA ABIERTA: TIM ROBBINS</t>
  </si>
  <si>
    <t>DIGITAL: LA AMANTE FASCISTA (RADIOTEATRO) - (4 CAPITULOS)</t>
  </si>
  <si>
    <t>DIGITAL: LAS PASIONES DE MARINA ABRAMOVIC: EN ENCUENTRO CON LA PIONERA DE LA PERFORMANCE</t>
  </si>
  <si>
    <t>DIGITAL: LE GRAND CONTINENTAL - SYLVAIN ÉMARD</t>
  </si>
  <si>
    <t>DIGITAL: MALASANGRE O LAS MIL Y UNA NOCHES DEL POETA</t>
  </si>
  <si>
    <t>DIGITAL: MICRODOCUEMNTAL - VIDA, PASIÓN Y CUECA, DE MARIA ESTHER ZAMORA Y PEPE FUENTES</t>
  </si>
  <si>
    <t>DIGITAL: MICRODOCUMENTAL - "ESTE HORROR" DE CANTAREMAN</t>
  </si>
  <si>
    <t>DIGITAL: MICRODOCUMENTAL - ANDRÉS PÉREZ DE MEMORIA</t>
  </si>
  <si>
    <t xml:space="preserve">DIGITAL: MICRODOCUMENTAL - ANTÚ ROMERO </t>
  </si>
  <si>
    <t>DIGITAL: MICRODOCUMENTAL - DENIS O'HARE</t>
  </si>
  <si>
    <t>DIGITAL: MICRODOCUMENTAL - LA COCINA PÚBLICA</t>
  </si>
  <si>
    <t>DIGITAL: MICRODOCUMENTAL - PREHISTÖRICOS</t>
  </si>
  <si>
    <t>DIGITAL: MICRODOCUMENTAL - VIAJEINMÓVIL</t>
  </si>
  <si>
    <t>DIGITAL: MICRODOCUMENTALES - LOS PAYADORES</t>
  </si>
  <si>
    <t>DIGITAL: MICRODOCUMENTALES - THOMAS OSTERMEIER</t>
  </si>
  <si>
    <t>DIGITAL: PINA BAUSH - RESIDENCIA EN CHILE</t>
  </si>
  <si>
    <t>DIGITAL: PONLE PAUSA - PAOLO BORTOLAMEOLLI</t>
  </si>
  <si>
    <t>DIGITAL: RÉQUIEM DE CHILE - ANDRÉS PÉREZ ARAYA (1951-2002)</t>
  </si>
  <si>
    <t>DIGITAL: TE INVITO A MI (SÚPER) FIESTA (9 CAPÍTULOS)</t>
  </si>
  <si>
    <t>DIGITAL: VOCES PARA ATESORAR - CLAUDIO DI GIROLAMO</t>
  </si>
  <si>
    <t>DIGITAL: VOCES PARA ATESORAR - GUSTAVO MEZA</t>
  </si>
  <si>
    <t>DIGITAL: VOCES PARA ATESORAR - LUZ JIMÉNEZ</t>
  </si>
  <si>
    <t>DIGITAL: VOCES PARA ATESORAR - MARÍA ELENA DUVAUCHELLE</t>
  </si>
  <si>
    <t>DIGITAL: VOCES PARA ATESORAR - WILLY GANGA</t>
  </si>
  <si>
    <t>1 DE JULIO</t>
  </si>
  <si>
    <t>CIRCULACIÓN INTERNACIONAL: RESISTENCIA O LA REINVINDICACIÓN DE UN DERECHO COLECTIVO</t>
  </si>
  <si>
    <t>I.1.A.1-I.3.A.1-II.2.A.2</t>
  </si>
  <si>
    <t xml:space="preserve">FESTIVAL THEATERFORMEN </t>
  </si>
  <si>
    <t>BERLÍN, ALEMANIA</t>
  </si>
  <si>
    <t>ALIANZA CÁMARA CHILENA DE LA CONSTRUCCIÓN</t>
  </si>
  <si>
    <t>10 DE JULIO</t>
  </si>
  <si>
    <t>ALIANZA CÁMARA CHILENA DE LA CONSTRUCCIÓN: LA REGIA ORQUESTA</t>
  </si>
  <si>
    <t>I.1.A.1-II.2.A.1</t>
  </si>
  <si>
    <t>PRECÓN</t>
  </si>
  <si>
    <t>AISLANTES VOLCÁN S.A.</t>
  </si>
  <si>
    <t>13 DE JULIO</t>
  </si>
  <si>
    <t>COMPAÑÍA INDUSTRIAL EL VOLCÁN S.A.</t>
  </si>
  <si>
    <t>14 DE JULIO</t>
  </si>
  <si>
    <t>INGESTACO</t>
  </si>
  <si>
    <t>15 Y 16 DE JULIO</t>
  </si>
  <si>
    <t>CIRCULACIÓN INTERNACIONAL: LOVE TO DEATH</t>
  </si>
  <si>
    <t>I.1.A.2-I.3.A.1-II.2.A.2</t>
  </si>
  <si>
    <t>GREC FESTIVAL</t>
  </si>
  <si>
    <t>BARCELONA, ESPAÑA</t>
  </si>
  <si>
    <t>24 DE JULIO</t>
  </si>
  <si>
    <t>SUKSA</t>
  </si>
  <si>
    <t>FUCHS, GELLONA Y SILVIA S.A.</t>
  </si>
  <si>
    <t>27 DE JULIO</t>
  </si>
  <si>
    <t>28 DE JULIO</t>
  </si>
  <si>
    <t>TEATRO MUNICIPAL DE TEMUCO</t>
  </si>
  <si>
    <t>EBCO S.A.</t>
  </si>
  <si>
    <t>7 Y 8 DE JULIO</t>
  </si>
  <si>
    <t>FESTIVAL DE MARSEILLE</t>
  </si>
  <si>
    <t>MARSEILLE, FRANCIA</t>
  </si>
  <si>
    <t>AVENTURAS DIGITALES</t>
  </si>
  <si>
    <t>AGOSTO</t>
  </si>
  <si>
    <t>1 AL 31 DE AGOSTO</t>
  </si>
  <si>
    <t>AVENTURAS DIGITALES: TE INVITO A MI (SÚPER) FIESTA (9 CAPITULOS)</t>
  </si>
  <si>
    <t>AVENTURAS DIGITALES: OMELETTE</t>
  </si>
  <si>
    <t>AVENTURAS DIGITALES: TARSILINHA</t>
  </si>
  <si>
    <t>10, 11, 12, 16, 17, 18, 19, 23, 24, 25 Y 26 DE AGOSTO</t>
  </si>
  <si>
    <t>CICLO 50 AÑOS: SPACE INVADERS</t>
  </si>
  <si>
    <t>I.1.A.2-II.2.A.1</t>
  </si>
  <si>
    <t>17 DE AGOSTO</t>
  </si>
  <si>
    <t>CASA DE LA CULTURA ILLAPEL</t>
  </si>
  <si>
    <t>TEATRO EN LA EDUCACIÓN: NIÑA ALIEN</t>
  </si>
  <si>
    <t>TEATRO EN LA EDUCACIÓN: EL SECUESTRO DE LA BIBLIOTECARIA</t>
  </si>
  <si>
    <t>23 DE AGOSTO</t>
  </si>
  <si>
    <t>I.1.A.1-II.2.A.2</t>
  </si>
  <si>
    <t>AUDITORIO ERNESTO LIVACIC DE LA UNIVERSIDAD DE MAGALLANES</t>
  </si>
  <si>
    <t>CICLO COPRODUCCIONES MIL</t>
  </si>
  <si>
    <t>24, 25, 26 Y 31 DE AGOSTO, 1, 2, 7, 8 Y 9 DE SEPTIEMBRE</t>
  </si>
  <si>
    <t>CICLO COPRODUCCIONES MIL: ENCUENTROS BREVES CON HOMBRES REPULSIVOS</t>
  </si>
  <si>
    <t>TEATRO EN LA EDUCACIÓN: HISTORIA DE AMOR PARA UN ALMA VIEJA</t>
  </si>
  <si>
    <t>I.4.A.2-I-I.2.A.1</t>
  </si>
  <si>
    <t>TEATRO EN LA EDUCACIÓN: BURJAS DE LUNA LLENA</t>
  </si>
  <si>
    <t>30 DE AGOSTO</t>
  </si>
  <si>
    <t>AUDITORIO H2, CAMPUS SAN FRANCISCO, UNIVERSIDAD CATÓLICA DE TEMUCO</t>
  </si>
  <si>
    <t>31 DE AGOSTO</t>
  </si>
  <si>
    <t>CENTRO CULTURAL ALTO HOSPICIO</t>
  </si>
  <si>
    <t>5 DE AGOSTO</t>
  </si>
  <si>
    <t>TEATRO MUNICIPAL DE OVALLE</t>
  </si>
  <si>
    <t>5, 6, 19 Y 20 DE AGOSTO</t>
  </si>
  <si>
    <t>AVENTURAS DIGITALES: 31 MINUTOS, DON QUIJOTE</t>
  </si>
  <si>
    <t>9, 10, 11, 12, 16, 17, 18, 19, 23, 24, 25 Y 26 DE AGOSTO</t>
  </si>
  <si>
    <t>CICLO 50 AÑOS: HECHOS CONSUMADOS</t>
  </si>
  <si>
    <t>SEPTIEMBRE</t>
  </si>
  <si>
    <t>1 AL 30 DE SEPTIEMBRE</t>
  </si>
  <si>
    <t>11 AL 30 DE SEPTIEMBRE</t>
  </si>
  <si>
    <t>CICLO 50 AÑOS: EL AÑO EN QUE NACÍ</t>
  </si>
  <si>
    <t>2 DE SEPTIEMBRE</t>
  </si>
  <si>
    <t>11 DE SEPTIEMBRE</t>
  </si>
  <si>
    <t>CICLO 50 AÑOS: VILLA</t>
  </si>
  <si>
    <t>CORPORACIÓN ESTADIO NACIONAL MEMORIA NACIONAL EX PRISIONEROS/AS POLÍTICOS/AS, BAJO GRADERÍAS DEL ESTADIO NACIONAL</t>
  </si>
  <si>
    <t>FACEBOOK / TEATROAMIL.TV</t>
  </si>
  <si>
    <t>12 DE SEPTIEMBRE</t>
  </si>
  <si>
    <t>CENTRO CULTURAL DE CASTRO</t>
  </si>
  <si>
    <t>14 DE SEPTIEMBRE</t>
  </si>
  <si>
    <t>CENTRO DE EXTENSIÓN, UNIVERSIDAD CATÓLICA DEL MAULE</t>
  </si>
  <si>
    <t>21 AL 30 DE SEPTIEMBRE</t>
  </si>
  <si>
    <t>DIGITAL: POETAS DE EMERGENCIA, GRIMANESA JIMÉNEZ</t>
  </si>
  <si>
    <t>27 DE SEPTIEMBRE</t>
  </si>
  <si>
    <t>CICLO 50 AÑOS: PROYECCIÓN EL AÑO EN QUE NACÍ</t>
  </si>
  <si>
    <t>CENTRO DE CINE Y CREACIÓN</t>
  </si>
  <si>
    <t>7 DE SEPTIEMBRE</t>
  </si>
  <si>
    <t>BIBLIOTECA REGIONAL JORGE WASHINGTON</t>
  </si>
  <si>
    <t>EX CINE COLÓN</t>
  </si>
  <si>
    <t>7, 8 Y 9 DE SEPTIEMBRE</t>
  </si>
  <si>
    <t>CICLO 50 AÑOS: LA AMANTE FASCISTA</t>
  </si>
  <si>
    <t>I.1.A.2-II.2.A.2</t>
  </si>
  <si>
    <t>CENTRO DE EXTENSIÓN INSTITUTO NACIONAL (CEINA)</t>
  </si>
  <si>
    <t>7, 8, 9, 13, 14, 22 Y 23 DE SPETIEMBRE</t>
  </si>
  <si>
    <t>I.1.A.2I-I.2.A.2</t>
  </si>
  <si>
    <t>18 DE SEPTIEMBRE</t>
  </si>
  <si>
    <t>19 DE SEPTIEMBRE</t>
  </si>
  <si>
    <t>20 DE SEPTIEMBRE</t>
  </si>
  <si>
    <t>21 DE SEPTIEMBRE</t>
  </si>
  <si>
    <t>30 DE SEPTIEMBRE</t>
  </si>
  <si>
    <t>CIRCULACIÓN NACIONAL: VILLA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</si>
</sst>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64" formatCode="_-* #,##0.00_-;\-* #,##0.00_-;_-* &quot;-&quot;??_-;_-@_-"/>
    <numFmt numFmtId="165" formatCode="_-&quot;$&quot;* #,##0_-;\-&quot;$&quot;* #,##0_-;_-&quot;$&quot;* &quot;-&quot;_-;_-@_-"/>
    <numFmt numFmtId="166" formatCode="_-&quot;$&quot;\ * #,##0.00_-;\-&quot;$&quot;\ * #,##0.00_-;_-&quot;$&quot;\ * &quot;-&quot;??_-;_-@_-"/>
    <numFmt numFmtId="167" formatCode="_-&quot;$&quot;\ * #,##0_-;\-&quot;$&quot;\ * #,##0_-;_-&quot;$&quot;\ * &quot;-&quot;??_-;_-@_-"/>
  </numFmts>
  <fonts count="35" x14ac:knownFonts="1">
    <font>
      <sz val="11"/>
      <color theme="1"/>
      <name val="Calibri"/>
      <family val="2"/>
      <scheme val="minor"/>
    </font>
    <font>
      <sz val="11"/>
      <color theme="1"/>
      <name val="Calibri"/>
      <family val="2"/>
      <scheme val="minor"/>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
      <b/>
      <sz val="9"/>
      <color indexed="81"/>
      <name val="Tahoma"/>
      <family val="2"/>
    </font>
    <font>
      <sz val="9"/>
      <color indexed="81"/>
      <name val="Tahoma"/>
      <family val="2"/>
    </font>
    <font>
      <u/>
      <sz val="10"/>
      <color indexed="12"/>
      <name val="Arial"/>
      <family val="2"/>
    </font>
    <font>
      <b/>
      <sz val="9"/>
      <name val="Verdana"/>
      <family val="2"/>
    </font>
    <font>
      <sz val="9"/>
      <color theme="1"/>
      <name val="Verdana"/>
      <family val="2"/>
    </font>
    <font>
      <b/>
      <sz val="9"/>
      <color rgb="FF000000"/>
      <name val="Verdana"/>
      <family val="2"/>
    </font>
    <font>
      <b/>
      <sz val="9"/>
      <color theme="1"/>
      <name val="Verdana"/>
      <family val="2"/>
    </font>
    <font>
      <sz val="9"/>
      <name val="Verdana"/>
      <family val="2"/>
    </font>
    <font>
      <u/>
      <sz val="9"/>
      <color theme="10"/>
      <name val="Verdana"/>
      <family val="2"/>
    </font>
    <font>
      <b/>
      <u/>
      <sz val="9"/>
      <color theme="1"/>
      <name val="Verdana"/>
      <family val="2"/>
    </font>
    <font>
      <sz val="9"/>
      <color rgb="FF000000"/>
      <name val="Verdana"/>
      <family val="2"/>
    </font>
    <font>
      <b/>
      <sz val="9"/>
      <color rgb="FFFF0000"/>
      <name val="Verdana"/>
      <family val="2"/>
    </font>
    <font>
      <sz val="9"/>
      <color rgb="FFFF0000"/>
      <name val="Verdana"/>
      <family val="2"/>
    </font>
    <font>
      <sz val="9"/>
      <color rgb="FF808080"/>
      <name val="Verdana"/>
      <family val="2"/>
    </font>
    <font>
      <b/>
      <u/>
      <sz val="9"/>
      <color rgb="FFFF0000"/>
      <name val="Verdana"/>
      <family val="2"/>
    </font>
    <font>
      <sz val="9"/>
      <color indexed="8"/>
      <name val="Verdana"/>
      <family val="2"/>
    </font>
    <font>
      <u/>
      <sz val="9"/>
      <color theme="1"/>
      <name val="Verdana"/>
      <family val="2"/>
    </font>
    <font>
      <u/>
      <sz val="9"/>
      <color rgb="FF000000"/>
      <name val="Verdana"/>
      <family val="2"/>
    </font>
    <font>
      <u/>
      <sz val="9"/>
      <name val="Verdana"/>
      <family val="2"/>
    </font>
    <font>
      <b/>
      <u/>
      <sz val="9"/>
      <name val="Verdana"/>
      <family val="2"/>
    </font>
    <font>
      <b/>
      <sz val="9"/>
      <color indexed="8"/>
      <name val="Verdana"/>
      <family val="2"/>
    </font>
    <font>
      <sz val="8"/>
      <name val="Calibri"/>
      <family val="2"/>
      <scheme val="minor"/>
    </font>
    <font>
      <b/>
      <sz val="11"/>
      <color theme="1"/>
      <name val="Calibri"/>
      <family val="2"/>
      <scheme val="minor"/>
    </font>
    <font>
      <b/>
      <u/>
      <sz val="9"/>
      <color rgb="FF000000"/>
      <name val="Verdana"/>
      <family val="2"/>
    </font>
    <font>
      <sz val="11"/>
      <color rgb="FF444444"/>
      <name val="Calibri"/>
      <family val="2"/>
      <charset val="1"/>
      <scheme val="minor"/>
    </font>
    <font>
      <b/>
      <sz val="9"/>
      <color rgb="FFE26B0A"/>
      <name val="Verdana"/>
      <family val="2"/>
    </font>
    <font>
      <b/>
      <sz val="9"/>
      <color rgb="FFF79646"/>
      <name val="Verdana"/>
      <family val="2"/>
    </font>
  </fonts>
  <fills count="17">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CE6F1"/>
        <bgColor rgb="FF000000"/>
      </patternFill>
    </fill>
    <fill>
      <patternFill patternType="solid">
        <fgColor rgb="FFC5D9F1"/>
        <bgColor rgb="FF000000"/>
      </patternFill>
    </fill>
    <fill>
      <patternFill patternType="solid">
        <fgColor rgb="FFFFFFFF"/>
        <bgColor rgb="FF000000"/>
      </patternFill>
    </fill>
    <fill>
      <patternFill patternType="solid">
        <fgColor rgb="FFF2F2F2"/>
        <bgColor rgb="FF000000"/>
      </patternFill>
    </fill>
    <fill>
      <patternFill patternType="solid">
        <fgColor rgb="FFD8E4BC"/>
        <bgColor rgb="FF000000"/>
      </patternFill>
    </fill>
  </fills>
  <borders count="8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indexed="64"/>
      </right>
      <top style="medium">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right/>
      <top style="medium">
        <color indexed="64"/>
      </top>
      <bottom style="thin">
        <color indexed="64"/>
      </bottom>
      <diagonal/>
    </border>
    <border>
      <left/>
      <right style="thin">
        <color rgb="FF000000"/>
      </right>
      <top/>
      <bottom/>
      <diagonal/>
    </border>
    <border>
      <left style="medium">
        <color indexed="64"/>
      </left>
      <right style="medium">
        <color indexed="64"/>
      </right>
      <top/>
      <bottom style="thin">
        <color indexed="64"/>
      </bottom>
      <diagonal/>
    </border>
  </borders>
  <cellStyleXfs count="44">
    <xf numFmtId="0" fontId="0" fillId="0" borderId="0"/>
    <xf numFmtId="0" fontId="1" fillId="0" borderId="0"/>
    <xf numFmtId="0" fontId="2" fillId="0" borderId="0" applyNumberFormat="0" applyFill="0" applyBorder="0" applyProtection="0"/>
    <xf numFmtId="0" fontId="3" fillId="0" borderId="0"/>
    <xf numFmtId="0" fontId="4" fillId="0" borderId="0"/>
    <xf numFmtId="164" fontId="3" fillId="0" borderId="0" applyFont="0" applyFill="0" applyBorder="0" applyAlignment="0" applyProtection="0"/>
    <xf numFmtId="166"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0" fontId="2" fillId="0" borderId="0" applyNumberFormat="0" applyFill="0" applyBorder="0" applyProtection="0"/>
    <xf numFmtId="0" fontId="5" fillId="0" borderId="0" applyNumberFormat="0" applyFill="0" applyBorder="0" applyAlignment="0" applyProtection="0"/>
    <xf numFmtId="166" fontId="1"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7" fillId="0" borderId="0"/>
    <xf numFmtId="0" fontId="10" fillId="0" borderId="0" applyNumberFormat="0" applyFill="0" applyBorder="0" applyAlignment="0" applyProtection="0">
      <alignment vertical="top"/>
      <protection locked="0"/>
    </xf>
    <xf numFmtId="164" fontId="3" fillId="0" borderId="0" applyFont="0" applyFill="0" applyBorder="0" applyAlignment="0" applyProtection="0"/>
    <xf numFmtId="0" fontId="3" fillId="0" borderId="0"/>
    <xf numFmtId="164"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cellStyleXfs>
  <cellXfs count="420">
    <xf numFmtId="0" fontId="0" fillId="0" borderId="0" xfId="0"/>
    <xf numFmtId="0" fontId="12" fillId="0" borderId="0" xfId="0" applyFont="1"/>
    <xf numFmtId="0" fontId="12" fillId="2" borderId="1" xfId="1" applyFont="1" applyFill="1" applyBorder="1" applyAlignment="1">
      <alignment vertical="center" wrapText="1"/>
    </xf>
    <xf numFmtId="0" fontId="15" fillId="2" borderId="11" xfId="1" applyFont="1" applyFill="1" applyBorder="1" applyAlignment="1">
      <alignment vertical="center" wrapText="1"/>
    </xf>
    <xf numFmtId="0" fontId="15" fillId="2" borderId="4" xfId="1" applyFont="1" applyFill="1" applyBorder="1" applyAlignment="1">
      <alignment vertical="center" wrapText="1"/>
    </xf>
    <xf numFmtId="0" fontId="15" fillId="2" borderId="1" xfId="1" applyFont="1" applyFill="1" applyBorder="1" applyAlignment="1">
      <alignment vertical="center" wrapText="1"/>
    </xf>
    <xf numFmtId="0" fontId="17" fillId="0" borderId="0" xfId="0" applyFont="1" applyAlignment="1">
      <alignment horizontal="left" vertical="center"/>
    </xf>
    <xf numFmtId="0" fontId="17" fillId="0" borderId="0" xfId="0" applyFont="1" applyAlignment="1">
      <alignment vertical="center"/>
    </xf>
    <xf numFmtId="0" fontId="12" fillId="0" borderId="0" xfId="0" applyFont="1" applyAlignment="1">
      <alignment vertical="center" wrapText="1"/>
    </xf>
    <xf numFmtId="0" fontId="12" fillId="0" borderId="0" xfId="0" applyFont="1" applyAlignment="1">
      <alignment vertical="center"/>
    </xf>
    <xf numFmtId="0" fontId="18" fillId="0" borderId="0" xfId="4" applyFont="1" applyAlignment="1">
      <alignment vertical="center"/>
    </xf>
    <xf numFmtId="0" fontId="15" fillId="0" borderId="0" xfId="4" applyFont="1" applyAlignment="1">
      <alignment vertical="center"/>
    </xf>
    <xf numFmtId="0" fontId="18" fillId="0" borderId="0" xfId="4" applyFont="1"/>
    <xf numFmtId="0" fontId="11" fillId="4" borderId="37" xfId="4" applyFont="1" applyFill="1" applyBorder="1" applyAlignment="1">
      <alignment horizontal="center" vertical="center"/>
    </xf>
    <xf numFmtId="0" fontId="11" fillId="4" borderId="42" xfId="4" applyFont="1" applyFill="1" applyBorder="1" applyAlignment="1">
      <alignment horizontal="center" vertical="center" wrapText="1"/>
    </xf>
    <xf numFmtId="0" fontId="11" fillId="4" borderId="34" xfId="4" applyFont="1" applyFill="1" applyBorder="1" applyAlignment="1">
      <alignment horizontal="center" vertical="center" wrapText="1"/>
    </xf>
    <xf numFmtId="0" fontId="11" fillId="4" borderId="37" xfId="4" applyFont="1" applyFill="1" applyBorder="1" applyAlignment="1">
      <alignment horizontal="center" vertical="center" wrapText="1"/>
    </xf>
    <xf numFmtId="0" fontId="13" fillId="4" borderId="24" xfId="4" applyFont="1" applyFill="1" applyBorder="1" applyAlignment="1">
      <alignment horizontal="center" vertical="center" wrapText="1"/>
    </xf>
    <xf numFmtId="0" fontId="11" fillId="3" borderId="41" xfId="4" applyFont="1" applyFill="1" applyBorder="1" applyAlignment="1">
      <alignment horizontal="left" vertical="center" wrapText="1"/>
    </xf>
    <xf numFmtId="167" fontId="18" fillId="0" borderId="20" xfId="6" applyNumberFormat="1" applyFont="1" applyBorder="1" applyAlignment="1">
      <alignment vertical="center"/>
    </xf>
    <xf numFmtId="167" fontId="18" fillId="0" borderId="2" xfId="6" applyNumberFormat="1" applyFont="1" applyBorder="1" applyAlignment="1">
      <alignment vertical="center"/>
    </xf>
    <xf numFmtId="167" fontId="18" fillId="0" borderId="29" xfId="6" applyNumberFormat="1" applyFont="1" applyBorder="1" applyAlignment="1">
      <alignment vertical="center"/>
    </xf>
    <xf numFmtId="167" fontId="15" fillId="0" borderId="41" xfId="6" applyNumberFormat="1" applyFont="1" applyBorder="1" applyAlignment="1">
      <alignment vertical="center"/>
    </xf>
    <xf numFmtId="0" fontId="18" fillId="0" borderId="43" xfId="4" applyFont="1" applyBorder="1" applyAlignment="1">
      <alignment vertical="center"/>
    </xf>
    <xf numFmtId="0" fontId="11" fillId="3" borderId="39" xfId="4" applyFont="1" applyFill="1" applyBorder="1" applyAlignment="1">
      <alignment horizontal="left" vertical="center" wrapText="1"/>
    </xf>
    <xf numFmtId="167" fontId="18" fillId="0" borderId="14" xfId="6" applyNumberFormat="1" applyFont="1" applyBorder="1" applyAlignment="1">
      <alignment vertical="center"/>
    </xf>
    <xf numFmtId="167" fontId="18" fillId="0" borderId="7" xfId="6" applyNumberFormat="1" applyFont="1" applyBorder="1" applyAlignment="1">
      <alignment vertical="center"/>
    </xf>
    <xf numFmtId="167" fontId="18" fillId="0" borderId="22" xfId="6" applyNumberFormat="1" applyFont="1" applyBorder="1" applyAlignment="1">
      <alignment vertical="center"/>
    </xf>
    <xf numFmtId="167" fontId="15" fillId="0" borderId="39" xfId="6" applyNumberFormat="1" applyFont="1" applyBorder="1" applyAlignment="1">
      <alignment vertical="center"/>
    </xf>
    <xf numFmtId="0" fontId="18" fillId="0" borderId="25" xfId="4" applyFont="1" applyBorder="1" applyAlignment="1">
      <alignment vertical="center"/>
    </xf>
    <xf numFmtId="0" fontId="11" fillId="3" borderId="39" xfId="4" applyFont="1" applyFill="1" applyBorder="1" applyAlignment="1">
      <alignment vertical="center" wrapText="1"/>
    </xf>
    <xf numFmtId="0" fontId="11" fillId="3" borderId="39" xfId="4" applyFont="1" applyFill="1" applyBorder="1" applyAlignment="1">
      <alignment vertical="center"/>
    </xf>
    <xf numFmtId="0" fontId="11" fillId="3" borderId="48" xfId="4" applyFont="1" applyFill="1" applyBorder="1" applyAlignment="1">
      <alignment horizontal="left" vertical="center"/>
    </xf>
    <xf numFmtId="167" fontId="18" fillId="0" borderId="44" xfId="6" applyNumberFormat="1" applyFont="1" applyBorder="1" applyAlignment="1">
      <alignment vertical="center"/>
    </xf>
    <xf numFmtId="167" fontId="18" fillId="0" borderId="31" xfId="6" applyNumberFormat="1" applyFont="1" applyBorder="1" applyAlignment="1">
      <alignment vertical="center"/>
    </xf>
    <xf numFmtId="167" fontId="18" fillId="0" borderId="32" xfId="6" applyNumberFormat="1" applyFont="1" applyBorder="1" applyAlignment="1">
      <alignment vertical="center"/>
    </xf>
    <xf numFmtId="167" fontId="15" fillId="0" borderId="48" xfId="6" applyNumberFormat="1" applyFont="1" applyBorder="1" applyAlignment="1">
      <alignment vertical="center"/>
    </xf>
    <xf numFmtId="0" fontId="11" fillId="4" borderId="45" xfId="4" applyFont="1" applyFill="1" applyBorder="1" applyAlignment="1">
      <alignment horizontal="left" vertical="center"/>
    </xf>
    <xf numFmtId="167" fontId="18" fillId="0" borderId="18" xfId="4" applyNumberFormat="1" applyFont="1" applyBorder="1" applyAlignment="1">
      <alignment vertical="center"/>
    </xf>
    <xf numFmtId="167" fontId="18" fillId="0" borderId="47" xfId="4" applyNumberFormat="1" applyFont="1" applyBorder="1" applyAlignment="1">
      <alignment vertical="center"/>
    </xf>
    <xf numFmtId="167" fontId="15" fillId="0" borderId="45" xfId="4" applyNumberFormat="1" applyFont="1" applyBorder="1" applyAlignment="1">
      <alignment vertical="center"/>
    </xf>
    <xf numFmtId="0" fontId="18" fillId="0" borderId="45" xfId="4" applyFont="1" applyBorder="1" applyAlignment="1">
      <alignment vertical="center"/>
    </xf>
    <xf numFmtId="0" fontId="20" fillId="0" borderId="0" xfId="4" applyFont="1" applyAlignment="1">
      <alignment vertical="center"/>
    </xf>
    <xf numFmtId="0" fontId="13" fillId="4" borderId="12" xfId="4" applyFont="1" applyFill="1" applyBorder="1" applyAlignment="1">
      <alignment horizontal="center" vertical="center"/>
    </xf>
    <xf numFmtId="0" fontId="11" fillId="4" borderId="56" xfId="4" applyFont="1" applyFill="1" applyBorder="1" applyAlignment="1">
      <alignment horizontal="center" vertical="center" wrapText="1"/>
    </xf>
    <xf numFmtId="0" fontId="11" fillId="4" borderId="57" xfId="4" applyFont="1" applyFill="1" applyBorder="1" applyAlignment="1">
      <alignment horizontal="center" vertical="center" wrapText="1"/>
    </xf>
    <xf numFmtId="0" fontId="11" fillId="4" borderId="58" xfId="4" applyFont="1" applyFill="1" applyBorder="1" applyAlignment="1">
      <alignment horizontal="center" vertical="center" wrapText="1"/>
    </xf>
    <xf numFmtId="0" fontId="11" fillId="4" borderId="59" xfId="4" applyFont="1" applyFill="1" applyBorder="1" applyAlignment="1">
      <alignment horizontal="center" vertical="center" wrapText="1"/>
    </xf>
    <xf numFmtId="0" fontId="11" fillId="4" borderId="24" xfId="4" applyFont="1" applyFill="1" applyBorder="1" applyAlignment="1">
      <alignment horizontal="center" vertical="center" wrapText="1"/>
    </xf>
    <xf numFmtId="0" fontId="13" fillId="4" borderId="24" xfId="4" applyFont="1" applyFill="1" applyBorder="1" applyAlignment="1">
      <alignment horizontal="center" vertical="center"/>
    </xf>
    <xf numFmtId="0" fontId="13" fillId="3" borderId="49" xfId="4" applyFont="1" applyFill="1" applyBorder="1" applyAlignment="1">
      <alignment horizontal="left" vertical="center"/>
    </xf>
    <xf numFmtId="167" fontId="18" fillId="0" borderId="60" xfId="6" applyNumberFormat="1" applyFont="1" applyBorder="1" applyAlignment="1">
      <alignment vertical="center"/>
    </xf>
    <xf numFmtId="167" fontId="18" fillId="0" borderId="61" xfId="6" applyNumberFormat="1" applyFont="1" applyBorder="1" applyAlignment="1">
      <alignment vertical="center"/>
    </xf>
    <xf numFmtId="167" fontId="15" fillId="0" borderId="50" xfId="6" applyNumberFormat="1" applyFont="1" applyBorder="1" applyAlignment="1">
      <alignment vertical="center"/>
    </xf>
    <xf numFmtId="0" fontId="18" fillId="0" borderId="50" xfId="4" applyFont="1" applyBorder="1" applyAlignment="1">
      <alignment vertical="center"/>
    </xf>
    <xf numFmtId="0" fontId="13" fillId="3" borderId="23" xfId="4" applyFont="1" applyFill="1" applyBorder="1" applyAlignment="1">
      <alignment horizontal="left" vertical="center"/>
    </xf>
    <xf numFmtId="167" fontId="18" fillId="0" borderId="62" xfId="6" applyNumberFormat="1" applyFont="1" applyBorder="1" applyAlignment="1">
      <alignment vertical="center"/>
    </xf>
    <xf numFmtId="167" fontId="18" fillId="0" borderId="63" xfId="6" applyNumberFormat="1" applyFont="1" applyBorder="1" applyAlignment="1">
      <alignment vertical="center"/>
    </xf>
    <xf numFmtId="167" fontId="15" fillId="0" borderId="40" xfId="6" applyNumberFormat="1" applyFont="1" applyBorder="1" applyAlignment="1">
      <alignment vertical="center"/>
    </xf>
    <xf numFmtId="0" fontId="18" fillId="0" borderId="40" xfId="4" applyFont="1" applyBorder="1" applyAlignment="1">
      <alignment vertical="center"/>
    </xf>
    <xf numFmtId="0" fontId="13" fillId="3" borderId="51" xfId="4" applyFont="1" applyFill="1" applyBorder="1" applyAlignment="1">
      <alignment horizontal="left" vertical="center"/>
    </xf>
    <xf numFmtId="167" fontId="18" fillId="0" borderId="64" xfId="6" applyNumberFormat="1" applyFont="1" applyBorder="1" applyAlignment="1">
      <alignment vertical="center"/>
    </xf>
    <xf numFmtId="167" fontId="18" fillId="0" borderId="65" xfId="6" applyNumberFormat="1" applyFont="1" applyBorder="1" applyAlignment="1">
      <alignment vertical="center"/>
    </xf>
    <xf numFmtId="167" fontId="18" fillId="0" borderId="66" xfId="6" applyNumberFormat="1" applyFont="1" applyBorder="1" applyAlignment="1">
      <alignment vertical="center"/>
    </xf>
    <xf numFmtId="167" fontId="15" fillId="0" borderId="52" xfId="6" applyNumberFormat="1" applyFont="1" applyBorder="1" applyAlignment="1">
      <alignment vertical="center"/>
    </xf>
    <xf numFmtId="0" fontId="13" fillId="4" borderId="45" xfId="4" applyFont="1" applyFill="1" applyBorder="1" applyAlignment="1">
      <alignment horizontal="left" vertical="center"/>
    </xf>
    <xf numFmtId="167" fontId="18" fillId="0" borderId="38" xfId="4" applyNumberFormat="1" applyFont="1" applyBorder="1" applyAlignment="1">
      <alignment vertical="center"/>
    </xf>
    <xf numFmtId="167" fontId="18" fillId="0" borderId="30" xfId="4" applyNumberFormat="1" applyFont="1" applyBorder="1" applyAlignment="1">
      <alignment vertical="center"/>
    </xf>
    <xf numFmtId="167" fontId="18" fillId="0" borderId="46" xfId="4" applyNumberFormat="1" applyFont="1" applyBorder="1" applyAlignment="1">
      <alignment vertical="center"/>
    </xf>
    <xf numFmtId="0" fontId="18" fillId="5" borderId="45" xfId="4" applyFont="1" applyFill="1" applyBorder="1" applyAlignment="1">
      <alignment vertical="center"/>
    </xf>
    <xf numFmtId="0" fontId="13" fillId="4" borderId="0" xfId="4" applyFont="1" applyFill="1" applyAlignment="1">
      <alignment horizontal="left" vertical="center"/>
    </xf>
    <xf numFmtId="167" fontId="18" fillId="0" borderId="0" xfId="4" applyNumberFormat="1" applyFont="1" applyAlignment="1">
      <alignment vertical="center"/>
    </xf>
    <xf numFmtId="167" fontId="15" fillId="0" borderId="0" xfId="4" applyNumberFormat="1" applyFont="1" applyAlignment="1">
      <alignment vertical="center"/>
    </xf>
    <xf numFmtId="0" fontId="18" fillId="5" borderId="0" xfId="4" applyFont="1" applyFill="1" applyAlignment="1">
      <alignment vertical="center"/>
    </xf>
    <xf numFmtId="0" fontId="11" fillId="4" borderId="2" xfId="4" applyFont="1" applyFill="1" applyBorder="1" applyAlignment="1">
      <alignment horizontal="center" vertical="center" wrapText="1"/>
    </xf>
    <xf numFmtId="0" fontId="13" fillId="4" borderId="3" xfId="4" applyFont="1" applyFill="1" applyBorder="1" applyAlignment="1">
      <alignment horizontal="center" vertical="center"/>
    </xf>
    <xf numFmtId="167" fontId="18" fillId="0" borderId="5" xfId="4" applyNumberFormat="1" applyFont="1" applyBorder="1" applyAlignment="1">
      <alignment vertical="center"/>
    </xf>
    <xf numFmtId="0" fontId="13" fillId="4" borderId="0" xfId="4" applyFont="1" applyFill="1" applyAlignment="1">
      <alignment horizontal="center" vertical="center"/>
    </xf>
    <xf numFmtId="0" fontId="14" fillId="9" borderId="45"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14" fillId="0" borderId="53" xfId="0" applyFont="1" applyBorder="1" applyAlignment="1">
      <alignment vertical="center" wrapText="1"/>
    </xf>
    <xf numFmtId="0" fontId="14" fillId="0" borderId="36" xfId="0" applyFont="1" applyBorder="1" applyAlignment="1">
      <alignment vertical="center" wrapText="1"/>
    </xf>
    <xf numFmtId="0" fontId="21" fillId="0" borderId="36" xfId="0" applyFont="1" applyBorder="1" applyAlignment="1">
      <alignment vertical="center" wrapText="1"/>
    </xf>
    <xf numFmtId="0" fontId="17" fillId="0" borderId="0" xfId="0" applyFont="1"/>
    <xf numFmtId="0" fontId="12" fillId="0" borderId="0" xfId="0" applyFont="1" applyProtection="1">
      <protection locked="0"/>
    </xf>
    <xf numFmtId="0" fontId="12" fillId="0" borderId="7" xfId="0" applyFont="1" applyBorder="1" applyAlignment="1" applyProtection="1">
      <alignment horizontal="left" vertical="center" wrapText="1"/>
      <protection locked="0"/>
    </xf>
    <xf numFmtId="0" fontId="12" fillId="0" borderId="7" xfId="0" applyFont="1" applyBorder="1" applyAlignment="1" applyProtection="1">
      <alignment horizontal="left" vertical="center"/>
      <protection locked="0"/>
    </xf>
    <xf numFmtId="0" fontId="12" fillId="0" borderId="0" xfId="0" applyFont="1" applyAlignment="1" applyProtection="1">
      <alignment horizontal="left"/>
      <protection locked="0"/>
    </xf>
    <xf numFmtId="0" fontId="12" fillId="0" borderId="0" xfId="0" applyFont="1" applyAlignment="1" applyProtection="1">
      <alignment horizontal="center"/>
      <protection locked="0"/>
    </xf>
    <xf numFmtId="0" fontId="14" fillId="0" borderId="0" xfId="0" applyFont="1" applyAlignment="1">
      <alignment vertical="center" wrapText="1"/>
    </xf>
    <xf numFmtId="0" fontId="15" fillId="0" borderId="7" xfId="0" applyFont="1" applyBorder="1" applyAlignment="1">
      <alignment horizontal="left" vertical="center" wrapText="1"/>
    </xf>
    <xf numFmtId="0" fontId="15" fillId="0" borderId="11" xfId="0" applyFont="1" applyBorder="1" applyAlignment="1">
      <alignment horizontal="left" vertical="center" wrapText="1"/>
    </xf>
    <xf numFmtId="0" fontId="15" fillId="0" borderId="10" xfId="0" applyFont="1" applyBorder="1" applyAlignment="1">
      <alignment horizontal="left" vertical="center" wrapText="1"/>
    </xf>
    <xf numFmtId="0" fontId="15" fillId="5" borderId="7" xfId="0" applyFont="1" applyFill="1" applyBorder="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wrapText="1"/>
    </xf>
    <xf numFmtId="0" fontId="18" fillId="0" borderId="0" xfId="0" applyFont="1" applyAlignment="1">
      <alignment vertical="center"/>
    </xf>
    <xf numFmtId="3" fontId="15" fillId="5" borderId="54" xfId="0" applyNumberFormat="1"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0" borderId="7" xfId="0" applyFont="1" applyBorder="1" applyAlignment="1">
      <alignment horizontal="center" vertical="center" wrapText="1"/>
    </xf>
    <xf numFmtId="3" fontId="15" fillId="10" borderId="8" xfId="0" applyNumberFormat="1" applyFont="1" applyFill="1" applyBorder="1" applyAlignment="1">
      <alignment horizontal="center" vertical="center" wrapText="1"/>
    </xf>
    <xf numFmtId="0" fontId="15" fillId="0" borderId="11" xfId="0" applyFont="1" applyBorder="1" applyAlignment="1">
      <alignment horizontal="center" vertical="center" wrapText="1"/>
    </xf>
    <xf numFmtId="0" fontId="15" fillId="10" borderId="8" xfId="0" applyFont="1" applyFill="1" applyBorder="1" applyAlignment="1">
      <alignment horizontal="center" vertical="center" wrapText="1"/>
    </xf>
    <xf numFmtId="0" fontId="12" fillId="2" borderId="33" xfId="9" applyFont="1" applyFill="1" applyBorder="1" applyAlignment="1">
      <alignment horizontal="center" vertical="center" wrapText="1"/>
    </xf>
    <xf numFmtId="0" fontId="12" fillId="2" borderId="16" xfId="9" applyFont="1" applyFill="1" applyBorder="1" applyAlignment="1">
      <alignment horizontal="center" vertical="center" wrapText="1"/>
    </xf>
    <xf numFmtId="0" fontId="12" fillId="2" borderId="17" xfId="9" applyFont="1" applyFill="1" applyBorder="1" applyAlignment="1">
      <alignment horizontal="center" vertical="center" wrapText="1"/>
    </xf>
    <xf numFmtId="0" fontId="13" fillId="2" borderId="7" xfId="0" applyFont="1" applyFill="1" applyBorder="1" applyAlignment="1" applyProtection="1">
      <alignment horizontal="center" vertical="center" wrapText="1"/>
      <protection locked="0"/>
    </xf>
    <xf numFmtId="0" fontId="12" fillId="0" borderId="7" xfId="0" applyFont="1" applyBorder="1" applyAlignment="1">
      <alignment horizontal="left" vertical="center" wrapText="1"/>
    </xf>
    <xf numFmtId="0" fontId="12" fillId="0" borderId="0" xfId="0" applyFont="1" applyAlignment="1" applyProtection="1">
      <alignment horizontal="left" vertical="center" wrapText="1"/>
      <protection locked="0"/>
    </xf>
    <xf numFmtId="0" fontId="15" fillId="7" borderId="7" xfId="0" applyFont="1" applyFill="1" applyBorder="1" applyAlignment="1" applyProtection="1">
      <alignment vertical="center" wrapText="1"/>
      <protection locked="0"/>
    </xf>
    <xf numFmtId="0" fontId="15" fillId="5" borderId="7" xfId="0" applyFont="1" applyFill="1" applyBorder="1" applyAlignment="1" applyProtection="1">
      <alignment vertical="center" wrapText="1"/>
      <protection locked="0"/>
    </xf>
    <xf numFmtId="0" fontId="15" fillId="5" borderId="31" xfId="0" applyFont="1" applyFill="1" applyBorder="1" applyAlignment="1">
      <alignment vertical="center" wrapText="1"/>
    </xf>
    <xf numFmtId="0" fontId="15" fillId="5" borderId="7" xfId="0" applyFont="1" applyFill="1" applyBorder="1" applyAlignment="1">
      <alignment vertical="center" wrapText="1"/>
    </xf>
    <xf numFmtId="0" fontId="15" fillId="7" borderId="7" xfId="0" applyFont="1" applyFill="1" applyBorder="1" applyAlignment="1" applyProtection="1">
      <alignment horizontal="left" vertical="center" wrapText="1"/>
      <protection locked="0"/>
    </xf>
    <xf numFmtId="0" fontId="15" fillId="5" borderId="7" xfId="0" applyFont="1" applyFill="1" applyBorder="1" applyAlignment="1" applyProtection="1">
      <alignment horizontal="left" vertical="center" wrapText="1"/>
      <protection locked="0"/>
    </xf>
    <xf numFmtId="0" fontId="12" fillId="5" borderId="7" xfId="0" applyFont="1" applyFill="1" applyBorder="1" applyAlignment="1">
      <alignment horizontal="left" vertical="center" wrapText="1"/>
    </xf>
    <xf numFmtId="0" fontId="15" fillId="5" borderId="0" xfId="0" applyFont="1" applyFill="1" applyAlignment="1" applyProtection="1">
      <alignment vertical="center" wrapText="1"/>
      <protection locked="0"/>
    </xf>
    <xf numFmtId="0" fontId="12" fillId="5" borderId="0" xfId="0" applyFont="1" applyFill="1" applyAlignment="1">
      <alignment horizontal="left" vertical="center" wrapText="1"/>
    </xf>
    <xf numFmtId="0" fontId="15" fillId="5" borderId="0" xfId="0" applyFont="1" applyFill="1" applyAlignment="1" applyProtection="1">
      <alignment horizontal="left" vertical="center" wrapText="1"/>
      <protection locked="0"/>
    </xf>
    <xf numFmtId="0" fontId="15" fillId="5" borderId="0" xfId="0" applyFont="1" applyFill="1" applyAlignment="1" applyProtection="1">
      <alignment horizontal="center" vertical="center" wrapText="1"/>
      <protection locked="0"/>
    </xf>
    <xf numFmtId="0" fontId="12" fillId="5" borderId="0" xfId="0" applyFont="1" applyFill="1" applyAlignment="1" applyProtection="1">
      <alignment vertical="center" wrapText="1"/>
      <protection locked="0"/>
    </xf>
    <xf numFmtId="16" fontId="12" fillId="0" borderId="0" xfId="0" applyNumberFormat="1" applyFont="1" applyProtection="1">
      <protection locked="0"/>
    </xf>
    <xf numFmtId="0" fontId="18" fillId="5" borderId="7" xfId="0" applyFont="1" applyFill="1" applyBorder="1" applyAlignment="1">
      <alignment horizontal="left" vertical="center" wrapText="1"/>
    </xf>
    <xf numFmtId="0" fontId="15" fillId="2" borderId="7" xfId="0" applyFont="1" applyFill="1" applyBorder="1" applyAlignment="1" applyProtection="1">
      <alignment vertical="center" wrapText="1"/>
      <protection locked="0"/>
    </xf>
    <xf numFmtId="0" fontId="12" fillId="0" borderId="7" xfId="0" applyFont="1" applyBorder="1" applyAlignment="1">
      <alignment vertical="center"/>
    </xf>
    <xf numFmtId="0" fontId="15" fillId="0" borderId="8" xfId="0" applyFont="1" applyBorder="1" applyAlignment="1">
      <alignment horizontal="center" vertical="center" wrapText="1"/>
    </xf>
    <xf numFmtId="3" fontId="14" fillId="0" borderId="36" xfId="0" applyNumberFormat="1" applyFont="1" applyBorder="1" applyAlignment="1">
      <alignment vertical="center" wrapText="1"/>
    </xf>
    <xf numFmtId="0" fontId="30" fillId="0" borderId="36" xfId="0" applyFont="1" applyBorder="1" applyAlignment="1">
      <alignment horizontal="center" vertical="center" wrapText="1"/>
    </xf>
    <xf numFmtId="0" fontId="12" fillId="0" borderId="0" xfId="0" applyFont="1" applyAlignment="1">
      <alignment horizontal="center"/>
    </xf>
    <xf numFmtId="0" fontId="15" fillId="5" borderId="28" xfId="0" applyFont="1" applyFill="1" applyBorder="1" applyAlignment="1">
      <alignment horizontal="center" vertical="center" wrapText="1"/>
    </xf>
    <xf numFmtId="0" fontId="15" fillId="0" borderId="5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8" fillId="0" borderId="0" xfId="0" applyFont="1" applyAlignment="1">
      <alignment horizontal="center" vertical="center"/>
    </xf>
    <xf numFmtId="0" fontId="15" fillId="0" borderId="28" xfId="0" applyFont="1" applyBorder="1" applyAlignment="1">
      <alignment horizontal="center" vertical="center" wrapText="1"/>
    </xf>
    <xf numFmtId="0" fontId="15" fillId="0" borderId="0" xfId="0" applyFont="1" applyProtection="1">
      <protection locked="0"/>
    </xf>
    <xf numFmtId="0" fontId="12" fillId="0" borderId="0" xfId="0" applyFont="1" applyAlignment="1">
      <alignment horizontal="center" vertical="center" wrapText="1"/>
    </xf>
    <xf numFmtId="14" fontId="15" fillId="0" borderId="11" xfId="0" applyNumberFormat="1" applyFont="1" applyBorder="1" applyAlignment="1">
      <alignment horizontal="center" vertical="center" wrapText="1"/>
    </xf>
    <xf numFmtId="0" fontId="15" fillId="0" borderId="8" xfId="15" applyFont="1" applyBorder="1" applyAlignment="1">
      <alignment horizontal="center" vertical="center" wrapText="1"/>
    </xf>
    <xf numFmtId="14" fontId="15" fillId="0" borderId="15" xfId="15" applyNumberFormat="1" applyFont="1" applyBorder="1" applyAlignment="1">
      <alignment horizontal="center" vertical="center" wrapText="1"/>
    </xf>
    <xf numFmtId="0" fontId="15" fillId="0" borderId="28" xfId="15" applyFont="1" applyBorder="1" applyAlignment="1">
      <alignment horizontal="center" vertical="center" wrapText="1"/>
    </xf>
    <xf numFmtId="0" fontId="15" fillId="0" borderId="1" xfId="15" applyFont="1" applyBorder="1" applyAlignment="1">
      <alignment horizontal="center" vertical="center" wrapText="1"/>
    </xf>
    <xf numFmtId="0" fontId="15" fillId="0" borderId="2" xfId="15" applyFont="1" applyBorder="1" applyAlignment="1">
      <alignment horizontal="center" vertical="center" wrapText="1"/>
    </xf>
    <xf numFmtId="0" fontId="15" fillId="0" borderId="3" xfId="15" applyFont="1" applyBorder="1" applyAlignment="1">
      <alignment horizontal="center" vertical="center" wrapText="1"/>
    </xf>
    <xf numFmtId="0" fontId="15" fillId="0" borderId="11" xfId="15" applyFont="1" applyBorder="1" applyAlignment="1">
      <alignment horizontal="center" vertical="center" wrapText="1"/>
    </xf>
    <xf numFmtId="0" fontId="15" fillId="0" borderId="7" xfId="15" applyFont="1" applyBorder="1" applyAlignment="1">
      <alignment horizontal="center" vertical="center" wrapText="1"/>
    </xf>
    <xf numFmtId="0" fontId="15" fillId="0" borderId="9" xfId="15" applyFont="1" applyBorder="1" applyAlignment="1">
      <alignment horizontal="center" vertical="center" wrapText="1"/>
    </xf>
    <xf numFmtId="0" fontId="15" fillId="0" borderId="4" xfId="15" applyFont="1" applyBorder="1" applyAlignment="1">
      <alignment horizontal="center" vertical="center" wrapText="1"/>
    </xf>
    <xf numFmtId="0" fontId="15" fillId="0" borderId="5" xfId="15" applyFont="1" applyBorder="1" applyAlignment="1">
      <alignment horizontal="center" vertical="center" wrapText="1"/>
    </xf>
    <xf numFmtId="0" fontId="15" fillId="0" borderId="0" xfId="15" applyFont="1" applyAlignment="1">
      <alignment horizontal="center" vertical="center" wrapText="1"/>
    </xf>
    <xf numFmtId="14" fontId="15" fillId="0" borderId="11" xfId="15" applyNumberFormat="1" applyFont="1" applyBorder="1" applyAlignment="1">
      <alignment horizontal="center" vertical="center" wrapText="1"/>
    </xf>
    <xf numFmtId="0" fontId="12" fillId="0" borderId="7" xfId="29" applyFont="1" applyBorder="1" applyAlignment="1">
      <alignment horizontal="center" vertical="center" wrapText="1"/>
    </xf>
    <xf numFmtId="0" fontId="15" fillId="0" borderId="27" xfId="15" applyFont="1" applyBorder="1" applyAlignment="1">
      <alignment horizontal="center" vertical="center" wrapText="1"/>
    </xf>
    <xf numFmtId="49" fontId="28" fillId="8" borderId="0" xfId="29" applyNumberFormat="1" applyFont="1" applyFill="1" applyBorder="1" applyAlignment="1">
      <alignment horizontal="center" vertical="center" wrapText="1"/>
    </xf>
    <xf numFmtId="0" fontId="18" fillId="0" borderId="0" xfId="0" applyFont="1" applyAlignment="1">
      <alignment horizontal="center" vertical="center" wrapText="1"/>
    </xf>
    <xf numFmtId="49" fontId="23" fillId="8" borderId="0" xfId="29" applyNumberFormat="1" applyFont="1" applyFill="1" applyBorder="1" applyAlignment="1">
      <alignment horizontal="center" vertical="center" wrapText="1"/>
    </xf>
    <xf numFmtId="0" fontId="12" fillId="0" borderId="8" xfId="29" applyFont="1" applyBorder="1" applyAlignment="1">
      <alignment horizontal="center" vertical="center" wrapText="1"/>
    </xf>
    <xf numFmtId="0" fontId="23" fillId="8" borderId="0" xfId="29" applyNumberFormat="1" applyFont="1" applyFill="1" applyBorder="1" applyAlignment="1">
      <alignment horizontal="center" vertical="center" wrapText="1"/>
    </xf>
    <xf numFmtId="0" fontId="15" fillId="0" borderId="7" xfId="0" applyFont="1" applyBorder="1" applyAlignment="1">
      <alignment horizontal="left" vertical="center" wrapText="1" indent="1"/>
    </xf>
    <xf numFmtId="0" fontId="21" fillId="0" borderId="36" xfId="0" applyFont="1" applyBorder="1" applyAlignment="1">
      <alignment horizontal="center" vertical="center" wrapText="1"/>
    </xf>
    <xf numFmtId="0" fontId="12" fillId="0" borderId="0" xfId="0" applyFont="1" applyAlignment="1">
      <alignment wrapText="1"/>
    </xf>
    <xf numFmtId="0" fontId="15" fillId="0" borderId="6" xfId="15" applyFont="1" applyBorder="1" applyAlignment="1">
      <alignment horizontal="center" vertical="center" wrapText="1"/>
    </xf>
    <xf numFmtId="0" fontId="11" fillId="0" borderId="15" xfId="0" applyFont="1" applyBorder="1" applyAlignment="1">
      <alignment horizontal="center" vertical="center"/>
    </xf>
    <xf numFmtId="0" fontId="11" fillId="0" borderId="54"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15" fillId="0" borderId="7" xfId="0" applyFont="1" applyBorder="1" applyAlignment="1">
      <alignment horizontal="center" vertical="center"/>
    </xf>
    <xf numFmtId="0" fontId="20" fillId="0" borderId="22" xfId="0" applyFont="1" applyBorder="1" applyAlignment="1">
      <alignment horizontal="center" vertical="center"/>
    </xf>
    <xf numFmtId="0" fontId="11" fillId="0" borderId="11" xfId="0" applyFont="1" applyBorder="1" applyAlignment="1">
      <alignment horizontal="center" vertical="distributed"/>
    </xf>
    <xf numFmtId="0" fontId="11" fillId="0" borderId="14" xfId="0" applyFont="1" applyBorder="1" applyAlignment="1">
      <alignment horizontal="center" vertical="distributed"/>
    </xf>
    <xf numFmtId="0" fontId="11" fillId="0" borderId="42" xfId="4" applyFont="1" applyBorder="1" applyAlignment="1">
      <alignment horizontal="center" vertical="center" wrapText="1"/>
    </xf>
    <xf numFmtId="0" fontId="11" fillId="0" borderId="34" xfId="4" applyFont="1" applyBorder="1" applyAlignment="1">
      <alignment horizontal="center" vertical="center" wrapText="1"/>
    </xf>
    <xf numFmtId="0" fontId="18" fillId="0" borderId="26" xfId="4" applyFont="1" applyBorder="1" applyAlignment="1">
      <alignment horizontal="center" vertical="center" wrapText="1"/>
    </xf>
    <xf numFmtId="0" fontId="12" fillId="0" borderId="0" xfId="0" applyFont="1" applyAlignment="1" applyProtection="1">
      <alignment horizontal="center" vertical="center"/>
      <protection locked="0"/>
    </xf>
    <xf numFmtId="0" fontId="15" fillId="0" borderId="68" xfId="0" applyFont="1" applyBorder="1" applyAlignment="1">
      <alignment horizontal="center" vertical="center" wrapText="1"/>
    </xf>
    <xf numFmtId="0" fontId="18" fillId="0" borderId="68"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40" xfId="0" applyFont="1" applyBorder="1" applyAlignment="1">
      <alignment horizontal="center" vertical="center" wrapText="1"/>
    </xf>
    <xf numFmtId="0" fontId="15" fillId="5" borderId="7" xfId="0" quotePrefix="1" applyFont="1" applyFill="1" applyBorder="1" applyAlignment="1">
      <alignment horizontal="left" vertical="center" wrapText="1"/>
    </xf>
    <xf numFmtId="0" fontId="15" fillId="5" borderId="7" xfId="0" quotePrefix="1" applyFont="1" applyFill="1" applyBorder="1" applyAlignment="1">
      <alignment horizontal="center" vertical="center" wrapText="1"/>
    </xf>
    <xf numFmtId="3" fontId="12" fillId="0" borderId="7" xfId="0" applyNumberFormat="1" applyFont="1" applyBorder="1" applyAlignment="1">
      <alignment horizontal="center" vertical="center" wrapText="1"/>
    </xf>
    <xf numFmtId="3" fontId="12" fillId="0" borderId="7" xfId="0" quotePrefix="1" applyNumberFormat="1" applyFont="1" applyBorder="1" applyAlignment="1">
      <alignment horizontal="left" vertical="center" wrapText="1"/>
    </xf>
    <xf numFmtId="0" fontId="15" fillId="5" borderId="7" xfId="0" quotePrefix="1" applyFont="1" applyFill="1" applyBorder="1" applyAlignment="1" applyProtection="1">
      <alignment horizontal="center" vertical="center" wrapText="1"/>
      <protection locked="0"/>
    </xf>
    <xf numFmtId="0" fontId="15" fillId="7" borderId="7" xfId="0" quotePrefix="1" applyFont="1" applyFill="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locked="0"/>
    </xf>
    <xf numFmtId="0" fontId="18" fillId="0" borderId="0" xfId="0" applyFont="1"/>
    <xf numFmtId="0" fontId="11" fillId="12" borderId="5" xfId="0" applyFont="1" applyFill="1" applyBorder="1" applyAlignment="1">
      <alignment horizontal="center" vertical="center" wrapText="1"/>
    </xf>
    <xf numFmtId="0" fontId="11" fillId="12" borderId="27" xfId="0"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5" fillId="0" borderId="10" xfId="0" applyFont="1" applyBorder="1" applyAlignment="1">
      <alignment horizontal="center" vertical="center"/>
    </xf>
    <xf numFmtId="0" fontId="11" fillId="0" borderId="17" xfId="0" applyFont="1" applyBorder="1" applyAlignment="1">
      <alignment horizontal="center" vertical="center"/>
    </xf>
    <xf numFmtId="0" fontId="31" fillId="0" borderId="0" xfId="0" applyFont="1" applyAlignment="1">
      <alignment vertical="center"/>
    </xf>
    <xf numFmtId="0" fontId="20" fillId="0" borderId="28" xfId="0" applyFont="1" applyBorder="1" applyAlignment="1">
      <alignment horizontal="center" vertical="center"/>
    </xf>
    <xf numFmtId="0" fontId="15" fillId="0" borderId="9" xfId="0" applyFont="1" applyBorder="1" applyAlignment="1">
      <alignment horizontal="center" vertical="center"/>
    </xf>
    <xf numFmtId="3" fontId="12" fillId="5" borderId="7" xfId="0" quotePrefix="1" applyNumberFormat="1" applyFont="1" applyFill="1" applyBorder="1" applyAlignment="1">
      <alignment horizontal="center" vertical="center" wrapText="1"/>
    </xf>
    <xf numFmtId="0" fontId="12" fillId="0" borderId="7" xfId="0" applyFont="1" applyBorder="1" applyAlignment="1">
      <alignment horizontal="center" vertical="center" wrapText="1"/>
    </xf>
    <xf numFmtId="0" fontId="15" fillId="0" borderId="11" xfId="0" applyFont="1" applyBorder="1" applyAlignment="1">
      <alignment horizontal="left" vertical="center" wrapText="1" indent="1"/>
    </xf>
    <xf numFmtId="41" fontId="11" fillId="11" borderId="0" xfId="43" applyFont="1" applyFill="1" applyAlignment="1">
      <alignment horizontal="center" vertical="center" wrapText="1"/>
    </xf>
    <xf numFmtId="0" fontId="11" fillId="12" borderId="4" xfId="0" applyFont="1" applyFill="1" applyBorder="1" applyAlignment="1">
      <alignment horizontal="center" vertical="center" wrapText="1"/>
    </xf>
    <xf numFmtId="0" fontId="11" fillId="0" borderId="8" xfId="0" applyFont="1" applyBorder="1" applyAlignment="1">
      <alignment horizontal="center" vertical="center" wrapText="1"/>
    </xf>
    <xf numFmtId="0" fontId="18" fillId="0" borderId="0" xfId="0" applyFont="1" applyAlignment="1">
      <alignment wrapText="1"/>
    </xf>
    <xf numFmtId="0" fontId="15" fillId="5" borderId="54" xfId="0" applyFont="1" applyFill="1" applyBorder="1" applyAlignment="1">
      <alignment horizontal="center" vertical="center" wrapText="1"/>
    </xf>
    <xf numFmtId="0" fontId="15" fillId="0" borderId="41" xfId="0" applyFont="1" applyBorder="1" applyAlignment="1">
      <alignment horizontal="center" vertical="center" wrapText="1"/>
    </xf>
    <xf numFmtId="0" fontId="15" fillId="0" borderId="39" xfId="0" applyFont="1" applyBorder="1" applyAlignment="1">
      <alignment horizontal="center" vertical="center" wrapText="1"/>
    </xf>
    <xf numFmtId="0" fontId="15" fillId="5" borderId="1"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5" borderId="15" xfId="0" applyFont="1" applyFill="1" applyBorder="1" applyAlignment="1">
      <alignment horizontal="center" vertical="center" wrapText="1"/>
    </xf>
    <xf numFmtId="0" fontId="15" fillId="5" borderId="11" xfId="0" applyFont="1" applyFill="1" applyBorder="1" applyAlignment="1">
      <alignment horizontal="left" vertical="center" wrapText="1" indent="1"/>
    </xf>
    <xf numFmtId="0" fontId="13" fillId="0" borderId="53" xfId="0" applyFont="1" applyBorder="1" applyAlignment="1">
      <alignment vertical="center" wrapText="1"/>
    </xf>
    <xf numFmtId="0" fontId="13" fillId="0" borderId="36" xfId="0" applyFont="1" applyBorder="1" applyAlignment="1">
      <alignment vertical="center" wrapText="1"/>
    </xf>
    <xf numFmtId="3" fontId="13" fillId="0" borderId="36" xfId="0" applyNumberFormat="1" applyFont="1" applyBorder="1" applyAlignment="1">
      <alignment vertical="center" wrapText="1"/>
    </xf>
    <xf numFmtId="0" fontId="21" fillId="0" borderId="0" xfId="0" applyFont="1" applyAlignment="1">
      <alignment vertical="center" wrapText="1"/>
    </xf>
    <xf numFmtId="3" fontId="14" fillId="0" borderId="45" xfId="0" applyNumberFormat="1" applyFont="1" applyBorder="1" applyAlignment="1">
      <alignment vertical="center" wrapText="1"/>
    </xf>
    <xf numFmtId="0" fontId="13" fillId="0" borderId="0" xfId="0" applyFont="1"/>
    <xf numFmtId="0" fontId="13" fillId="0" borderId="0" xfId="0" applyFont="1" applyAlignment="1">
      <alignment vertical="center" wrapText="1"/>
    </xf>
    <xf numFmtId="0" fontId="13" fillId="12" borderId="68" xfId="0" applyFont="1" applyFill="1" applyBorder="1" applyAlignment="1">
      <alignment horizontal="center" vertical="center" wrapText="1"/>
    </xf>
    <xf numFmtId="0" fontId="11" fillId="12" borderId="68" xfId="0" applyFont="1" applyFill="1" applyBorder="1" applyAlignment="1">
      <alignment horizontal="center" vertical="center" wrapText="1"/>
    </xf>
    <xf numFmtId="0" fontId="15" fillId="0" borderId="0" xfId="0" applyFont="1"/>
    <xf numFmtId="0" fontId="15" fillId="12" borderId="68" xfId="0" applyFont="1" applyFill="1" applyBorder="1" applyAlignment="1">
      <alignment horizontal="center" vertical="center" wrapText="1"/>
    </xf>
    <xf numFmtId="0" fontId="18" fillId="12" borderId="68" xfId="0" applyFont="1" applyFill="1" applyBorder="1" applyAlignment="1">
      <alignment horizontal="center" vertical="center" wrapText="1"/>
    </xf>
    <xf numFmtId="0" fontId="18" fillId="12" borderId="19" xfId="0" applyFont="1" applyFill="1" applyBorder="1" applyAlignment="1">
      <alignment horizontal="center" vertical="center" wrapText="1"/>
    </xf>
    <xf numFmtId="0" fontId="15" fillId="14" borderId="68" xfId="0" applyFont="1" applyFill="1" applyBorder="1" applyAlignment="1">
      <alignment horizontal="center" vertical="center" wrapText="1"/>
    </xf>
    <xf numFmtId="0" fontId="15" fillId="15" borderId="68" xfId="0" applyFont="1" applyFill="1" applyBorder="1" applyAlignment="1">
      <alignment horizontal="center" vertical="center" wrapText="1"/>
    </xf>
    <xf numFmtId="0" fontId="15" fillId="14" borderId="68" xfId="0" applyFont="1" applyFill="1" applyBorder="1" applyAlignment="1">
      <alignment horizontal="center" vertical="center"/>
    </xf>
    <xf numFmtId="0" fontId="15" fillId="15" borderId="68" xfId="0" applyFont="1" applyFill="1" applyBorder="1" applyAlignment="1">
      <alignment horizontal="center" vertical="center"/>
    </xf>
    <xf numFmtId="3" fontId="15" fillId="14" borderId="68" xfId="0" applyNumberFormat="1" applyFont="1" applyFill="1" applyBorder="1" applyAlignment="1">
      <alignment horizontal="center" vertical="center" wrapText="1"/>
    </xf>
    <xf numFmtId="3" fontId="15" fillId="15" borderId="68" xfId="0" applyNumberFormat="1" applyFont="1" applyFill="1" applyBorder="1" applyAlignment="1">
      <alignment horizontal="center" vertical="center" wrapText="1"/>
    </xf>
    <xf numFmtId="0" fontId="32" fillId="0" borderId="68" xfId="0" applyFont="1" applyBorder="1" applyAlignment="1">
      <alignment horizontal="center"/>
    </xf>
    <xf numFmtId="0" fontId="15" fillId="16" borderId="68" xfId="0" applyFont="1" applyFill="1" applyBorder="1" applyAlignment="1">
      <alignment horizontal="center" vertical="center" wrapText="1"/>
    </xf>
    <xf numFmtId="0" fontId="18" fillId="0" borderId="68" xfId="0" applyFont="1" applyBorder="1" applyAlignment="1">
      <alignment horizontal="center"/>
    </xf>
    <xf numFmtId="0" fontId="18" fillId="0" borderId="0" xfId="0" applyFont="1" applyAlignment="1">
      <alignment horizontal="center"/>
    </xf>
    <xf numFmtId="0" fontId="15" fillId="14" borderId="54" xfId="0" applyFont="1" applyFill="1" applyBorder="1" applyAlignment="1">
      <alignment horizontal="center" vertical="center" wrapText="1"/>
    </xf>
    <xf numFmtId="0" fontId="15" fillId="14" borderId="8" xfId="0" applyFont="1" applyFill="1" applyBorder="1" applyAlignment="1">
      <alignment horizontal="center" vertical="center" wrapText="1"/>
    </xf>
    <xf numFmtId="0" fontId="15" fillId="15" borderId="8" xfId="0" applyFont="1" applyFill="1" applyBorder="1" applyAlignment="1">
      <alignment horizontal="center" vertical="center" wrapText="1"/>
    </xf>
    <xf numFmtId="0" fontId="15" fillId="14" borderId="28" xfId="0" applyFont="1" applyFill="1" applyBorder="1" applyAlignment="1">
      <alignment horizontal="center" vertical="center" wrapText="1"/>
    </xf>
    <xf numFmtId="0" fontId="15" fillId="14" borderId="23" xfId="0" applyFont="1" applyFill="1" applyBorder="1" applyAlignment="1">
      <alignment horizontal="center" vertical="center" wrapText="1"/>
    </xf>
    <xf numFmtId="0" fontId="15" fillId="14" borderId="11" xfId="0" applyFont="1" applyFill="1" applyBorder="1" applyAlignment="1">
      <alignment horizontal="center" vertical="center" wrapText="1"/>
    </xf>
    <xf numFmtId="0" fontId="15" fillId="14" borderId="7" xfId="0" applyFont="1" applyFill="1" applyBorder="1" applyAlignment="1">
      <alignment horizontal="center" vertical="center" wrapText="1"/>
    </xf>
    <xf numFmtId="0" fontId="15" fillId="15" borderId="8" xfId="0" applyFont="1" applyFill="1" applyBorder="1" applyAlignment="1">
      <alignment horizontal="center" vertical="center"/>
    </xf>
    <xf numFmtId="0" fontId="15" fillId="14" borderId="10" xfId="0" applyFont="1" applyFill="1" applyBorder="1" applyAlignment="1">
      <alignment horizontal="center" vertical="center" wrapText="1"/>
    </xf>
    <xf numFmtId="0" fontId="15" fillId="14" borderId="7" xfId="0" applyFont="1" applyFill="1" applyBorder="1" applyAlignment="1">
      <alignment horizontal="left" vertical="center" wrapText="1"/>
    </xf>
    <xf numFmtId="0" fontId="15" fillId="14" borderId="10" xfId="0" applyFont="1" applyFill="1" applyBorder="1" applyAlignment="1">
      <alignment horizontal="left" vertical="center" wrapText="1"/>
    </xf>
    <xf numFmtId="3" fontId="15" fillId="14" borderId="54" xfId="0" applyNumberFormat="1" applyFont="1" applyFill="1" applyBorder="1" applyAlignment="1">
      <alignment horizontal="center" vertical="center" wrapText="1"/>
    </xf>
    <xf numFmtId="3" fontId="15" fillId="15" borderId="8" xfId="0" applyNumberFormat="1" applyFont="1" applyFill="1" applyBorder="1" applyAlignment="1">
      <alignment horizontal="center" vertical="center" wrapText="1"/>
    </xf>
    <xf numFmtId="0" fontId="15" fillId="15" borderId="69" xfId="0" applyFont="1" applyFill="1" applyBorder="1" applyAlignment="1">
      <alignment horizontal="left" vertical="center" wrapText="1"/>
    </xf>
    <xf numFmtId="0" fontId="15" fillId="15" borderId="68" xfId="0" applyFont="1" applyFill="1" applyBorder="1" applyAlignment="1">
      <alignment horizontal="left" vertical="center" wrapText="1"/>
    </xf>
    <xf numFmtId="0" fontId="15" fillId="15" borderId="68" xfId="0" applyFont="1" applyFill="1" applyBorder="1" applyAlignment="1">
      <alignment vertical="center" wrapText="1"/>
    </xf>
    <xf numFmtId="0" fontId="13" fillId="15" borderId="68" xfId="0" applyFont="1" applyFill="1" applyBorder="1" applyAlignment="1">
      <alignment horizontal="center" vertical="center" wrapText="1"/>
    </xf>
    <xf numFmtId="0" fontId="13" fillId="0" borderId="68" xfId="0" applyFont="1" applyBorder="1" applyAlignment="1">
      <alignment horizontal="center" vertical="center" wrapText="1"/>
    </xf>
    <xf numFmtId="0" fontId="18" fillId="0" borderId="68" xfId="0" applyFont="1" applyBorder="1" applyAlignment="1">
      <alignment horizontal="center" vertical="center"/>
    </xf>
    <xf numFmtId="0" fontId="18" fillId="0" borderId="68" xfId="0" applyFont="1" applyBorder="1" applyAlignment="1">
      <alignment horizontal="left" vertical="center"/>
    </xf>
    <xf numFmtId="0" fontId="11" fillId="0" borderId="68" xfId="0" applyFont="1" applyBorder="1" applyAlignment="1">
      <alignment horizontal="center" vertical="center" wrapText="1"/>
    </xf>
    <xf numFmtId="0" fontId="18" fillId="15" borderId="68" xfId="0" applyFont="1" applyFill="1" applyBorder="1" applyAlignment="1">
      <alignment horizontal="center" vertical="top" wrapText="1"/>
    </xf>
    <xf numFmtId="0" fontId="20" fillId="0" borderId="68" xfId="0" applyFont="1" applyBorder="1" applyAlignment="1">
      <alignment horizontal="center" vertical="center"/>
    </xf>
    <xf numFmtId="0" fontId="15" fillId="0" borderId="69" xfId="0" applyFont="1" applyBorder="1" applyAlignment="1">
      <alignment horizontal="center" vertical="center" wrapText="1"/>
    </xf>
    <xf numFmtId="0" fontId="15" fillId="15" borderId="70" xfId="0" applyFont="1" applyFill="1" applyBorder="1" applyAlignment="1">
      <alignment horizontal="left" vertical="center" wrapText="1"/>
    </xf>
    <xf numFmtId="0" fontId="18" fillId="15" borderId="68" xfId="0" applyFont="1" applyFill="1" applyBorder="1" applyAlignment="1">
      <alignment horizontal="center" vertical="center"/>
    </xf>
    <xf numFmtId="0" fontId="18" fillId="15" borderId="68" xfId="0" applyFont="1" applyFill="1" applyBorder="1" applyAlignment="1">
      <alignment horizontal="center" vertical="center" wrapText="1"/>
    </xf>
    <xf numFmtId="0" fontId="11" fillId="15" borderId="68" xfId="0" applyFont="1" applyFill="1" applyBorder="1" applyAlignment="1">
      <alignment horizontal="left" vertical="center" wrapText="1"/>
    </xf>
    <xf numFmtId="0" fontId="18" fillId="0" borderId="0" xfId="0" applyFont="1" applyAlignment="1">
      <alignment horizontal="left"/>
    </xf>
    <xf numFmtId="0" fontId="18" fillId="0" borderId="68" xfId="0" applyFont="1" applyBorder="1" applyAlignment="1">
      <alignment horizontal="center" vertical="top" wrapText="1"/>
    </xf>
    <xf numFmtId="0" fontId="13" fillId="0" borderId="69" xfId="0" applyFont="1" applyBorder="1" applyAlignment="1">
      <alignment horizontal="center" vertical="center" wrapText="1"/>
    </xf>
    <xf numFmtId="0" fontId="18" fillId="0" borderId="83" xfId="0" applyFont="1" applyBorder="1" applyAlignment="1">
      <alignment horizontal="center" vertical="center" wrapText="1"/>
    </xf>
    <xf numFmtId="0" fontId="13" fillId="0" borderId="83" xfId="0" applyFont="1" applyBorder="1" applyAlignment="1">
      <alignment horizontal="center" vertical="center" wrapText="1"/>
    </xf>
    <xf numFmtId="0" fontId="15" fillId="0" borderId="88" xfId="0" applyFont="1" applyBorder="1" applyAlignment="1">
      <alignment horizontal="center" vertical="center" wrapText="1"/>
    </xf>
    <xf numFmtId="0" fontId="20" fillId="0" borderId="0" xfId="0" applyFont="1"/>
    <xf numFmtId="0" fontId="20" fillId="0" borderId="68" xfId="0" applyFont="1" applyBorder="1" applyAlignment="1">
      <alignment horizontal="left" vertical="center"/>
    </xf>
    <xf numFmtId="0" fontId="20" fillId="0" borderId="0" xfId="0" applyFont="1" applyProtection="1">
      <protection locked="0"/>
    </xf>
    <xf numFmtId="0" fontId="12" fillId="0" borderId="0" xfId="0" applyFont="1" applyAlignment="1" applyProtection="1">
      <alignment vertical="center"/>
      <protection locked="0"/>
    </xf>
    <xf numFmtId="17" fontId="18" fillId="0" borderId="68" xfId="0" quotePrefix="1" applyNumberFormat="1" applyFont="1" applyBorder="1" applyAlignment="1">
      <alignment horizontal="center" vertical="center"/>
    </xf>
    <xf numFmtId="0" fontId="5" fillId="0" borderId="68" xfId="7" applyBorder="1" applyAlignment="1">
      <alignment horizontal="center" vertical="center" wrapText="1"/>
    </xf>
    <xf numFmtId="0" fontId="18" fillId="0" borderId="7" xfId="0" applyFont="1" applyBorder="1" applyAlignment="1">
      <alignment horizontal="center" vertical="center"/>
    </xf>
    <xf numFmtId="0" fontId="18" fillId="0" borderId="7" xfId="0" quotePrefix="1" applyFont="1" applyBorder="1" applyAlignment="1">
      <alignment horizontal="center" vertical="center"/>
    </xf>
    <xf numFmtId="0" fontId="15" fillId="15" borderId="68" xfId="0" applyFont="1" applyFill="1" applyBorder="1" applyAlignment="1">
      <alignment horizontal="center" vertical="top" wrapText="1"/>
    </xf>
    <xf numFmtId="0" fontId="11" fillId="15" borderId="68" xfId="0" applyFont="1" applyFill="1" applyBorder="1" applyAlignment="1">
      <alignment horizontal="center" vertical="center" wrapText="1"/>
    </xf>
    <xf numFmtId="0" fontId="15" fillId="0" borderId="68" xfId="0" applyFont="1" applyBorder="1" applyAlignment="1">
      <alignment horizontal="left" vertical="center"/>
    </xf>
    <xf numFmtId="17" fontId="15" fillId="0" borderId="68" xfId="0" applyNumberFormat="1" applyFont="1" applyBorder="1" applyAlignment="1">
      <alignment horizontal="center" vertical="center"/>
    </xf>
    <xf numFmtId="0" fontId="11" fillId="0" borderId="0" xfId="0" applyFont="1" applyAlignment="1">
      <alignment horizontal="lef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5" fillId="0" borderId="27" xfId="7" applyBorder="1" applyAlignment="1">
      <alignment horizontal="center" vertical="center" wrapText="1"/>
    </xf>
    <xf numFmtId="0" fontId="16" fillId="0" borderId="55" xfId="7" applyFont="1" applyBorder="1" applyAlignment="1">
      <alignment horizontal="center" vertical="center" wrapText="1"/>
    </xf>
    <xf numFmtId="0" fontId="16" fillId="0" borderId="67" xfId="7" applyFont="1" applyBorder="1" applyAlignment="1">
      <alignment horizontal="center" vertical="center" wrapText="1"/>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6" fillId="0" borderId="7" xfId="7" applyFont="1" applyBorder="1" applyAlignment="1">
      <alignment horizontal="center" vertical="center" wrapText="1"/>
    </xf>
    <xf numFmtId="0" fontId="13" fillId="4" borderId="1" xfId="4" applyFont="1" applyFill="1" applyBorder="1" applyAlignment="1">
      <alignment horizontal="center" vertical="center"/>
    </xf>
    <xf numFmtId="0" fontId="13" fillId="4" borderId="4" xfId="4" applyFont="1" applyFill="1" applyBorder="1" applyAlignment="1">
      <alignment horizontal="center" vertical="center"/>
    </xf>
    <xf numFmtId="0" fontId="13" fillId="0" borderId="0" xfId="4" applyFont="1" applyAlignment="1">
      <alignment horizontal="left" vertical="center"/>
    </xf>
    <xf numFmtId="0" fontId="15" fillId="0" borderId="0" xfId="4" applyFont="1" applyAlignment="1">
      <alignment horizontal="left"/>
    </xf>
    <xf numFmtId="0" fontId="11" fillId="3" borderId="12" xfId="4" applyFont="1" applyFill="1" applyBorder="1" applyAlignment="1">
      <alignment horizontal="center" vertical="center"/>
    </xf>
    <xf numFmtId="0" fontId="15" fillId="0" borderId="13" xfId="4" applyFont="1" applyBorder="1"/>
    <xf numFmtId="0" fontId="15" fillId="0" borderId="24" xfId="4" applyFont="1" applyBorder="1"/>
    <xf numFmtId="0" fontId="18" fillId="0" borderId="35" xfId="4" applyFont="1" applyBorder="1" applyAlignment="1">
      <alignment horizontal="left" vertical="center"/>
    </xf>
    <xf numFmtId="0" fontId="13" fillId="0" borderId="35" xfId="4" applyFont="1" applyBorder="1" applyAlignment="1">
      <alignment horizontal="left" vertical="center"/>
    </xf>
    <xf numFmtId="0" fontId="14" fillId="0" borderId="35" xfId="0" applyFont="1" applyBorder="1" applyAlignment="1">
      <alignment horizontal="left" vertical="center"/>
    </xf>
    <xf numFmtId="0" fontId="12" fillId="0" borderId="35" xfId="0" applyFont="1" applyBorder="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wrapText="1"/>
    </xf>
    <xf numFmtId="0" fontId="18" fillId="0" borderId="0" xfId="0" applyFont="1"/>
    <xf numFmtId="0" fontId="13" fillId="0" borderId="0" xfId="0" applyFont="1" applyAlignment="1">
      <alignment horizontal="left" vertical="center"/>
    </xf>
    <xf numFmtId="0" fontId="26" fillId="0" borderId="0" xfId="0" applyFont="1" applyAlignment="1">
      <alignment horizontal="left" vertical="center" wrapText="1"/>
    </xf>
    <xf numFmtId="0" fontId="19" fillId="0" borderId="35" xfId="0" applyFont="1" applyBorder="1" applyAlignment="1">
      <alignment horizontal="left" vertical="center" wrapText="1"/>
    </xf>
    <xf numFmtId="0" fontId="11" fillId="12" borderId="49" xfId="0" applyFont="1" applyFill="1" applyBorder="1" applyAlignment="1">
      <alignment horizontal="center" vertical="center" wrapText="1"/>
    </xf>
    <xf numFmtId="0" fontId="11" fillId="12" borderId="86" xfId="0" applyFont="1" applyFill="1" applyBorder="1" applyAlignment="1">
      <alignment horizontal="center" vertical="center" wrapText="1"/>
    </xf>
    <xf numFmtId="0" fontId="11" fillId="12" borderId="20" xfId="0" applyFont="1" applyFill="1" applyBorder="1" applyAlignment="1">
      <alignment horizontal="center" vertical="center" wrapText="1"/>
    </xf>
    <xf numFmtId="0" fontId="13" fillId="13" borderId="21" xfId="0" applyFont="1" applyFill="1" applyBorder="1" applyAlignment="1">
      <alignment horizontal="left" vertical="center"/>
    </xf>
    <xf numFmtId="0" fontId="13" fillId="13" borderId="18" xfId="0" applyFont="1" applyFill="1" applyBorder="1" applyAlignment="1">
      <alignment horizontal="left" vertical="center"/>
    </xf>
    <xf numFmtId="0" fontId="13" fillId="13" borderId="33" xfId="0" applyFont="1" applyFill="1" applyBorder="1" applyAlignment="1">
      <alignment horizontal="left" vertical="center"/>
    </xf>
    <xf numFmtId="0" fontId="11" fillId="15" borderId="69" xfId="0" applyFont="1" applyFill="1" applyBorder="1" applyAlignment="1">
      <alignment horizontal="left" vertical="center" wrapText="1"/>
    </xf>
    <xf numFmtId="0" fontId="11" fillId="15" borderId="70" xfId="0" applyFont="1" applyFill="1" applyBorder="1" applyAlignment="1">
      <alignment horizontal="left" vertical="center" wrapText="1"/>
    </xf>
    <xf numFmtId="0" fontId="15" fillId="15" borderId="69" xfId="0" applyFont="1" applyFill="1" applyBorder="1" applyAlignment="1">
      <alignment vertical="center" wrapText="1"/>
    </xf>
    <xf numFmtId="0" fontId="15" fillId="15" borderId="70" xfId="0" applyFont="1" applyFill="1" applyBorder="1" applyAlignment="1">
      <alignment vertical="center" wrapText="1"/>
    </xf>
    <xf numFmtId="0" fontId="15" fillId="15" borderId="69" xfId="0" applyFont="1" applyFill="1" applyBorder="1" applyAlignment="1">
      <alignment horizontal="left" vertical="center" wrapText="1"/>
    </xf>
    <xf numFmtId="0" fontId="15" fillId="15" borderId="70" xfId="0" applyFont="1" applyFill="1" applyBorder="1" applyAlignment="1">
      <alignment horizontal="left" vertical="center" wrapText="1"/>
    </xf>
    <xf numFmtId="0" fontId="11" fillId="12" borderId="69" xfId="0" applyFont="1" applyFill="1" applyBorder="1" applyAlignment="1">
      <alignment horizontal="center" vertical="center" wrapText="1"/>
    </xf>
    <xf numFmtId="0" fontId="11" fillId="12" borderId="70" xfId="0" applyFont="1" applyFill="1" applyBorder="1" applyAlignment="1">
      <alignment horizontal="center" vertical="center" wrapText="1"/>
    </xf>
    <xf numFmtId="0" fontId="13" fillId="12" borderId="69" xfId="0" applyFont="1" applyFill="1" applyBorder="1" applyAlignment="1">
      <alignment horizontal="center" vertical="center" wrapText="1"/>
    </xf>
    <xf numFmtId="0" fontId="13" fillId="12" borderId="70" xfId="0" applyFont="1" applyFill="1" applyBorder="1" applyAlignment="1">
      <alignment horizontal="center" vertical="center" wrapText="1"/>
    </xf>
    <xf numFmtId="0" fontId="13" fillId="12" borderId="69" xfId="0" applyFont="1" applyFill="1" applyBorder="1" applyAlignment="1">
      <alignment vertical="center" wrapText="1"/>
    </xf>
    <xf numFmtId="0" fontId="13" fillId="12" borderId="70" xfId="0" applyFont="1" applyFill="1" applyBorder="1" applyAlignment="1">
      <alignment vertical="center" wrapText="1"/>
    </xf>
    <xf numFmtId="0" fontId="15" fillId="15" borderId="69" xfId="0" applyFont="1" applyFill="1" applyBorder="1" applyAlignment="1">
      <alignment horizontal="center" vertical="center"/>
    </xf>
    <xf numFmtId="0" fontId="15" fillId="15" borderId="70" xfId="0" applyFont="1" applyFill="1" applyBorder="1" applyAlignment="1">
      <alignment horizontal="center" vertical="center"/>
    </xf>
    <xf numFmtId="0" fontId="15" fillId="0" borderId="69" xfId="0" applyFont="1" applyBorder="1" applyAlignment="1">
      <alignment horizontal="center" vertical="center" wrapText="1"/>
    </xf>
    <xf numFmtId="0" fontId="15" fillId="0" borderId="70" xfId="0" applyFont="1" applyBorder="1" applyAlignment="1">
      <alignment horizontal="center" vertical="center" wrapText="1"/>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1" fillId="15" borderId="69" xfId="0" applyFont="1" applyFill="1" applyBorder="1" applyAlignment="1">
      <alignment horizontal="center" vertical="center" wrapText="1"/>
    </xf>
    <xf numFmtId="0" fontId="11" fillId="15" borderId="70" xfId="0" applyFont="1" applyFill="1" applyBorder="1" applyAlignment="1">
      <alignment horizontal="center" vertical="center" wrapText="1"/>
    </xf>
    <xf numFmtId="0" fontId="15" fillId="0" borderId="87" xfId="0" applyFont="1" applyBorder="1"/>
    <xf numFmtId="0" fontId="26" fillId="0" borderId="80" xfId="0" applyFont="1" applyBorder="1" applyAlignment="1">
      <alignment horizontal="left" vertical="center"/>
    </xf>
    <xf numFmtId="0" fontId="13" fillId="12" borderId="75" xfId="0" applyFont="1" applyFill="1" applyBorder="1" applyAlignment="1">
      <alignment horizontal="center" vertical="center"/>
    </xf>
    <xf numFmtId="0" fontId="13" fillId="12" borderId="76" xfId="0" applyFont="1" applyFill="1" applyBorder="1" applyAlignment="1">
      <alignment horizontal="center" vertical="center"/>
    </xf>
    <xf numFmtId="0" fontId="13" fillId="12" borderId="77" xfId="0" applyFont="1" applyFill="1" applyBorder="1" applyAlignment="1">
      <alignment horizontal="center" vertical="center"/>
    </xf>
    <xf numFmtId="0" fontId="13" fillId="12" borderId="83" xfId="0" applyFont="1" applyFill="1" applyBorder="1" applyAlignment="1">
      <alignment horizontal="center" vertical="center" wrapText="1"/>
    </xf>
    <xf numFmtId="0" fontId="13" fillId="12" borderId="75" xfId="0" applyFont="1" applyFill="1" applyBorder="1" applyAlignment="1">
      <alignment horizontal="center" vertical="center" wrapText="1"/>
    </xf>
    <xf numFmtId="0" fontId="13" fillId="12" borderId="76" xfId="0" applyFont="1" applyFill="1" applyBorder="1" applyAlignment="1">
      <alignment horizontal="center" vertical="center" wrapText="1"/>
    </xf>
    <xf numFmtId="0" fontId="13" fillId="12" borderId="77" xfId="0" applyFont="1" applyFill="1" applyBorder="1" applyAlignment="1">
      <alignment horizontal="center" vertical="center" wrapText="1"/>
    </xf>
    <xf numFmtId="0" fontId="19" fillId="12" borderId="75" xfId="0" applyFont="1" applyFill="1" applyBorder="1" applyAlignment="1">
      <alignment horizontal="center" vertical="center" wrapText="1"/>
    </xf>
    <xf numFmtId="0" fontId="19" fillId="12" borderId="76" xfId="0" applyFont="1" applyFill="1" applyBorder="1" applyAlignment="1">
      <alignment horizontal="center" vertical="center" wrapText="1"/>
    </xf>
    <xf numFmtId="0" fontId="15" fillId="15" borderId="83" xfId="0" applyFont="1" applyFill="1" applyBorder="1" applyAlignment="1">
      <alignment vertical="center" wrapText="1"/>
    </xf>
    <xf numFmtId="0" fontId="15" fillId="15" borderId="83" xfId="0" applyFont="1" applyFill="1" applyBorder="1" applyAlignment="1">
      <alignment horizontal="left" vertical="center" wrapText="1"/>
    </xf>
    <xf numFmtId="0" fontId="15" fillId="15" borderId="69" xfId="0" applyFont="1" applyFill="1" applyBorder="1" applyAlignment="1">
      <alignment horizontal="center" vertical="center" wrapText="1"/>
    </xf>
    <xf numFmtId="0" fontId="15" fillId="15" borderId="70" xfId="0" applyFont="1" applyFill="1" applyBorder="1" applyAlignment="1">
      <alignment horizontal="center" vertical="center" wrapText="1"/>
    </xf>
    <xf numFmtId="0" fontId="15" fillId="0" borderId="0" xfId="0" applyFont="1"/>
    <xf numFmtId="0" fontId="15" fillId="0" borderId="69" xfId="0" applyFont="1" applyBorder="1" applyAlignment="1">
      <alignment horizontal="left" vertical="center"/>
    </xf>
    <xf numFmtId="0" fontId="15" fillId="0" borderId="70" xfId="0" applyFont="1" applyBorder="1" applyAlignment="1">
      <alignment horizontal="left" vertical="center"/>
    </xf>
    <xf numFmtId="0" fontId="15" fillId="0" borderId="78" xfId="0" applyFont="1" applyBorder="1"/>
    <xf numFmtId="0" fontId="18" fillId="0" borderId="73" xfId="0" applyFont="1" applyBorder="1"/>
    <xf numFmtId="0" fontId="18" fillId="15" borderId="75" xfId="0" applyFont="1" applyFill="1" applyBorder="1" applyAlignment="1">
      <alignment horizontal="left" vertical="center" wrapText="1"/>
    </xf>
    <xf numFmtId="0" fontId="18" fillId="15" borderId="76" xfId="0" applyFont="1" applyFill="1" applyBorder="1" applyAlignment="1">
      <alignment horizontal="left" vertical="center" wrapText="1"/>
    </xf>
    <xf numFmtId="0" fontId="18" fillId="15" borderId="77" xfId="0" applyFont="1" applyFill="1" applyBorder="1" applyAlignment="1">
      <alignment horizontal="left" vertical="center" wrapText="1"/>
    </xf>
    <xf numFmtId="0" fontId="18" fillId="0" borderId="80" xfId="0" applyFont="1" applyBorder="1"/>
    <xf numFmtId="0" fontId="18" fillId="0" borderId="87" xfId="0" applyFont="1" applyBorder="1"/>
    <xf numFmtId="0" fontId="18" fillId="15" borderId="72" xfId="0" applyFont="1" applyFill="1" applyBorder="1" applyAlignment="1">
      <alignment horizontal="left" vertical="center" wrapText="1"/>
    </xf>
    <xf numFmtId="0" fontId="18" fillId="15" borderId="73" xfId="0" applyFont="1" applyFill="1" applyBorder="1" applyAlignment="1">
      <alignment horizontal="left" vertical="center" wrapText="1"/>
    </xf>
    <xf numFmtId="0" fontId="18" fillId="15" borderId="74" xfId="0" applyFont="1" applyFill="1" applyBorder="1" applyAlignment="1">
      <alignment horizontal="left" vertical="center" wrapText="1"/>
    </xf>
    <xf numFmtId="0" fontId="18" fillId="15" borderId="78" xfId="0" applyFont="1" applyFill="1" applyBorder="1" applyAlignment="1">
      <alignment horizontal="left" vertical="center" wrapText="1"/>
    </xf>
    <xf numFmtId="0" fontId="18" fillId="15" borderId="0" xfId="0" applyFont="1" applyFill="1" applyAlignment="1">
      <alignment horizontal="left" vertical="center" wrapText="1"/>
    </xf>
    <xf numFmtId="0" fontId="18" fillId="15" borderId="87" xfId="0" applyFont="1" applyFill="1" applyBorder="1" applyAlignment="1">
      <alignment horizontal="left" vertical="center" wrapText="1"/>
    </xf>
    <xf numFmtId="0" fontId="13" fillId="12" borderId="72" xfId="0" applyFont="1" applyFill="1" applyBorder="1" applyAlignment="1">
      <alignment horizontal="center" vertical="center"/>
    </xf>
    <xf numFmtId="0" fontId="13" fillId="12" borderId="73" xfId="0" applyFont="1" applyFill="1" applyBorder="1" applyAlignment="1">
      <alignment horizontal="center" vertical="center"/>
    </xf>
    <xf numFmtId="0" fontId="13" fillId="12" borderId="74" xfId="0" applyFont="1" applyFill="1" applyBorder="1" applyAlignment="1">
      <alignment horizontal="center" vertical="center"/>
    </xf>
    <xf numFmtId="0" fontId="13" fillId="12" borderId="79" xfId="0" applyFont="1" applyFill="1" applyBorder="1" applyAlignment="1">
      <alignment horizontal="center" vertical="center"/>
    </xf>
    <xf numFmtId="0" fontId="13" fillId="12" borderId="80" xfId="0" applyFont="1" applyFill="1" applyBorder="1" applyAlignment="1">
      <alignment horizontal="center" vertical="center"/>
    </xf>
    <xf numFmtId="0" fontId="13" fillId="12" borderId="81" xfId="0" applyFont="1" applyFill="1" applyBorder="1" applyAlignment="1">
      <alignment horizontal="center" vertical="center"/>
    </xf>
    <xf numFmtId="0" fontId="18" fillId="15" borderId="7" xfId="0" applyFont="1" applyFill="1" applyBorder="1" applyAlignment="1">
      <alignment horizontal="left" vertical="center" wrapText="1"/>
    </xf>
    <xf numFmtId="0" fontId="18" fillId="0" borderId="0" xfId="0" applyFont="1" applyAlignment="1">
      <alignment horizontal="center"/>
    </xf>
    <xf numFmtId="0" fontId="18" fillId="0" borderId="83" xfId="0" applyFont="1" applyBorder="1" applyAlignment="1">
      <alignment horizontal="center" vertical="center"/>
    </xf>
    <xf numFmtId="0" fontId="18" fillId="0" borderId="78" xfId="0" applyFont="1" applyBorder="1" applyAlignment="1">
      <alignment horizontal="center"/>
    </xf>
    <xf numFmtId="49" fontId="15" fillId="8" borderId="0" xfId="29" applyNumberFormat="1" applyFont="1" applyFill="1" applyBorder="1" applyAlignment="1">
      <alignment horizontal="left" vertical="center" wrapText="1"/>
    </xf>
    <xf numFmtId="0" fontId="18" fillId="6" borderId="13" xfId="15" applyFont="1" applyFill="1" applyBorder="1" applyAlignment="1">
      <alignment horizontal="center" vertical="center" wrapText="1"/>
    </xf>
    <xf numFmtId="0" fontId="18" fillId="6" borderId="24" xfId="15" applyFont="1" applyFill="1" applyBorder="1" applyAlignment="1">
      <alignment horizontal="center" vertical="center" wrapText="1"/>
    </xf>
    <xf numFmtId="49" fontId="11" fillId="8" borderId="0" xfId="29" applyNumberFormat="1" applyFont="1" applyFill="1" applyBorder="1" applyAlignment="1">
      <alignment horizontal="left" vertical="center" wrapText="1"/>
    </xf>
    <xf numFmtId="49" fontId="27" fillId="8" borderId="0" xfId="29" applyNumberFormat="1" applyFont="1" applyFill="1" applyBorder="1" applyAlignment="1">
      <alignment horizontal="left" vertical="center" wrapText="1"/>
    </xf>
    <xf numFmtId="0" fontId="15" fillId="2" borderId="1" xfId="15" applyFont="1" applyFill="1" applyBorder="1" applyAlignment="1">
      <alignment horizontal="center" vertical="center" wrapText="1"/>
    </xf>
    <xf numFmtId="0" fontId="15" fillId="2" borderId="4" xfId="15" applyFont="1" applyFill="1" applyBorder="1" applyAlignment="1">
      <alignment horizontal="center" vertical="center" wrapText="1"/>
    </xf>
    <xf numFmtId="0" fontId="15" fillId="2" borderId="2" xfId="15" applyFont="1" applyFill="1" applyBorder="1" applyAlignment="1">
      <alignment horizontal="center" vertical="center" wrapText="1"/>
    </xf>
    <xf numFmtId="0" fontId="15" fillId="2" borderId="5" xfId="15"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3" xfId="15" applyFont="1" applyFill="1" applyBorder="1" applyAlignment="1">
      <alignment horizontal="center" vertical="center" wrapText="1"/>
    </xf>
    <xf numFmtId="0" fontId="15" fillId="2" borderId="6" xfId="15" applyFont="1" applyFill="1" applyBorder="1" applyAlignment="1">
      <alignment horizontal="center" vertical="center" wrapText="1"/>
    </xf>
    <xf numFmtId="0" fontId="15" fillId="2" borderId="34" xfId="15" applyFont="1" applyFill="1" applyBorder="1" applyAlignment="1">
      <alignment horizontal="center" vertical="center" wrapText="1"/>
    </xf>
    <xf numFmtId="0" fontId="15" fillId="2" borderId="30" xfId="15" applyFont="1" applyFill="1" applyBorder="1" applyAlignment="1">
      <alignment horizontal="center" vertical="center" wrapText="1"/>
    </xf>
    <xf numFmtId="0" fontId="12" fillId="5" borderId="7" xfId="0" applyFont="1" applyFill="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1" fillId="0" borderId="7" xfId="0" applyFont="1" applyBorder="1" applyAlignment="1" applyProtection="1">
      <alignment horizontal="left" vertical="center" wrapText="1"/>
      <protection locked="0"/>
    </xf>
    <xf numFmtId="0" fontId="13" fillId="2" borderId="7" xfId="0" applyFont="1" applyFill="1" applyBorder="1" applyAlignment="1" applyProtection="1">
      <alignment horizontal="center" vertical="center" wrapText="1"/>
      <protection locked="0"/>
    </xf>
    <xf numFmtId="0" fontId="15" fillId="0" borderId="0" xfId="0" applyFont="1" applyAlignment="1" applyProtection="1">
      <alignment horizontal="left" vertical="center"/>
      <protection locked="0"/>
    </xf>
    <xf numFmtId="0" fontId="12" fillId="0" borderId="0" xfId="4"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3" fillId="0" borderId="0" xfId="0" applyFont="1" applyAlignment="1">
      <alignment horizontal="left" vertical="center" wrapText="1"/>
    </xf>
    <xf numFmtId="0" fontId="26" fillId="14" borderId="0" xfId="0" applyFont="1" applyFill="1" applyAlignment="1">
      <alignment horizontal="left" vertical="center" wrapText="1"/>
    </xf>
    <xf numFmtId="0" fontId="18" fillId="0" borderId="0" xfId="0" applyFont="1" applyAlignment="1">
      <alignment horizontal="center" vertical="center"/>
    </xf>
    <xf numFmtId="0" fontId="15" fillId="14" borderId="0" xfId="0" applyFont="1" applyFill="1" applyAlignment="1">
      <alignment horizontal="left" vertical="center" wrapText="1"/>
    </xf>
    <xf numFmtId="0" fontId="11" fillId="12" borderId="72" xfId="0" applyFont="1" applyFill="1" applyBorder="1" applyAlignment="1">
      <alignment horizontal="center" vertical="center"/>
    </xf>
    <xf numFmtId="0" fontId="11" fillId="12" borderId="73" xfId="0" applyFont="1" applyFill="1" applyBorder="1" applyAlignment="1">
      <alignment horizontal="center" vertical="center"/>
    </xf>
    <xf numFmtId="0" fontId="11" fillId="12" borderId="74" xfId="0" applyFont="1" applyFill="1" applyBorder="1" applyAlignment="1">
      <alignment horizontal="center" vertical="center"/>
    </xf>
    <xf numFmtId="0" fontId="11" fillId="12" borderId="79" xfId="0" applyFont="1" applyFill="1" applyBorder="1" applyAlignment="1">
      <alignment horizontal="center" vertical="center"/>
    </xf>
    <xf numFmtId="0" fontId="11" fillId="12" borderId="80" xfId="0" applyFont="1" applyFill="1" applyBorder="1" applyAlignment="1">
      <alignment horizontal="center" vertical="center"/>
    </xf>
    <xf numFmtId="0" fontId="11" fillId="12" borderId="81" xfId="0" applyFont="1" applyFill="1" applyBorder="1" applyAlignment="1">
      <alignment horizontal="center" vertical="center"/>
    </xf>
    <xf numFmtId="0" fontId="19" fillId="12" borderId="77" xfId="0" applyFont="1" applyFill="1" applyBorder="1" applyAlignment="1">
      <alignment horizontal="center" vertical="center" wrapText="1"/>
    </xf>
    <xf numFmtId="0" fontId="11" fillId="12" borderId="78" xfId="0" applyFont="1" applyFill="1" applyBorder="1" applyAlignment="1">
      <alignment horizontal="center" vertical="center" wrapText="1"/>
    </xf>
    <xf numFmtId="0" fontId="11" fillId="12" borderId="0" xfId="0" applyFont="1" applyFill="1" applyAlignment="1">
      <alignment horizontal="center" vertical="center" wrapText="1"/>
    </xf>
    <xf numFmtId="0" fontId="11" fillId="12" borderId="75" xfId="0" applyFont="1" applyFill="1" applyBorder="1" applyAlignment="1">
      <alignment horizontal="center" vertical="center" wrapText="1"/>
    </xf>
    <xf numFmtId="0" fontId="11" fillId="12" borderId="76" xfId="0" applyFont="1" applyFill="1" applyBorder="1" applyAlignment="1">
      <alignment horizontal="center" vertical="center" wrapText="1"/>
    </xf>
    <xf numFmtId="0" fontId="11" fillId="12" borderId="77" xfId="0" applyFont="1" applyFill="1" applyBorder="1" applyAlignment="1">
      <alignment horizontal="center" vertical="center" wrapText="1"/>
    </xf>
    <xf numFmtId="0" fontId="11" fillId="12" borderId="83" xfId="0" applyFont="1" applyFill="1" applyBorder="1" applyAlignment="1">
      <alignment horizontal="center" vertical="center" wrapText="1"/>
    </xf>
    <xf numFmtId="0" fontId="13" fillId="12" borderId="82" xfId="0" applyFont="1" applyFill="1" applyBorder="1" applyAlignment="1">
      <alignment horizontal="center" vertical="center" wrapText="1"/>
    </xf>
    <xf numFmtId="0" fontId="13" fillId="12" borderId="84" xfId="0" applyFont="1" applyFill="1" applyBorder="1" applyAlignment="1">
      <alignment horizontal="center" vertical="center" wrapText="1"/>
    </xf>
    <xf numFmtId="0" fontId="13" fillId="12" borderId="85" xfId="0" applyFont="1" applyFill="1" applyBorder="1" applyAlignment="1">
      <alignment horizontal="center" vertical="center" wrapText="1"/>
    </xf>
  </cellXfs>
  <cellStyles count="44">
    <cellStyle name="Hipervínculo" xfId="7" builtinId="8"/>
    <cellStyle name="Hipervínculo 2" xfId="8" xr:uid="{00000000-0005-0000-0000-000001000000}"/>
    <cellStyle name="Hipervínculo 3" xfId="30" xr:uid="{00000000-0005-0000-0000-000002000000}"/>
    <cellStyle name="Hipervínculo 4" xfId="38" xr:uid="{00000000-0005-0000-0000-000003000000}"/>
    <cellStyle name="Millares [0]" xfId="43" builtinId="6"/>
    <cellStyle name="Millares 2" xfId="5" xr:uid="{00000000-0005-0000-0000-000004000000}"/>
    <cellStyle name="Millares 2 2" xfId="39" xr:uid="{6C4EDDF9-5EFA-4267-8BCA-D73D0979E767}"/>
    <cellStyle name="Millares 3" xfId="41" xr:uid="{93F0B095-6A93-4932-96F4-DDAC57A9302A}"/>
    <cellStyle name="Moneda" xfId="6" builtinId="4"/>
    <cellStyle name="Moneda [0] 2" xfId="42" xr:uid="{C49E51AF-CA8D-42D1-9C07-E2E22276DAC1}"/>
    <cellStyle name="Moneda 2" xfId="31" xr:uid="{00000000-0005-0000-0000-000006000000}"/>
    <cellStyle name="Normal" xfId="0" builtinId="0"/>
    <cellStyle name="Normal 10" xfId="9" xr:uid="{00000000-0005-0000-0000-000008000000}"/>
    <cellStyle name="Normal 10 2" xfId="10" xr:uid="{00000000-0005-0000-0000-000009000000}"/>
    <cellStyle name="Normal 10 3" xfId="34" xr:uid="{00000000-0005-0000-0000-00000A000000}"/>
    <cellStyle name="Normal 11" xfId="3" xr:uid="{00000000-0005-0000-0000-00000B000000}"/>
    <cellStyle name="Normal 11 2" xfId="11" xr:uid="{00000000-0005-0000-0000-00000C000000}"/>
    <cellStyle name="Normal 12" xfId="12" xr:uid="{00000000-0005-0000-0000-00000D000000}"/>
    <cellStyle name="Normal 12 2" xfId="13" xr:uid="{00000000-0005-0000-0000-00000E000000}"/>
    <cellStyle name="Normal 13" xfId="14" xr:uid="{00000000-0005-0000-0000-00000F000000}"/>
    <cellStyle name="Normal 14" xfId="35" xr:uid="{00000000-0005-0000-0000-000010000000}"/>
    <cellStyle name="Normal 15" xfId="37" xr:uid="{00000000-0005-0000-0000-000011000000}"/>
    <cellStyle name="Normal 15 2" xfId="40" xr:uid="{7A373EF9-F179-443E-B472-128CF231B1E2}"/>
    <cellStyle name="Normal 2" xfId="1" xr:uid="{00000000-0005-0000-0000-000012000000}"/>
    <cellStyle name="Normal 2 2" xfId="15" xr:uid="{00000000-0005-0000-0000-000013000000}"/>
    <cellStyle name="Normal 2 2 2" xfId="36" xr:uid="{00000000-0005-0000-0000-000014000000}"/>
    <cellStyle name="Normal 3" xfId="2" xr:uid="{00000000-0005-0000-0000-000015000000}"/>
    <cellStyle name="Normal 3 2" xfId="29" xr:uid="{00000000-0005-0000-0000-000016000000}"/>
    <cellStyle name="Normal 4" xfId="4" xr:uid="{00000000-0005-0000-0000-000017000000}"/>
    <cellStyle name="Normal 4 2" xfId="16" xr:uid="{00000000-0005-0000-0000-000018000000}"/>
    <cellStyle name="Normal 4 2 2" xfId="33" xr:uid="{00000000-0005-0000-0000-000019000000}"/>
    <cellStyle name="Normal 4 3" xfId="32" xr:uid="{00000000-0005-0000-0000-00001A000000}"/>
    <cellStyle name="Normal 5" xfId="17" xr:uid="{00000000-0005-0000-0000-00001B000000}"/>
    <cellStyle name="Normal 5 2" xfId="18" xr:uid="{00000000-0005-0000-0000-00001C000000}"/>
    <cellStyle name="Normal 6" xfId="19" xr:uid="{00000000-0005-0000-0000-00001D000000}"/>
    <cellStyle name="Normal 6 2" xfId="20" xr:uid="{00000000-0005-0000-0000-00001E000000}"/>
    <cellStyle name="Normal 7" xfId="21" xr:uid="{00000000-0005-0000-0000-00001F000000}"/>
    <cellStyle name="Normal 7 2" xfId="22" xr:uid="{00000000-0005-0000-0000-000020000000}"/>
    <cellStyle name="Normal 8" xfId="23" xr:uid="{00000000-0005-0000-0000-000021000000}"/>
    <cellStyle name="Normal 8 2" xfId="24" xr:uid="{00000000-0005-0000-0000-000022000000}"/>
    <cellStyle name="Normal 9" xfId="25" xr:uid="{00000000-0005-0000-0000-000023000000}"/>
    <cellStyle name="Normal 9 2" xfId="26" xr:uid="{00000000-0005-0000-0000-000024000000}"/>
    <cellStyle name="Porcentual 2" xfId="27" xr:uid="{00000000-0005-0000-0000-000025000000}"/>
    <cellStyle name="Porcentual 2 2" xfId="28"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venios2020/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nvenios2020/GAM/INFORMES/FORMATO%20GAM%2004.05.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eatroamil.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teatroamil.cl/lab24/"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9C030-B99C-4EFF-901B-B41F5A23426D}">
  <dimension ref="B1:E21"/>
  <sheetViews>
    <sheetView showGridLines="0" zoomScale="89" zoomScaleNormal="89" workbookViewId="0">
      <selection activeCell="C22" sqref="C22"/>
    </sheetView>
  </sheetViews>
  <sheetFormatPr baseColWidth="10" defaultColWidth="11.42578125" defaultRowHeight="11.25" x14ac:dyDescent="0.15"/>
  <cols>
    <col min="1" max="1" width="5.42578125" style="1" customWidth="1"/>
    <col min="2" max="2" width="34.140625" style="1" customWidth="1"/>
    <col min="3" max="5" width="44" style="1" customWidth="1"/>
    <col min="6" max="16384" width="11.42578125" style="1"/>
  </cols>
  <sheetData>
    <row r="1" spans="2:5" ht="25.5" customHeight="1" x14ac:dyDescent="0.15">
      <c r="B1" s="283" t="s">
        <v>0</v>
      </c>
      <c r="C1" s="283"/>
      <c r="D1" s="283"/>
      <c r="E1" s="283"/>
    </row>
    <row r="2" spans="2:5" ht="28.5" customHeight="1" thickBot="1" x14ac:dyDescent="0.2">
      <c r="B2" s="9" t="s">
        <v>1</v>
      </c>
    </row>
    <row r="3" spans="2:5" ht="29.25" customHeight="1" x14ac:dyDescent="0.15">
      <c r="B3" s="2" t="s">
        <v>2</v>
      </c>
      <c r="C3" s="284" t="s">
        <v>3</v>
      </c>
      <c r="D3" s="284"/>
      <c r="E3" s="285"/>
    </row>
    <row r="4" spans="2:5" ht="29.25" customHeight="1" thickBot="1" x14ac:dyDescent="0.2">
      <c r="B4" s="4" t="s">
        <v>4</v>
      </c>
      <c r="C4" s="286"/>
      <c r="D4" s="286"/>
      <c r="E4" s="287"/>
    </row>
    <row r="5" spans="2:5" ht="12.75" customHeight="1" thickBot="1" x14ac:dyDescent="0.2"/>
    <row r="6" spans="2:5" ht="29.25" customHeight="1" x14ac:dyDescent="0.15">
      <c r="B6" s="5" t="s">
        <v>5</v>
      </c>
      <c r="C6" s="284" t="s">
        <v>6</v>
      </c>
      <c r="D6" s="284"/>
      <c r="E6" s="285"/>
    </row>
    <row r="7" spans="2:5" ht="29.25" customHeight="1" x14ac:dyDescent="0.15">
      <c r="B7" s="3" t="s">
        <v>7</v>
      </c>
      <c r="C7" s="291" t="s">
        <v>8</v>
      </c>
      <c r="D7" s="291"/>
      <c r="E7" s="292"/>
    </row>
    <row r="8" spans="2:5" ht="29.25" customHeight="1" x14ac:dyDescent="0.15">
      <c r="B8" s="3" t="s">
        <v>9</v>
      </c>
      <c r="C8" s="291" t="s">
        <v>10</v>
      </c>
      <c r="D8" s="291"/>
      <c r="E8" s="292"/>
    </row>
    <row r="9" spans="2:5" ht="29.25" customHeight="1" x14ac:dyDescent="0.15">
      <c r="B9" s="3" t="s">
        <v>11</v>
      </c>
      <c r="C9" s="291" t="s">
        <v>12</v>
      </c>
      <c r="D9" s="291"/>
      <c r="E9" s="292"/>
    </row>
    <row r="10" spans="2:5" ht="30" customHeight="1" x14ac:dyDescent="0.15">
      <c r="B10" s="3" t="s">
        <v>13</v>
      </c>
      <c r="C10" s="291" t="s">
        <v>14</v>
      </c>
      <c r="D10" s="291"/>
      <c r="E10" s="292"/>
    </row>
    <row r="11" spans="2:5" ht="29.25" customHeight="1" x14ac:dyDescent="0.15">
      <c r="B11" s="3" t="s">
        <v>15</v>
      </c>
      <c r="C11" s="291" t="s">
        <v>16</v>
      </c>
      <c r="D11" s="291"/>
      <c r="E11" s="292"/>
    </row>
    <row r="12" spans="2:5" ht="29.25" customHeight="1" x14ac:dyDescent="0.15">
      <c r="B12" s="3" t="s">
        <v>17</v>
      </c>
      <c r="C12" s="293" t="s">
        <v>18</v>
      </c>
      <c r="D12" s="291"/>
      <c r="E12" s="292"/>
    </row>
    <row r="13" spans="2:5" ht="29.25" customHeight="1" thickBot="1" x14ac:dyDescent="0.2">
      <c r="B13" s="4" t="s">
        <v>19</v>
      </c>
      <c r="C13" s="288" t="s">
        <v>20</v>
      </c>
      <c r="D13" s="289"/>
      <c r="E13" s="290"/>
    </row>
    <row r="17" spans="2:5" x14ac:dyDescent="0.15">
      <c r="B17" s="6" t="s">
        <v>2</v>
      </c>
      <c r="C17" s="7"/>
      <c r="D17" s="7"/>
      <c r="E17" s="7"/>
    </row>
    <row r="18" spans="2:5" x14ac:dyDescent="0.15">
      <c r="B18" s="8" t="s">
        <v>3</v>
      </c>
      <c r="C18" s="9"/>
      <c r="D18" s="9"/>
      <c r="E18" s="9"/>
    </row>
    <row r="19" spans="2:5" ht="22.5" x14ac:dyDescent="0.15">
      <c r="B19" s="8" t="s">
        <v>21</v>
      </c>
      <c r="C19" s="9"/>
      <c r="D19" s="9"/>
      <c r="E19" s="9"/>
    </row>
    <row r="20" spans="2:5" ht="33.75" x14ac:dyDescent="0.15">
      <c r="B20" s="8" t="s">
        <v>22</v>
      </c>
    </row>
    <row r="21" spans="2:5" x14ac:dyDescent="0.15">
      <c r="B21" s="8"/>
    </row>
  </sheetData>
  <mergeCells count="11">
    <mergeCell ref="B1:E1"/>
    <mergeCell ref="C3:E3"/>
    <mergeCell ref="C4:E4"/>
    <mergeCell ref="C6:E6"/>
    <mergeCell ref="C13:E13"/>
    <mergeCell ref="C7:E7"/>
    <mergeCell ref="C8:E8"/>
    <mergeCell ref="C9:E9"/>
    <mergeCell ref="C10:E10"/>
    <mergeCell ref="C11:E11"/>
    <mergeCell ref="C12:E12"/>
  </mergeCells>
  <dataValidations count="1">
    <dataValidation type="list" allowBlank="1" showInputMessage="1" showErrorMessage="1" sqref="C3" xr:uid="{F63DA12C-AA74-471D-8886-6D544D534DA8}">
      <formula1>$B$18:$B$21</formula1>
    </dataValidation>
  </dataValidations>
  <hyperlinks>
    <hyperlink ref="C13" r:id="rId1" xr:uid="{D223FC3F-0FB9-4A8A-9A6B-DE174A3C7E3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1"/>
  <sheetViews>
    <sheetView showGridLines="0" topLeftCell="B12" zoomScale="80" zoomScaleNormal="80" workbookViewId="0">
      <selection activeCell="E12" sqref="E12"/>
    </sheetView>
  </sheetViews>
  <sheetFormatPr baseColWidth="10" defaultColWidth="17.28515625" defaultRowHeight="15" customHeight="1" x14ac:dyDescent="0.15"/>
  <cols>
    <col min="1" max="1" width="3.28515625" style="12" customWidth="1"/>
    <col min="2" max="2" width="64.85546875" style="12" customWidth="1"/>
    <col min="3" max="3" width="17.85546875" style="12" customWidth="1"/>
    <col min="4" max="4" width="18.28515625" style="12" customWidth="1"/>
    <col min="5" max="14" width="16.28515625" style="12" customWidth="1"/>
    <col min="15" max="15" width="18.28515625" style="12" customWidth="1"/>
    <col min="16" max="16" width="50.28515625" style="12" customWidth="1"/>
    <col min="17" max="17" width="15.28515625" style="12" customWidth="1"/>
    <col min="18" max="18" width="17.140625" style="12" customWidth="1"/>
    <col min="19" max="16384" width="17.28515625" style="12"/>
  </cols>
  <sheetData>
    <row r="1" spans="1:27" ht="27" customHeight="1" x14ac:dyDescent="0.15">
      <c r="A1" s="10"/>
      <c r="B1" s="296" t="s">
        <v>23</v>
      </c>
      <c r="C1" s="297"/>
      <c r="D1" s="297"/>
      <c r="E1" s="297"/>
      <c r="F1" s="297"/>
      <c r="G1" s="297"/>
      <c r="H1" s="297"/>
      <c r="I1" s="297"/>
      <c r="J1" s="297"/>
      <c r="K1" s="297"/>
      <c r="L1" s="297"/>
      <c r="M1" s="297"/>
      <c r="N1" s="297"/>
      <c r="O1" s="297"/>
      <c r="P1" s="297"/>
      <c r="Q1" s="11"/>
      <c r="R1" s="11"/>
      <c r="S1" s="11"/>
      <c r="T1" s="11"/>
      <c r="U1" s="11"/>
      <c r="V1" s="11"/>
      <c r="W1" s="11"/>
      <c r="X1" s="11"/>
      <c r="Y1" s="11"/>
      <c r="Z1" s="11"/>
      <c r="AA1" s="11"/>
    </row>
    <row r="2" spans="1:27" ht="22.5" customHeight="1" thickBot="1" x14ac:dyDescent="0.2">
      <c r="A2" s="10"/>
      <c r="B2" s="301" t="s">
        <v>24</v>
      </c>
      <c r="C2" s="302"/>
      <c r="D2" s="302"/>
      <c r="E2" s="302"/>
      <c r="F2" s="302"/>
      <c r="G2" s="302"/>
      <c r="H2" s="302"/>
      <c r="I2" s="302"/>
      <c r="J2" s="302"/>
      <c r="K2" s="302"/>
      <c r="L2" s="302"/>
      <c r="M2" s="302"/>
      <c r="N2" s="302"/>
      <c r="O2" s="302"/>
      <c r="P2" s="302"/>
      <c r="Q2" s="11"/>
      <c r="R2" s="11"/>
      <c r="S2" s="11"/>
      <c r="T2" s="11"/>
      <c r="U2" s="11"/>
      <c r="V2" s="11"/>
      <c r="W2" s="11"/>
      <c r="X2" s="11"/>
      <c r="Y2" s="11"/>
      <c r="Z2" s="11"/>
      <c r="AA2" s="11"/>
    </row>
    <row r="3" spans="1:27" ht="19.7" customHeight="1" thickBot="1" x14ac:dyDescent="0.2">
      <c r="A3" s="10"/>
      <c r="B3" s="298" t="s">
        <v>25</v>
      </c>
      <c r="C3" s="299"/>
      <c r="D3" s="299"/>
      <c r="E3" s="299"/>
      <c r="F3" s="299"/>
      <c r="G3" s="299"/>
      <c r="H3" s="299"/>
      <c r="I3" s="299"/>
      <c r="J3" s="299"/>
      <c r="K3" s="299"/>
      <c r="L3" s="299"/>
      <c r="M3" s="299"/>
      <c r="N3" s="299"/>
      <c r="O3" s="299"/>
      <c r="P3" s="300"/>
      <c r="Q3" s="11"/>
      <c r="R3" s="11"/>
      <c r="S3" s="11"/>
      <c r="T3" s="11"/>
      <c r="U3" s="11"/>
      <c r="V3" s="11"/>
      <c r="W3" s="11"/>
      <c r="X3" s="11"/>
      <c r="Y3" s="11"/>
      <c r="Z3" s="11"/>
      <c r="AA3" s="11"/>
    </row>
    <row r="4" spans="1:27" ht="40.5" customHeight="1" thickBot="1" x14ac:dyDescent="0.2">
      <c r="A4" s="10"/>
      <c r="B4" s="13" t="s">
        <v>26</v>
      </c>
      <c r="C4" s="14" t="s">
        <v>27</v>
      </c>
      <c r="D4" s="15" t="s">
        <v>28</v>
      </c>
      <c r="E4" s="15" t="s">
        <v>29</v>
      </c>
      <c r="F4" s="176" t="s">
        <v>30</v>
      </c>
      <c r="G4" s="177" t="s">
        <v>31</v>
      </c>
      <c r="H4" s="177" t="s">
        <v>32</v>
      </c>
      <c r="I4" s="14" t="s">
        <v>33</v>
      </c>
      <c r="J4" s="15" t="s">
        <v>34</v>
      </c>
      <c r="K4" s="15" t="s">
        <v>35</v>
      </c>
      <c r="L4" s="14" t="s">
        <v>36</v>
      </c>
      <c r="M4" s="15" t="s">
        <v>37</v>
      </c>
      <c r="N4" s="15" t="s">
        <v>38</v>
      </c>
      <c r="O4" s="16" t="s">
        <v>39</v>
      </c>
      <c r="P4" s="17" t="s">
        <v>40</v>
      </c>
      <c r="Q4" s="11"/>
      <c r="R4" s="11"/>
      <c r="S4" s="11"/>
      <c r="T4" s="11"/>
      <c r="U4" s="11"/>
      <c r="V4" s="11"/>
      <c r="W4" s="11"/>
      <c r="X4" s="11"/>
      <c r="Y4" s="11"/>
      <c r="Z4" s="11"/>
      <c r="AA4" s="11"/>
    </row>
    <row r="5" spans="1:27" ht="43.5" customHeight="1" x14ac:dyDescent="0.15">
      <c r="A5" s="10"/>
      <c r="B5" s="18" t="s">
        <v>41</v>
      </c>
      <c r="C5" s="19">
        <v>0</v>
      </c>
      <c r="D5" s="20">
        <v>0</v>
      </c>
      <c r="E5" s="20">
        <v>213925500</v>
      </c>
      <c r="F5" s="20">
        <v>0</v>
      </c>
      <c r="G5" s="20">
        <v>0</v>
      </c>
      <c r="H5" s="20">
        <v>0</v>
      </c>
      <c r="I5" s="20">
        <v>0</v>
      </c>
      <c r="J5" s="20">
        <v>213925500</v>
      </c>
      <c r="K5" s="20">
        <v>0</v>
      </c>
      <c r="L5" s="20">
        <v>0</v>
      </c>
      <c r="M5" s="20">
        <v>0</v>
      </c>
      <c r="N5" s="21">
        <v>194499625</v>
      </c>
      <c r="O5" s="22">
        <f>SUM(C5:N5)</f>
        <v>622350625</v>
      </c>
      <c r="P5" s="23"/>
      <c r="Q5" s="11"/>
      <c r="R5" s="11"/>
      <c r="S5" s="11"/>
      <c r="T5" s="11"/>
      <c r="U5" s="11"/>
      <c r="V5" s="11"/>
      <c r="W5" s="11"/>
      <c r="X5" s="11"/>
      <c r="Y5" s="11"/>
      <c r="Z5" s="11"/>
      <c r="AA5" s="11"/>
    </row>
    <row r="6" spans="1:27" ht="43.5" customHeight="1" x14ac:dyDescent="0.15">
      <c r="A6" s="10"/>
      <c r="B6" s="24" t="s">
        <v>42</v>
      </c>
      <c r="C6" s="25">
        <v>0</v>
      </c>
      <c r="D6" s="26">
        <v>0</v>
      </c>
      <c r="E6" s="26">
        <v>0</v>
      </c>
      <c r="F6" s="26">
        <v>9500000</v>
      </c>
      <c r="G6" s="26">
        <v>0</v>
      </c>
      <c r="H6" s="26">
        <v>0</v>
      </c>
      <c r="I6" s="26">
        <v>0</v>
      </c>
      <c r="J6" s="26">
        <v>0</v>
      </c>
      <c r="K6" s="26">
        <v>10000000</v>
      </c>
      <c r="L6" s="26">
        <v>0</v>
      </c>
      <c r="M6" s="26">
        <v>0</v>
      </c>
      <c r="N6" s="27">
        <v>0</v>
      </c>
      <c r="O6" s="28">
        <f t="shared" ref="O6:O15" si="0">SUM(C6:N6)</f>
        <v>19500000</v>
      </c>
      <c r="P6" s="29"/>
      <c r="Q6" s="11"/>
      <c r="R6" s="11"/>
      <c r="S6" s="11"/>
      <c r="T6" s="11"/>
      <c r="U6" s="11"/>
      <c r="V6" s="11"/>
      <c r="W6" s="11"/>
      <c r="X6" s="11"/>
      <c r="Y6" s="11"/>
      <c r="Z6" s="11"/>
      <c r="AA6" s="11"/>
    </row>
    <row r="7" spans="1:27" ht="43.5" customHeight="1" x14ac:dyDescent="0.15">
      <c r="A7" s="10"/>
      <c r="B7" s="30" t="s">
        <v>43</v>
      </c>
      <c r="C7" s="25">
        <f>37500000+92888719</f>
        <v>130388719</v>
      </c>
      <c r="D7" s="26">
        <f>239700000+119000000</f>
        <v>358700000</v>
      </c>
      <c r="E7" s="26">
        <f>15000000+21700000</f>
        <v>36700000</v>
      </c>
      <c r="F7" s="26">
        <v>2000000</v>
      </c>
      <c r="G7" s="26">
        <v>6500000</v>
      </c>
      <c r="H7" s="26">
        <v>55000000</v>
      </c>
      <c r="I7" s="26">
        <v>0</v>
      </c>
      <c r="J7" s="26">
        <v>0</v>
      </c>
      <c r="K7" s="26">
        <v>39257949</v>
      </c>
      <c r="L7" s="26">
        <v>0</v>
      </c>
      <c r="M7" s="26">
        <v>0</v>
      </c>
      <c r="N7" s="27">
        <v>40924105</v>
      </c>
      <c r="O7" s="28">
        <f t="shared" si="0"/>
        <v>669470773</v>
      </c>
      <c r="P7" s="29" t="s">
        <v>44</v>
      </c>
      <c r="Q7" s="11"/>
      <c r="R7" s="11"/>
      <c r="S7" s="11"/>
      <c r="T7" s="11"/>
      <c r="U7" s="11"/>
      <c r="V7" s="11"/>
      <c r="W7" s="11"/>
      <c r="X7" s="11"/>
      <c r="Y7" s="11"/>
      <c r="Z7" s="11"/>
      <c r="AA7" s="11"/>
    </row>
    <row r="8" spans="1:27" ht="43.5" customHeight="1" x14ac:dyDescent="0.15">
      <c r="A8" s="10"/>
      <c r="B8" s="31" t="s">
        <v>45</v>
      </c>
      <c r="C8" s="25">
        <v>0</v>
      </c>
      <c r="D8" s="26">
        <v>0</v>
      </c>
      <c r="E8" s="26">
        <v>0</v>
      </c>
      <c r="F8" s="26">
        <v>0</v>
      </c>
      <c r="G8" s="26">
        <v>0</v>
      </c>
      <c r="H8" s="26">
        <v>0</v>
      </c>
      <c r="I8" s="26">
        <v>0</v>
      </c>
      <c r="J8" s="26">
        <v>0</v>
      </c>
      <c r="K8" s="26">
        <v>5994489</v>
      </c>
      <c r="L8" s="26">
        <v>0</v>
      </c>
      <c r="M8" s="26">
        <v>0</v>
      </c>
      <c r="N8" s="27">
        <v>0</v>
      </c>
      <c r="O8" s="28">
        <f t="shared" si="0"/>
        <v>5994489</v>
      </c>
      <c r="P8" s="29"/>
      <c r="Q8" s="11"/>
      <c r="R8" s="11"/>
      <c r="S8" s="11"/>
      <c r="T8" s="11"/>
      <c r="U8" s="11"/>
      <c r="V8" s="11"/>
      <c r="W8" s="11"/>
      <c r="X8" s="11"/>
      <c r="Y8" s="11"/>
      <c r="Z8" s="11"/>
      <c r="AA8" s="11"/>
    </row>
    <row r="9" spans="1:27" ht="43.5" customHeight="1" x14ac:dyDescent="0.15">
      <c r="A9" s="10"/>
      <c r="B9" s="24" t="s">
        <v>46</v>
      </c>
      <c r="C9" s="25">
        <v>0</v>
      </c>
      <c r="D9" s="26">
        <v>0</v>
      </c>
      <c r="E9" s="26">
        <v>0</v>
      </c>
      <c r="F9" s="26">
        <v>0</v>
      </c>
      <c r="G9" s="26">
        <v>0</v>
      </c>
      <c r="H9" s="26">
        <v>0</v>
      </c>
      <c r="I9" s="26">
        <v>0</v>
      </c>
      <c r="J9" s="26">
        <v>697437500</v>
      </c>
      <c r="K9" s="26">
        <v>0</v>
      </c>
      <c r="L9" s="26">
        <v>0</v>
      </c>
      <c r="M9" s="26">
        <v>0</v>
      </c>
      <c r="N9" s="27">
        <v>0</v>
      </c>
      <c r="O9" s="28">
        <f t="shared" si="0"/>
        <v>697437500</v>
      </c>
      <c r="P9" s="29"/>
      <c r="Q9" s="11"/>
      <c r="R9" s="11"/>
      <c r="S9" s="11"/>
      <c r="T9" s="11"/>
      <c r="U9" s="11"/>
      <c r="V9" s="11"/>
      <c r="W9" s="11"/>
      <c r="X9" s="11"/>
      <c r="Y9" s="11"/>
      <c r="Z9" s="11"/>
      <c r="AA9" s="11"/>
    </row>
    <row r="10" spans="1:27" ht="43.5" customHeight="1" x14ac:dyDescent="0.15">
      <c r="A10" s="10"/>
      <c r="B10" s="24" t="s">
        <v>47</v>
      </c>
      <c r="C10" s="25">
        <v>16371760</v>
      </c>
      <c r="D10" s="26">
        <v>23132773</v>
      </c>
      <c r="E10" s="26">
        <v>21679904</v>
      </c>
      <c r="F10" s="26">
        <v>3524246</v>
      </c>
      <c r="G10" s="26">
        <v>43794184</v>
      </c>
      <c r="H10" s="26">
        <v>6114834</v>
      </c>
      <c r="I10" s="26">
        <v>459826849</v>
      </c>
      <c r="J10" s="26">
        <v>3005000</v>
      </c>
      <c r="K10" s="26">
        <v>122448550</v>
      </c>
      <c r="L10" s="26">
        <v>74186562</v>
      </c>
      <c r="M10" s="26">
        <v>36417490</v>
      </c>
      <c r="N10" s="27">
        <v>84067980</v>
      </c>
      <c r="O10" s="28">
        <f t="shared" si="0"/>
        <v>894570132</v>
      </c>
      <c r="P10" s="29"/>
      <c r="Q10" s="11"/>
      <c r="R10" s="11"/>
      <c r="S10" s="11"/>
      <c r="T10" s="11"/>
      <c r="U10" s="11"/>
      <c r="V10" s="11"/>
      <c r="W10" s="11"/>
      <c r="X10" s="11"/>
      <c r="Y10" s="11"/>
      <c r="Z10" s="11"/>
      <c r="AA10" s="11"/>
    </row>
    <row r="11" spans="1:27" ht="43.5" customHeight="1" x14ac:dyDescent="0.15">
      <c r="A11" s="10"/>
      <c r="B11" s="24" t="s">
        <v>48</v>
      </c>
      <c r="C11" s="25">
        <v>55089188</v>
      </c>
      <c r="D11" s="26">
        <v>113588864</v>
      </c>
      <c r="E11" s="26">
        <v>455989971</v>
      </c>
      <c r="F11" s="26">
        <v>45643061</v>
      </c>
      <c r="G11" s="26">
        <v>45752377</v>
      </c>
      <c r="H11" s="26">
        <v>13418949</v>
      </c>
      <c r="I11" s="26">
        <v>13629902</v>
      </c>
      <c r="J11" s="26">
        <v>1190242</v>
      </c>
      <c r="K11" s="26">
        <v>475798</v>
      </c>
      <c r="L11" s="26">
        <v>-2570000</v>
      </c>
      <c r="M11" s="26">
        <v>15850802</v>
      </c>
      <c r="N11" s="27">
        <v>0</v>
      </c>
      <c r="O11" s="28">
        <f t="shared" si="0"/>
        <v>758059154</v>
      </c>
      <c r="P11" s="29"/>
      <c r="Q11" s="11"/>
      <c r="R11" s="11"/>
      <c r="S11" s="11"/>
      <c r="T11" s="11"/>
      <c r="U11" s="11"/>
      <c r="V11" s="11"/>
      <c r="W11" s="11"/>
      <c r="X11" s="11"/>
      <c r="Y11" s="11"/>
      <c r="Z11" s="11"/>
      <c r="AA11" s="11"/>
    </row>
    <row r="12" spans="1:27" ht="43.5" customHeight="1" x14ac:dyDescent="0.15">
      <c r="A12" s="10"/>
      <c r="B12" s="24" t="s">
        <v>49</v>
      </c>
      <c r="C12" s="25">
        <v>689600</v>
      </c>
      <c r="D12" s="26">
        <v>348000</v>
      </c>
      <c r="E12" s="26">
        <v>0</v>
      </c>
      <c r="F12" s="26">
        <v>0</v>
      </c>
      <c r="G12" s="26">
        <v>0</v>
      </c>
      <c r="H12" s="26">
        <v>0</v>
      </c>
      <c r="I12" s="26">
        <v>0</v>
      </c>
      <c r="J12" s="26">
        <v>1651975</v>
      </c>
      <c r="K12" s="26">
        <v>0</v>
      </c>
      <c r="L12" s="26">
        <v>0</v>
      </c>
      <c r="M12" s="26">
        <v>0</v>
      </c>
      <c r="N12" s="27">
        <v>0</v>
      </c>
      <c r="O12" s="28">
        <f t="shared" si="0"/>
        <v>2689575</v>
      </c>
      <c r="P12" s="29"/>
      <c r="Q12" s="11"/>
      <c r="R12" s="11"/>
      <c r="S12" s="11"/>
      <c r="T12" s="11"/>
      <c r="U12" s="11"/>
      <c r="V12" s="11"/>
      <c r="W12" s="11"/>
      <c r="X12" s="11"/>
      <c r="Y12" s="11"/>
      <c r="Z12" s="11"/>
      <c r="AA12" s="11"/>
    </row>
    <row r="13" spans="1:27" ht="43.5" customHeight="1" x14ac:dyDescent="0.15">
      <c r="A13" s="10"/>
      <c r="B13" s="24" t="s">
        <v>50</v>
      </c>
      <c r="C13" s="25">
        <v>0</v>
      </c>
      <c r="D13" s="26">
        <v>0</v>
      </c>
      <c r="E13" s="26">
        <v>0</v>
      </c>
      <c r="F13" s="26">
        <v>0</v>
      </c>
      <c r="G13" s="26">
        <v>0</v>
      </c>
      <c r="H13" s="26">
        <v>0</v>
      </c>
      <c r="I13" s="26">
        <v>0</v>
      </c>
      <c r="J13" s="26">
        <v>0</v>
      </c>
      <c r="K13" s="26">
        <v>0</v>
      </c>
      <c r="L13" s="26">
        <v>0</v>
      </c>
      <c r="M13" s="26">
        <v>0</v>
      </c>
      <c r="N13" s="27">
        <v>0</v>
      </c>
      <c r="O13" s="28">
        <f t="shared" si="0"/>
        <v>0</v>
      </c>
      <c r="P13" s="29"/>
      <c r="Q13" s="11"/>
      <c r="R13" s="11"/>
      <c r="S13" s="11"/>
      <c r="T13" s="11"/>
      <c r="U13" s="11"/>
      <c r="V13" s="11"/>
      <c r="W13" s="11"/>
      <c r="X13" s="11"/>
      <c r="Y13" s="11"/>
      <c r="Z13" s="11"/>
      <c r="AA13" s="11"/>
    </row>
    <row r="14" spans="1:27" ht="43.5" customHeight="1" x14ac:dyDescent="0.15">
      <c r="A14" s="10"/>
      <c r="B14" s="32" t="s">
        <v>51</v>
      </c>
      <c r="C14" s="33">
        <v>0</v>
      </c>
      <c r="D14" s="34">
        <v>0</v>
      </c>
      <c r="E14" s="34">
        <v>41225978</v>
      </c>
      <c r="F14" s="34">
        <v>13126842</v>
      </c>
      <c r="G14" s="34">
        <v>31955902</v>
      </c>
      <c r="H14" s="34">
        <v>0</v>
      </c>
      <c r="I14" s="34">
        <v>16254715</v>
      </c>
      <c r="J14" s="34">
        <v>6201883</v>
      </c>
      <c r="K14" s="34">
        <v>200000</v>
      </c>
      <c r="L14" s="34">
        <v>7419840</v>
      </c>
      <c r="M14" s="34">
        <v>15036523</v>
      </c>
      <c r="N14" s="35">
        <v>10781100</v>
      </c>
      <c r="O14" s="36">
        <f t="shared" si="0"/>
        <v>142202783</v>
      </c>
      <c r="P14" s="178" t="s">
        <v>52</v>
      </c>
      <c r="Q14" s="11"/>
      <c r="R14" s="11"/>
      <c r="S14" s="11"/>
      <c r="T14" s="11"/>
      <c r="U14" s="11"/>
      <c r="V14" s="11"/>
      <c r="W14" s="11"/>
      <c r="X14" s="11"/>
      <c r="Y14" s="11"/>
      <c r="Z14" s="11"/>
      <c r="AA14" s="11"/>
    </row>
    <row r="15" spans="1:27" ht="37.5" customHeight="1" thickBot="1" x14ac:dyDescent="0.2">
      <c r="A15" s="10"/>
      <c r="B15" s="37" t="s">
        <v>53</v>
      </c>
      <c r="C15" s="38">
        <f t="shared" ref="C15:N15" si="1">SUM(C5:C14)</f>
        <v>202539267</v>
      </c>
      <c r="D15" s="39">
        <f t="shared" si="1"/>
        <v>495769637</v>
      </c>
      <c r="E15" s="39">
        <f t="shared" si="1"/>
        <v>769521353</v>
      </c>
      <c r="F15" s="39">
        <f t="shared" si="1"/>
        <v>73794149</v>
      </c>
      <c r="G15" s="39">
        <f t="shared" si="1"/>
        <v>128002463</v>
      </c>
      <c r="H15" s="39">
        <f t="shared" si="1"/>
        <v>74533783</v>
      </c>
      <c r="I15" s="39">
        <f t="shared" si="1"/>
        <v>489711466</v>
      </c>
      <c r="J15" s="39">
        <f t="shared" si="1"/>
        <v>923412100</v>
      </c>
      <c r="K15" s="39">
        <f t="shared" si="1"/>
        <v>178376786</v>
      </c>
      <c r="L15" s="39">
        <f t="shared" si="1"/>
        <v>79036402</v>
      </c>
      <c r="M15" s="39">
        <f t="shared" si="1"/>
        <v>67304815</v>
      </c>
      <c r="N15" s="39">
        <f t="shared" si="1"/>
        <v>330272810</v>
      </c>
      <c r="O15" s="40">
        <f t="shared" si="0"/>
        <v>3812275031</v>
      </c>
      <c r="P15" s="41"/>
      <c r="Q15" s="11"/>
      <c r="R15" s="11"/>
      <c r="S15" s="11"/>
      <c r="T15" s="11"/>
      <c r="U15" s="11"/>
      <c r="V15" s="11"/>
      <c r="W15" s="11"/>
      <c r="X15" s="11"/>
      <c r="Y15" s="11"/>
      <c r="Z15" s="11"/>
      <c r="AA15" s="11"/>
    </row>
    <row r="16" spans="1:27" ht="19.7" customHeight="1" x14ac:dyDescent="0.15">
      <c r="A16" s="10"/>
      <c r="B16" s="42"/>
      <c r="C16" s="10"/>
      <c r="D16" s="10"/>
      <c r="E16" s="10"/>
      <c r="F16" s="10"/>
      <c r="G16" s="10"/>
      <c r="H16" s="10"/>
      <c r="I16" s="10"/>
      <c r="J16" s="10"/>
      <c r="K16" s="10"/>
      <c r="L16" s="10"/>
      <c r="M16" s="10"/>
      <c r="N16" s="10"/>
      <c r="O16" s="10"/>
      <c r="P16" s="10"/>
      <c r="Q16" s="11"/>
      <c r="R16" s="11"/>
      <c r="S16" s="11"/>
      <c r="T16" s="11"/>
      <c r="U16" s="11"/>
      <c r="V16" s="11"/>
      <c r="W16" s="11"/>
      <c r="X16" s="11"/>
      <c r="Y16" s="11"/>
      <c r="Z16" s="11"/>
      <c r="AA16" s="11"/>
    </row>
    <row r="17" spans="1:27" ht="19.7" customHeight="1" thickBot="1" x14ac:dyDescent="0.2">
      <c r="A17" s="10"/>
      <c r="B17" s="42"/>
      <c r="C17" s="10"/>
      <c r="D17" s="10"/>
      <c r="E17" s="10"/>
      <c r="F17" s="10"/>
      <c r="G17" s="10"/>
      <c r="H17" s="10"/>
      <c r="I17" s="10"/>
      <c r="J17" s="10"/>
      <c r="K17" s="10"/>
      <c r="L17" s="10"/>
      <c r="M17" s="10"/>
      <c r="N17" s="10"/>
      <c r="O17" s="10"/>
      <c r="P17" s="10"/>
      <c r="Q17" s="11"/>
      <c r="R17" s="11"/>
      <c r="S17" s="11"/>
      <c r="T17" s="11"/>
      <c r="U17" s="11"/>
      <c r="V17" s="11"/>
      <c r="W17" s="11"/>
      <c r="X17" s="11"/>
      <c r="Y17" s="11"/>
      <c r="Z17" s="11"/>
      <c r="AA17" s="11"/>
    </row>
    <row r="18" spans="1:27" ht="19.7" customHeight="1" thickBot="1" x14ac:dyDescent="0.2">
      <c r="A18" s="10"/>
      <c r="B18" s="298" t="s">
        <v>54</v>
      </c>
      <c r="C18" s="299"/>
      <c r="D18" s="299"/>
      <c r="E18" s="299"/>
      <c r="F18" s="299"/>
      <c r="G18" s="299"/>
      <c r="H18" s="299"/>
      <c r="I18" s="299"/>
      <c r="J18" s="299"/>
      <c r="K18" s="299"/>
      <c r="L18" s="299"/>
      <c r="M18" s="299"/>
      <c r="N18" s="299"/>
      <c r="O18" s="299"/>
      <c r="P18" s="300"/>
      <c r="Q18" s="11"/>
      <c r="R18" s="11"/>
      <c r="S18" s="11"/>
      <c r="T18" s="11"/>
      <c r="U18" s="11"/>
      <c r="V18" s="11"/>
      <c r="W18" s="11"/>
      <c r="X18" s="11"/>
      <c r="Y18" s="11"/>
      <c r="Z18" s="11"/>
      <c r="AA18" s="11"/>
    </row>
    <row r="19" spans="1:27" ht="40.5" customHeight="1" thickBot="1" x14ac:dyDescent="0.2">
      <c r="A19" s="10"/>
      <c r="B19" s="43" t="s">
        <v>26</v>
      </c>
      <c r="C19" s="44" t="s">
        <v>27</v>
      </c>
      <c r="D19" s="45" t="s">
        <v>28</v>
      </c>
      <c r="E19" s="45" t="s">
        <v>29</v>
      </c>
      <c r="F19" s="46" t="s">
        <v>30</v>
      </c>
      <c r="G19" s="45" t="s">
        <v>31</v>
      </c>
      <c r="H19" s="45" t="s">
        <v>32</v>
      </c>
      <c r="I19" s="46" t="s">
        <v>33</v>
      </c>
      <c r="J19" s="45" t="s">
        <v>34</v>
      </c>
      <c r="K19" s="45" t="s">
        <v>35</v>
      </c>
      <c r="L19" s="46" t="s">
        <v>36</v>
      </c>
      <c r="M19" s="45" t="s">
        <v>37</v>
      </c>
      <c r="N19" s="47" t="s">
        <v>38</v>
      </c>
      <c r="O19" s="48" t="s">
        <v>55</v>
      </c>
      <c r="P19" s="49" t="s">
        <v>40</v>
      </c>
      <c r="Q19" s="11"/>
      <c r="R19" s="11"/>
      <c r="S19" s="11"/>
      <c r="T19" s="11"/>
      <c r="U19" s="11"/>
      <c r="V19" s="11"/>
      <c r="W19" s="11"/>
      <c r="X19" s="11"/>
      <c r="Y19" s="11"/>
      <c r="Z19" s="11"/>
      <c r="AA19" s="11"/>
    </row>
    <row r="20" spans="1:27" ht="42.75" customHeight="1" x14ac:dyDescent="0.15">
      <c r="A20" s="10"/>
      <c r="B20" s="50" t="s">
        <v>56</v>
      </c>
      <c r="C20" s="51">
        <f>162764368+62281867+4506151+3100000+15051325+17944163+68901000+12416830+202000000+27536700+89359912+15762859+118630+124794816+28597783+196007081+22648626+151459346+540230+1279250+116500</f>
        <v>1207187437</v>
      </c>
      <c r="D20" s="20">
        <f>54102369+19545152+89504653+2959330+73000000+88004350+5097120+41840400+39350912+16551910+2915500+283866+306107051+31820422+135130859+17946183+67795844+402200+6773279</f>
        <v>999131400</v>
      </c>
      <c r="E20" s="20">
        <f>1363900+39169215+7319151+33400+4907000+47760060+3272500+11589410+3785152+57345+6068303+1930180+69050219+2603447+22211429+574714+10181462+50000000</f>
        <v>281876887</v>
      </c>
      <c r="F20" s="20">
        <v>120866442</v>
      </c>
      <c r="G20" s="20">
        <v>36282203</v>
      </c>
      <c r="H20" s="20">
        <v>71083148</v>
      </c>
      <c r="I20" s="20">
        <v>22158858</v>
      </c>
      <c r="J20" s="20">
        <v>43667387</v>
      </c>
      <c r="K20" s="20">
        <v>86991046</v>
      </c>
      <c r="L20" s="20">
        <v>139011348</v>
      </c>
      <c r="M20" s="20">
        <v>178924335</v>
      </c>
      <c r="N20" s="52">
        <v>384474113</v>
      </c>
      <c r="O20" s="53">
        <f t="shared" ref="O20:O25" si="2">SUM(C20:N20)</f>
        <v>3571654604</v>
      </c>
      <c r="P20" s="54"/>
      <c r="Q20" s="11"/>
      <c r="R20" s="11"/>
      <c r="S20" s="11"/>
      <c r="T20" s="11"/>
      <c r="U20" s="11"/>
      <c r="V20" s="11"/>
      <c r="W20" s="11"/>
      <c r="X20" s="11"/>
      <c r="Y20" s="11"/>
      <c r="Z20" s="11"/>
      <c r="AA20" s="11"/>
    </row>
    <row r="21" spans="1:27" ht="42.75" customHeight="1" x14ac:dyDescent="0.15">
      <c r="A21" s="10"/>
      <c r="B21" s="55" t="s">
        <v>57</v>
      </c>
      <c r="C21" s="56">
        <f>10550974+25088322+4906587</f>
        <v>40545883</v>
      </c>
      <c r="D21" s="26">
        <f>18576442+33084053+5201818</f>
        <v>56862313</v>
      </c>
      <c r="E21" s="26">
        <f>11102308+2145998+5000000</f>
        <v>18248306</v>
      </c>
      <c r="F21" s="26">
        <v>5586148</v>
      </c>
      <c r="G21" s="26">
        <v>1610376</v>
      </c>
      <c r="H21" s="26">
        <v>3025336</v>
      </c>
      <c r="I21" s="26">
        <v>4293686</v>
      </c>
      <c r="J21" s="26">
        <v>7195181</v>
      </c>
      <c r="K21" s="26">
        <v>4337221</v>
      </c>
      <c r="L21" s="26">
        <v>3906841</v>
      </c>
      <c r="M21" s="26">
        <v>11190676</v>
      </c>
      <c r="N21" s="57">
        <v>8767521</v>
      </c>
      <c r="O21" s="58">
        <f t="shared" si="2"/>
        <v>165569488</v>
      </c>
      <c r="P21" s="59"/>
      <c r="Q21" s="11"/>
      <c r="R21" s="11"/>
      <c r="S21" s="11"/>
      <c r="T21" s="11"/>
      <c r="U21" s="11"/>
      <c r="V21" s="11"/>
      <c r="W21" s="11"/>
      <c r="X21" s="11"/>
      <c r="Y21" s="11"/>
      <c r="Z21" s="11"/>
      <c r="AA21" s="11"/>
    </row>
    <row r="22" spans="1:27" ht="42.75" customHeight="1" x14ac:dyDescent="0.15">
      <c r="A22" s="10"/>
      <c r="B22" s="55" t="s">
        <v>58</v>
      </c>
      <c r="C22" s="56">
        <v>0</v>
      </c>
      <c r="D22" s="26">
        <v>0</v>
      </c>
      <c r="E22" s="26"/>
      <c r="F22" s="26">
        <v>0</v>
      </c>
      <c r="G22" s="26">
        <v>0</v>
      </c>
      <c r="H22" s="26">
        <v>0</v>
      </c>
      <c r="I22" s="26">
        <v>0</v>
      </c>
      <c r="J22" s="26">
        <v>0</v>
      </c>
      <c r="K22" s="26">
        <v>0</v>
      </c>
      <c r="L22" s="26">
        <v>0</v>
      </c>
      <c r="M22" s="26">
        <v>0</v>
      </c>
      <c r="N22" s="57">
        <v>0</v>
      </c>
      <c r="O22" s="58">
        <f t="shared" si="2"/>
        <v>0</v>
      </c>
      <c r="P22" s="59" t="s">
        <v>44</v>
      </c>
      <c r="Q22" s="11"/>
      <c r="R22" s="11"/>
      <c r="S22" s="11"/>
      <c r="T22" s="11"/>
      <c r="U22" s="11"/>
      <c r="V22" s="11"/>
      <c r="W22" s="11"/>
      <c r="X22" s="11"/>
      <c r="Y22" s="11"/>
      <c r="Z22" s="11"/>
      <c r="AA22" s="11"/>
    </row>
    <row r="23" spans="1:27" ht="42.75" customHeight="1" x14ac:dyDescent="0.15">
      <c r="A23" s="10"/>
      <c r="B23" s="55" t="s">
        <v>59</v>
      </c>
      <c r="C23" s="56">
        <f>47583995+466667+2561954</f>
        <v>50612616</v>
      </c>
      <c r="D23" s="26">
        <f>350000+2079487+1458351+45948294</f>
        <v>49836132</v>
      </c>
      <c r="E23" s="26">
        <f>56266649+594864</f>
        <v>56861513</v>
      </c>
      <c r="F23" s="26">
        <v>67010229</v>
      </c>
      <c r="G23" s="26">
        <v>41663245</v>
      </c>
      <c r="H23" s="26">
        <v>39770081</v>
      </c>
      <c r="I23" s="26">
        <v>43480753</v>
      </c>
      <c r="J23" s="26">
        <v>41634459</v>
      </c>
      <c r="K23" s="26">
        <v>40702304</v>
      </c>
      <c r="L23" s="26">
        <v>42261706</v>
      </c>
      <c r="M23" s="26">
        <v>44245852</v>
      </c>
      <c r="N23" s="57">
        <v>43356840</v>
      </c>
      <c r="O23" s="58">
        <f t="shared" si="2"/>
        <v>561435730</v>
      </c>
      <c r="P23" s="59"/>
      <c r="Q23" s="11"/>
      <c r="R23" s="11"/>
      <c r="S23" s="11"/>
      <c r="T23" s="11"/>
      <c r="U23" s="11"/>
      <c r="V23" s="11"/>
      <c r="W23" s="11"/>
      <c r="X23" s="11"/>
      <c r="Y23" s="11"/>
      <c r="Z23" s="11"/>
      <c r="AA23" s="11"/>
    </row>
    <row r="24" spans="1:27" ht="42.75" customHeight="1" thickBot="1" x14ac:dyDescent="0.2">
      <c r="A24" s="10"/>
      <c r="B24" s="60" t="s">
        <v>60</v>
      </c>
      <c r="C24" s="61">
        <f>33154+8209029+1070807+1528239+1600784+200000+3058271+3346563+968384+600000</f>
        <v>20615231</v>
      </c>
      <c r="D24" s="62">
        <f>1522774+2070807+844536+1418197+676488+88655+340000+2283877+766057+1043675</f>
        <v>11055066</v>
      </c>
      <c r="E24" s="62">
        <f>5760+2176240+1545022+9948+413180+10000+2214304+1820000</f>
        <v>8194454</v>
      </c>
      <c r="F24" s="62">
        <v>14704765</v>
      </c>
      <c r="G24" s="62">
        <v>12340660</v>
      </c>
      <c r="H24" s="62">
        <v>19048340</v>
      </c>
      <c r="I24" s="62">
        <v>14831844</v>
      </c>
      <c r="J24" s="62">
        <v>7612823</v>
      </c>
      <c r="K24" s="62">
        <v>13095345</v>
      </c>
      <c r="L24" s="62">
        <v>9030749</v>
      </c>
      <c r="M24" s="62">
        <v>11595186</v>
      </c>
      <c r="N24" s="63">
        <v>4901622</v>
      </c>
      <c r="O24" s="64">
        <f t="shared" si="2"/>
        <v>147026085</v>
      </c>
      <c r="P24" s="178" t="s">
        <v>61</v>
      </c>
      <c r="Q24" s="11"/>
      <c r="R24" s="11"/>
      <c r="S24" s="11"/>
      <c r="T24" s="11"/>
      <c r="U24" s="11"/>
      <c r="V24" s="11"/>
      <c r="W24" s="11"/>
      <c r="X24" s="11"/>
      <c r="Y24" s="11"/>
      <c r="Z24" s="11"/>
      <c r="AA24" s="11"/>
    </row>
    <row r="25" spans="1:27" ht="37.5" customHeight="1" thickBot="1" x14ac:dyDescent="0.2">
      <c r="A25" s="10"/>
      <c r="B25" s="65" t="s">
        <v>53</v>
      </c>
      <c r="C25" s="66">
        <f>SUM(C20:C24)</f>
        <v>1318961167</v>
      </c>
      <c r="D25" s="67">
        <f t="shared" ref="D25:N25" si="3">SUM(D20:D24)</f>
        <v>1116884911</v>
      </c>
      <c r="E25" s="67">
        <f t="shared" si="3"/>
        <v>365181160</v>
      </c>
      <c r="F25" s="67">
        <f t="shared" si="3"/>
        <v>208167584</v>
      </c>
      <c r="G25" s="67">
        <f t="shared" si="3"/>
        <v>91896484</v>
      </c>
      <c r="H25" s="67">
        <f t="shared" si="3"/>
        <v>132926905</v>
      </c>
      <c r="I25" s="67">
        <f t="shared" si="3"/>
        <v>84765141</v>
      </c>
      <c r="J25" s="67">
        <f t="shared" si="3"/>
        <v>100109850</v>
      </c>
      <c r="K25" s="67">
        <f t="shared" si="3"/>
        <v>145125916</v>
      </c>
      <c r="L25" s="67">
        <f t="shared" si="3"/>
        <v>194210644</v>
      </c>
      <c r="M25" s="67">
        <f t="shared" si="3"/>
        <v>245956049</v>
      </c>
      <c r="N25" s="68">
        <f t="shared" si="3"/>
        <v>441500096</v>
      </c>
      <c r="O25" s="40">
        <f t="shared" si="2"/>
        <v>4445685907</v>
      </c>
      <c r="P25" s="69"/>
      <c r="Q25" s="11"/>
      <c r="R25" s="11"/>
      <c r="S25" s="11"/>
      <c r="T25" s="11"/>
      <c r="U25" s="11"/>
      <c r="V25" s="11"/>
      <c r="W25" s="11"/>
      <c r="X25" s="11"/>
      <c r="Y25" s="11"/>
      <c r="Z25" s="11"/>
      <c r="AA25" s="11"/>
    </row>
    <row r="26" spans="1:27" ht="19.7" customHeight="1" x14ac:dyDescent="0.15">
      <c r="A26" s="10"/>
      <c r="B26" s="70"/>
      <c r="C26" s="71"/>
      <c r="D26" s="71"/>
      <c r="E26" s="72"/>
      <c r="F26" s="72"/>
      <c r="G26" s="72"/>
      <c r="H26" s="72"/>
      <c r="I26" s="72"/>
      <c r="J26" s="72"/>
      <c r="K26" s="72"/>
      <c r="L26" s="72"/>
      <c r="M26" s="72"/>
      <c r="N26" s="72"/>
      <c r="O26" s="72"/>
      <c r="P26" s="73"/>
      <c r="Q26" s="11"/>
      <c r="R26" s="11"/>
      <c r="S26" s="11"/>
      <c r="T26" s="11"/>
      <c r="U26" s="11"/>
      <c r="V26" s="11"/>
      <c r="W26" s="11"/>
      <c r="X26" s="11"/>
      <c r="Y26" s="11"/>
      <c r="Z26" s="11"/>
      <c r="AA26" s="11"/>
    </row>
    <row r="27" spans="1:27" ht="19.7" customHeight="1" thickBot="1" x14ac:dyDescent="0.2">
      <c r="A27" s="10"/>
      <c r="B27" s="70"/>
      <c r="C27" s="71"/>
      <c r="D27" s="71"/>
      <c r="E27" s="72"/>
      <c r="F27" s="72"/>
      <c r="G27" s="72"/>
      <c r="H27" s="72"/>
      <c r="I27" s="72"/>
      <c r="J27" s="72"/>
      <c r="K27" s="72"/>
      <c r="L27" s="72"/>
      <c r="M27" s="72"/>
      <c r="N27" s="72"/>
      <c r="O27" s="72"/>
      <c r="P27" s="73"/>
      <c r="Q27" s="11"/>
      <c r="R27" s="11"/>
      <c r="S27" s="11"/>
      <c r="T27" s="11"/>
      <c r="U27" s="11"/>
      <c r="V27" s="11"/>
      <c r="W27" s="11"/>
      <c r="X27" s="11"/>
      <c r="Y27" s="11"/>
      <c r="Z27" s="11"/>
      <c r="AA27" s="11"/>
    </row>
    <row r="28" spans="1:27" ht="19.7" customHeight="1" thickBot="1" x14ac:dyDescent="0.2">
      <c r="A28" s="10"/>
      <c r="B28" s="298" t="s">
        <v>62</v>
      </c>
      <c r="C28" s="299"/>
      <c r="D28" s="299"/>
      <c r="E28" s="299"/>
      <c r="F28" s="299"/>
      <c r="G28" s="299"/>
      <c r="H28" s="299"/>
      <c r="I28" s="299"/>
      <c r="J28" s="299"/>
      <c r="K28" s="299"/>
      <c r="L28" s="299"/>
      <c r="M28" s="299"/>
      <c r="N28" s="299"/>
      <c r="O28" s="299"/>
      <c r="P28" s="300"/>
      <c r="Q28" s="11"/>
      <c r="R28" s="11"/>
      <c r="S28" s="11"/>
      <c r="T28" s="11"/>
      <c r="U28" s="11"/>
      <c r="V28" s="11"/>
      <c r="W28" s="11"/>
      <c r="X28" s="11"/>
      <c r="Y28" s="11"/>
      <c r="Z28" s="11"/>
      <c r="AA28" s="11"/>
    </row>
    <row r="29" spans="1:27" ht="41.45" customHeight="1" x14ac:dyDescent="0.15">
      <c r="A29" s="10"/>
      <c r="B29" s="294" t="s">
        <v>63</v>
      </c>
      <c r="C29" s="74" t="s">
        <v>27</v>
      </c>
      <c r="D29" s="74" t="s">
        <v>28</v>
      </c>
      <c r="E29" s="74" t="s">
        <v>29</v>
      </c>
      <c r="F29" s="74" t="s">
        <v>30</v>
      </c>
      <c r="G29" s="74" t="s">
        <v>31</v>
      </c>
      <c r="H29" s="74" t="s">
        <v>32</v>
      </c>
      <c r="I29" s="74" t="s">
        <v>33</v>
      </c>
      <c r="J29" s="74" t="s">
        <v>34</v>
      </c>
      <c r="K29" s="74" t="s">
        <v>35</v>
      </c>
      <c r="L29" s="74" t="s">
        <v>36</v>
      </c>
      <c r="M29" s="74" t="s">
        <v>37</v>
      </c>
      <c r="N29" s="74" t="s">
        <v>38</v>
      </c>
      <c r="O29" s="74" t="s">
        <v>64</v>
      </c>
      <c r="P29" s="75" t="s">
        <v>40</v>
      </c>
      <c r="Q29" s="11"/>
      <c r="R29" s="11"/>
      <c r="S29" s="11"/>
      <c r="T29" s="11"/>
      <c r="U29" s="11"/>
      <c r="V29" s="11"/>
      <c r="W29" s="11"/>
      <c r="X29" s="11"/>
      <c r="Y29" s="11"/>
      <c r="Z29" s="11"/>
      <c r="AA29" s="11"/>
    </row>
    <row r="30" spans="1:27" ht="64.5" customHeight="1" thickBot="1" x14ac:dyDescent="0.2">
      <c r="A30" s="10"/>
      <c r="B30" s="295"/>
      <c r="C30" s="76">
        <f>C15-C25</f>
        <v>-1116421900</v>
      </c>
      <c r="D30" s="76">
        <f t="shared" ref="D30:O30" si="4">D15-D25</f>
        <v>-621115274</v>
      </c>
      <c r="E30" s="76">
        <f t="shared" si="4"/>
        <v>404340193</v>
      </c>
      <c r="F30" s="76">
        <f t="shared" si="4"/>
        <v>-134373435</v>
      </c>
      <c r="G30" s="76">
        <f t="shared" si="4"/>
        <v>36105979</v>
      </c>
      <c r="H30" s="76">
        <f t="shared" si="4"/>
        <v>-58393122</v>
      </c>
      <c r="I30" s="76">
        <f t="shared" si="4"/>
        <v>404946325</v>
      </c>
      <c r="J30" s="76">
        <f t="shared" si="4"/>
        <v>823302250</v>
      </c>
      <c r="K30" s="76">
        <f t="shared" si="4"/>
        <v>33250870</v>
      </c>
      <c r="L30" s="76">
        <f t="shared" si="4"/>
        <v>-115174242</v>
      </c>
      <c r="M30" s="76">
        <f t="shared" si="4"/>
        <v>-178651234</v>
      </c>
      <c r="N30" s="76">
        <f t="shared" si="4"/>
        <v>-111227286</v>
      </c>
      <c r="O30" s="76">
        <f t="shared" si="4"/>
        <v>-633410876</v>
      </c>
      <c r="P30" s="178" t="s">
        <v>65</v>
      </c>
      <c r="Q30" s="11"/>
      <c r="R30" s="11"/>
      <c r="S30" s="11"/>
      <c r="T30" s="11"/>
      <c r="U30" s="11"/>
      <c r="V30" s="11"/>
      <c r="W30" s="11"/>
      <c r="X30" s="11"/>
      <c r="Y30" s="11"/>
      <c r="Z30" s="11"/>
      <c r="AA30" s="11"/>
    </row>
    <row r="31" spans="1:27" ht="30.75" customHeight="1" x14ac:dyDescent="0.15">
      <c r="A31" s="10"/>
      <c r="B31" s="77"/>
      <c r="C31" s="71"/>
      <c r="D31" s="71"/>
      <c r="E31" s="72"/>
      <c r="F31" s="72"/>
      <c r="G31" s="72"/>
      <c r="H31" s="72"/>
      <c r="I31" s="72"/>
      <c r="J31" s="72"/>
      <c r="K31" s="72"/>
      <c r="L31" s="72"/>
      <c r="M31" s="72"/>
      <c r="N31" s="72"/>
      <c r="O31" s="72"/>
      <c r="P31" s="73"/>
      <c r="Q31" s="11"/>
      <c r="R31" s="11"/>
      <c r="S31" s="11"/>
      <c r="T31" s="11"/>
      <c r="U31" s="11"/>
      <c r="V31" s="11"/>
      <c r="W31" s="11"/>
      <c r="X31" s="11"/>
      <c r="Y31" s="11"/>
      <c r="Z31" s="11"/>
      <c r="AA31" s="11"/>
    </row>
    <row r="32" spans="1:27" ht="13.5" customHeight="1"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ht="12.75" customHeight="1" x14ac:dyDescent="0.15">
      <c r="A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12.75" customHeight="1" x14ac:dyDescent="0.15">
      <c r="A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2.75" customHeight="1" x14ac:dyDescent="0.15">
      <c r="A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ht="12.75" customHeight="1" x14ac:dyDescent="0.15">
      <c r="A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1:27" ht="12.75" customHeight="1"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ht="12.75" customHeight="1"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ht="12.75" customHeight="1" x14ac:dyDescent="0.1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ht="12.75" customHeight="1" x14ac:dyDescent="0.1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ht="12.75" customHeight="1" x14ac:dyDescent="0.1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ht="12.75" customHeight="1" x14ac:dyDescent="0.1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ht="12.75" customHeight="1"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ht="12.75" customHeight="1" x14ac:dyDescent="0.1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ht="12.75" customHeight="1" x14ac:dyDescent="0.1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ht="12.75" customHeight="1" x14ac:dyDescent="0.1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ht="12.75" customHeight="1" x14ac:dyDescent="0.1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ht="12.75" customHeight="1" x14ac:dyDescent="0.1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ht="12.75" customHeight="1" x14ac:dyDescent="0.1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ht="12.75" customHeight="1"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12.75" customHeight="1" x14ac:dyDescent="0.1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ht="12.75" customHeight="1" x14ac:dyDescent="0.1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ht="12.75" customHeight="1" x14ac:dyDescent="0.1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27" ht="12.75" customHeight="1" x14ac:dyDescent="0.1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ht="12.75" customHeight="1" x14ac:dyDescent="0.1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1:27" ht="12.75" customHeight="1" x14ac:dyDescent="0.1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ht="12.75" customHeight="1" x14ac:dyDescent="0.1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ht="12.75" customHeight="1"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ht="12.75" customHeight="1" x14ac:dyDescent="0.1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1:27" ht="12.75" customHeight="1" x14ac:dyDescent="0.1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ht="12.75" customHeight="1" x14ac:dyDescent="0.1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ht="12.75" customHeight="1" x14ac:dyDescent="0.1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ht="12.75" customHeight="1" x14ac:dyDescent="0.1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ht="12.75" customHeight="1" x14ac:dyDescent="0.1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ht="12.75" customHeight="1" x14ac:dyDescent="0.1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12.75" customHeight="1" x14ac:dyDescent="0.1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1:27" ht="12.75" customHeight="1" x14ac:dyDescent="0.1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ht="12.75" customHeight="1" x14ac:dyDescent="0.1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1:27" ht="12.75" customHeight="1" x14ac:dyDescent="0.1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ht="12.75" customHeight="1" x14ac:dyDescent="0.1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1:27" ht="12.75" customHeight="1" x14ac:dyDescent="0.1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ht="12.75" customHeight="1" x14ac:dyDescent="0.1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1:27" ht="12.75" customHeight="1" x14ac:dyDescent="0.1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ht="12.75" customHeight="1" x14ac:dyDescent="0.1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ht="12.75" customHeight="1" x14ac:dyDescent="0.1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ht="12.75" customHeight="1" x14ac:dyDescent="0.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1:27" ht="12.75" customHeight="1" x14ac:dyDescent="0.1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ht="12.75" customHeight="1" x14ac:dyDescent="0.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ht="12.75" customHeight="1" x14ac:dyDescent="0.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ht="12.75" customHeight="1" x14ac:dyDescent="0.1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ht="12.75" customHeight="1" x14ac:dyDescent="0.1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ht="12.7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ht="12.7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ht="12.75" customHeight="1" x14ac:dyDescent="0.1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ht="12.75" customHeight="1" x14ac:dyDescent="0.1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ht="12.75" customHeight="1" x14ac:dyDescent="0.1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ht="12.75" customHeight="1" x14ac:dyDescent="0.1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ht="12.75" customHeight="1" x14ac:dyDescent="0.1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ht="12.75" customHeight="1" x14ac:dyDescent="0.1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ht="12.75" customHeight="1" x14ac:dyDescent="0.1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ht="12.75" customHeight="1" x14ac:dyDescent="0.1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2.75" customHeight="1" x14ac:dyDescent="0.1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ht="12.75" customHeight="1" x14ac:dyDescent="0.1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ht="12.75" customHeight="1" x14ac:dyDescent="0.1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ht="12.75" customHeight="1" x14ac:dyDescent="0.1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ht="12.75" customHeight="1" x14ac:dyDescent="0.1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ht="12.75" customHeight="1" x14ac:dyDescent="0.1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ht="12.75" customHeight="1" x14ac:dyDescent="0.1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ht="12.75" customHeight="1" x14ac:dyDescent="0.1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ht="12.75" customHeight="1" x14ac:dyDescent="0.1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ht="12.75" customHeight="1" x14ac:dyDescent="0.1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ht="12.75" customHeight="1" x14ac:dyDescent="0.1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ht="12.75" customHeight="1" x14ac:dyDescent="0.1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1:27" ht="12.75" customHeight="1" x14ac:dyDescent="0.1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1:27" ht="12.75" customHeight="1" x14ac:dyDescent="0.1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1:27" ht="12.75" customHeight="1" x14ac:dyDescent="0.1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1:27" ht="12.75" customHeight="1" x14ac:dyDescent="0.1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1:27" ht="12.75" customHeight="1" x14ac:dyDescent="0.1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ht="12.75"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1:27" ht="12.75" customHeight="1" x14ac:dyDescent="0.1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1:27" ht="12.75" customHeight="1" x14ac:dyDescent="0.1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ht="12.75" customHeight="1" x14ac:dyDescent="0.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1:27" ht="12.75" customHeight="1" x14ac:dyDescent="0.1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ht="12.75" customHeight="1" x14ac:dyDescent="0.1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ht="12.75" customHeight="1" x14ac:dyDescent="0.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ht="12.75" customHeight="1" x14ac:dyDescent="0.1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ht="12.75" customHeight="1" x14ac:dyDescent="0.1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ht="12.75" customHeight="1" x14ac:dyDescent="0.1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1:27" ht="12.75" customHeight="1" x14ac:dyDescent="0.1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ht="12.75" customHeight="1" x14ac:dyDescent="0.1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ht="12.75" customHeight="1" x14ac:dyDescent="0.1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ht="12.75" customHeight="1" x14ac:dyDescent="0.1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ht="12.75" customHeight="1" x14ac:dyDescent="0.1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ht="12.75" customHeight="1" x14ac:dyDescent="0.1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1:27" ht="12.75" customHeight="1" x14ac:dyDescent="0.1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ht="12.75" customHeight="1" x14ac:dyDescent="0.1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ht="12.75" customHeight="1" x14ac:dyDescent="0.1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ht="12.75" customHeight="1" x14ac:dyDescent="0.1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ht="12.75" customHeight="1" x14ac:dyDescent="0.1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ht="12.75" customHeight="1" x14ac:dyDescent="0.1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ht="12.75" customHeight="1" x14ac:dyDescent="0.1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ht="12.75" customHeight="1" x14ac:dyDescent="0.1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ht="12.75" customHeight="1" x14ac:dyDescent="0.1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1:27" ht="12.75"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1:27" ht="12.75" customHeight="1" x14ac:dyDescent="0.1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1:27" ht="12.75" customHeight="1" x14ac:dyDescent="0.1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ht="12.75" customHeight="1" x14ac:dyDescent="0.1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ht="12.75" customHeight="1" x14ac:dyDescent="0.1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ht="12.75" customHeight="1" x14ac:dyDescent="0.1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ht="12.75" customHeight="1" x14ac:dyDescent="0.1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1:27" ht="12.75" customHeight="1" x14ac:dyDescent="0.1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1:27" ht="12.75" customHeight="1" x14ac:dyDescent="0.1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ht="12.75" customHeight="1" x14ac:dyDescent="0.1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1:27" ht="12.75" customHeight="1" x14ac:dyDescent="0.1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1:27" ht="12.75" customHeight="1" x14ac:dyDescent="0.1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1:27" ht="12.75"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ht="12.75" customHeight="1" x14ac:dyDescent="0.1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ht="12.75"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ht="12.75" customHeight="1" x14ac:dyDescent="0.1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ht="12.75" customHeight="1" x14ac:dyDescent="0.1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ht="12.75" customHeight="1" x14ac:dyDescent="0.1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ht="12.75" customHeight="1" x14ac:dyDescent="0.1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ht="12.75" customHeight="1" x14ac:dyDescent="0.1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ht="12.75" customHeight="1" x14ac:dyDescent="0.1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ht="12.75" customHeight="1" x14ac:dyDescent="0.1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ht="12.75" customHeight="1" x14ac:dyDescent="0.1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ht="12.75" customHeight="1" x14ac:dyDescent="0.1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ht="12.75" customHeight="1" x14ac:dyDescent="0.1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ht="12.75" customHeight="1" x14ac:dyDescent="0.1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ht="12.75" customHeight="1" x14ac:dyDescent="0.1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ht="12.75" customHeight="1" x14ac:dyDescent="0.1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ht="12.75" customHeight="1" x14ac:dyDescent="0.1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ht="12.75" customHeight="1" x14ac:dyDescent="0.1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ht="12.75" customHeight="1" x14ac:dyDescent="0.1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ht="12.75" customHeight="1" x14ac:dyDescent="0.1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ht="12.75" customHeight="1" x14ac:dyDescent="0.1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ht="12.75" customHeight="1" x14ac:dyDescent="0.1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ht="12.75" customHeight="1" x14ac:dyDescent="0.1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ht="12.75" customHeight="1" x14ac:dyDescent="0.1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ht="12.75" customHeight="1" x14ac:dyDescent="0.1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ht="12.75" customHeight="1" x14ac:dyDescent="0.1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ht="12.75" customHeight="1" x14ac:dyDescent="0.1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ht="12.75" customHeight="1" x14ac:dyDescent="0.1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ht="12.75" customHeight="1" x14ac:dyDescent="0.1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ht="12.75" customHeight="1" x14ac:dyDescent="0.1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ht="12.75" customHeight="1" x14ac:dyDescent="0.1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ht="12.75" customHeight="1" x14ac:dyDescent="0.1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ht="12.75" customHeight="1" x14ac:dyDescent="0.1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ht="12.75" customHeight="1" x14ac:dyDescent="0.1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ht="12.75" customHeight="1" x14ac:dyDescent="0.1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ht="12.75" customHeight="1" x14ac:dyDescent="0.1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ht="12.75" customHeight="1" x14ac:dyDescent="0.1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ht="12.75" customHeight="1" x14ac:dyDescent="0.1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ht="12.75" customHeight="1" x14ac:dyDescent="0.1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ht="12.75" customHeight="1" x14ac:dyDescent="0.1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ht="12.75" customHeight="1" x14ac:dyDescent="0.1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ht="12.75" customHeight="1" x14ac:dyDescent="0.1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ht="12.75" customHeight="1" x14ac:dyDescent="0.1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ht="12.75" customHeight="1" x14ac:dyDescent="0.1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ht="12.75" customHeight="1" x14ac:dyDescent="0.1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ht="12.75" customHeight="1" x14ac:dyDescent="0.1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ht="12.75" customHeight="1" x14ac:dyDescent="0.1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ht="12.75" customHeight="1" x14ac:dyDescent="0.1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ht="12.75" customHeight="1" x14ac:dyDescent="0.1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ht="12.75" customHeight="1" x14ac:dyDescent="0.1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ht="12.75" customHeight="1" x14ac:dyDescent="0.1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ht="12.75" customHeight="1" x14ac:dyDescent="0.1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ht="12.75" customHeight="1" x14ac:dyDescent="0.1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ht="12.75" customHeight="1" x14ac:dyDescent="0.1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ht="12.75" customHeight="1" x14ac:dyDescent="0.1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ht="12.75" customHeight="1" x14ac:dyDescent="0.1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ht="12.75" customHeight="1" x14ac:dyDescent="0.1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ht="12.75" customHeight="1" x14ac:dyDescent="0.1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ht="12.75" customHeight="1" x14ac:dyDescent="0.1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ht="12.75" customHeight="1" x14ac:dyDescent="0.1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ht="12.75" customHeight="1" x14ac:dyDescent="0.1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ht="12.75" customHeight="1" x14ac:dyDescent="0.1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ht="12.75" customHeight="1" x14ac:dyDescent="0.1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ht="12.75" customHeight="1" x14ac:dyDescent="0.1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ht="12.75" customHeight="1" x14ac:dyDescent="0.1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ht="12.75" customHeight="1" x14ac:dyDescent="0.1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ht="12.75" customHeight="1" x14ac:dyDescent="0.1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ht="12.75" customHeight="1" x14ac:dyDescent="0.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ht="12.75" customHeight="1" x14ac:dyDescent="0.1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ht="12.75" customHeight="1" x14ac:dyDescent="0.1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ht="12.75" customHeight="1" x14ac:dyDescent="0.1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ht="12.75" customHeight="1" x14ac:dyDescent="0.1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ht="12.75" customHeight="1" x14ac:dyDescent="0.1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ht="12.75" customHeight="1" x14ac:dyDescent="0.1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ht="12.75" customHeight="1" x14ac:dyDescent="0.1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ht="12.75" customHeight="1" x14ac:dyDescent="0.1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ht="12.75" customHeight="1" x14ac:dyDescent="0.1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ht="12.75" customHeight="1" x14ac:dyDescent="0.1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ht="12.75" customHeight="1" x14ac:dyDescent="0.1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ht="12.75" customHeight="1" x14ac:dyDescent="0.1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ht="12.75" customHeight="1" x14ac:dyDescent="0.1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2.75" customHeight="1" x14ac:dyDescent="0.1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2.75" customHeight="1" x14ac:dyDescent="0.1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2.75" customHeight="1" x14ac:dyDescent="0.1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2.75" customHeight="1" x14ac:dyDescent="0.1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2.75" customHeight="1" x14ac:dyDescent="0.1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2.75" customHeight="1" x14ac:dyDescent="0.1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2.75" customHeight="1" x14ac:dyDescent="0.1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2.75" customHeight="1" x14ac:dyDescent="0.1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2.75" customHeight="1" x14ac:dyDescent="0.1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2.75" customHeight="1" x14ac:dyDescent="0.1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2.75" customHeight="1" x14ac:dyDescent="0.1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2.75" customHeight="1" x14ac:dyDescent="0.1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2.75" customHeight="1" x14ac:dyDescent="0.1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2.75" customHeight="1" x14ac:dyDescent="0.1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2.75" customHeight="1" x14ac:dyDescent="0.1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2.75" customHeight="1" x14ac:dyDescent="0.1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2.75" customHeight="1" x14ac:dyDescent="0.1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2.75" customHeight="1" x14ac:dyDescent="0.1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2.75" customHeight="1" x14ac:dyDescent="0.1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2.75" customHeight="1" x14ac:dyDescent="0.1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2.75" customHeight="1" x14ac:dyDescent="0.1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2.75" customHeight="1" x14ac:dyDescent="0.1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2.75" customHeight="1" x14ac:dyDescent="0.1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2.75" customHeight="1" x14ac:dyDescent="0.1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2.75" customHeight="1" x14ac:dyDescent="0.1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2.75" customHeight="1" x14ac:dyDescent="0.1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2.75" customHeight="1" x14ac:dyDescent="0.1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2.75" customHeight="1" x14ac:dyDescent="0.1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2.75" customHeight="1" x14ac:dyDescent="0.1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2.75" customHeight="1" x14ac:dyDescent="0.1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2.75" customHeight="1" x14ac:dyDescent="0.1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2.75" customHeight="1" x14ac:dyDescent="0.1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2.75" customHeight="1" x14ac:dyDescent="0.1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2.75" customHeight="1" x14ac:dyDescent="0.1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2.75" customHeight="1" x14ac:dyDescent="0.1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2.75" customHeight="1" x14ac:dyDescent="0.1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2.75" customHeight="1" x14ac:dyDescent="0.1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2.75" customHeight="1" x14ac:dyDescent="0.1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2.75" customHeight="1" x14ac:dyDescent="0.1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2.75" customHeight="1" x14ac:dyDescent="0.1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2.75" customHeight="1" x14ac:dyDescent="0.1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2.75" customHeight="1" x14ac:dyDescent="0.1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2.75" customHeight="1" x14ac:dyDescent="0.1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2.75" customHeight="1" x14ac:dyDescent="0.1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2.75" customHeight="1" x14ac:dyDescent="0.1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2.75" customHeight="1" x14ac:dyDescent="0.1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2.75" customHeight="1" x14ac:dyDescent="0.1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2.75" customHeight="1" x14ac:dyDescent="0.1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2.75" customHeight="1" x14ac:dyDescent="0.1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2.75" customHeight="1" x14ac:dyDescent="0.1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2.75" customHeight="1" x14ac:dyDescent="0.1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2.75" customHeight="1" x14ac:dyDescent="0.1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2.75" customHeight="1" x14ac:dyDescent="0.1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2.75" customHeight="1" x14ac:dyDescent="0.1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2.75" customHeight="1" x14ac:dyDescent="0.1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2.75" customHeight="1" x14ac:dyDescent="0.1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2.75" customHeight="1" x14ac:dyDescent="0.1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2.75" customHeight="1" x14ac:dyDescent="0.1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2.75" customHeight="1" x14ac:dyDescent="0.1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2.75" customHeight="1" x14ac:dyDescent="0.1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2.75" customHeight="1" x14ac:dyDescent="0.1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2.75" customHeight="1" x14ac:dyDescent="0.1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2.75" customHeight="1" x14ac:dyDescent="0.1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2.75" customHeight="1" x14ac:dyDescent="0.1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2.75" customHeight="1" x14ac:dyDescent="0.1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2.75" customHeight="1" x14ac:dyDescent="0.1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2.75" customHeight="1" x14ac:dyDescent="0.1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2.75" customHeight="1" x14ac:dyDescent="0.1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2.75" customHeight="1" x14ac:dyDescent="0.1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2.75" customHeight="1" x14ac:dyDescent="0.1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2.75" customHeight="1" x14ac:dyDescent="0.1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2.75" customHeight="1" x14ac:dyDescent="0.1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2.75" customHeight="1" x14ac:dyDescent="0.1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2.75" customHeight="1" x14ac:dyDescent="0.1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2.75" customHeight="1" x14ac:dyDescent="0.1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2.75" customHeight="1" x14ac:dyDescent="0.1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2.75" customHeight="1" x14ac:dyDescent="0.1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2.75" customHeight="1" x14ac:dyDescent="0.1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2.75" customHeight="1" x14ac:dyDescent="0.1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2.75" customHeight="1" x14ac:dyDescent="0.1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2.75" customHeight="1" x14ac:dyDescent="0.1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2.75" customHeight="1" x14ac:dyDescent="0.1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2.75" customHeight="1" x14ac:dyDescent="0.1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2.75" customHeight="1" x14ac:dyDescent="0.1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2.75" customHeight="1" x14ac:dyDescent="0.1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2.75" customHeight="1" x14ac:dyDescent="0.1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2.75" customHeight="1" x14ac:dyDescent="0.1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2.75" customHeight="1" x14ac:dyDescent="0.1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2.75" customHeight="1" x14ac:dyDescent="0.1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2.75" customHeight="1" x14ac:dyDescent="0.1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2.75" customHeight="1" x14ac:dyDescent="0.1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2.75" customHeight="1" x14ac:dyDescent="0.1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2.75" customHeight="1" x14ac:dyDescent="0.1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2.75" customHeight="1" x14ac:dyDescent="0.1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2.75" customHeight="1" x14ac:dyDescent="0.1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2.75" customHeight="1" x14ac:dyDescent="0.1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2.75" customHeight="1" x14ac:dyDescent="0.1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2.75" customHeight="1" x14ac:dyDescent="0.1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2.75" customHeight="1" x14ac:dyDescent="0.1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2.75" customHeight="1" x14ac:dyDescent="0.1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2.75" customHeight="1" x14ac:dyDescent="0.1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2.75" customHeight="1" x14ac:dyDescent="0.1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2.75" customHeight="1" x14ac:dyDescent="0.1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2.75" customHeight="1" x14ac:dyDescent="0.1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2.75" customHeight="1" x14ac:dyDescent="0.1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2.75" customHeight="1" x14ac:dyDescent="0.1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2.75" customHeight="1" x14ac:dyDescent="0.1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2.75" customHeight="1" x14ac:dyDescent="0.1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2.75" customHeight="1" x14ac:dyDescent="0.1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2.75" customHeight="1" x14ac:dyDescent="0.1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2.75" customHeight="1" x14ac:dyDescent="0.1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2.75" customHeight="1" x14ac:dyDescent="0.1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2.75" customHeight="1" x14ac:dyDescent="0.1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2.75" customHeight="1" x14ac:dyDescent="0.1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2.75" customHeight="1" x14ac:dyDescent="0.1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2.75" customHeight="1" x14ac:dyDescent="0.1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2.75" customHeight="1" x14ac:dyDescent="0.1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2.75" customHeight="1" x14ac:dyDescent="0.1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2.75" customHeight="1" x14ac:dyDescent="0.1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2.75" customHeight="1" x14ac:dyDescent="0.1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2.75" customHeight="1" x14ac:dyDescent="0.1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2.75" customHeight="1" x14ac:dyDescent="0.1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2.75" customHeight="1" x14ac:dyDescent="0.1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2.75" customHeight="1" x14ac:dyDescent="0.1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2.75" customHeight="1" x14ac:dyDescent="0.1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2.75" customHeight="1" x14ac:dyDescent="0.1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2.75" customHeight="1" x14ac:dyDescent="0.1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2.75" customHeight="1" x14ac:dyDescent="0.1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2.75" customHeight="1" x14ac:dyDescent="0.1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2.75" customHeight="1" x14ac:dyDescent="0.1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2.75" customHeight="1" x14ac:dyDescent="0.1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2.75" customHeight="1" x14ac:dyDescent="0.1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2.75" customHeight="1" x14ac:dyDescent="0.1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2.75" customHeight="1" x14ac:dyDescent="0.1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2.75" customHeight="1" x14ac:dyDescent="0.1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2.75" customHeight="1" x14ac:dyDescent="0.1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2.75" customHeight="1" x14ac:dyDescent="0.1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2.75" customHeight="1" x14ac:dyDescent="0.1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2.75" customHeight="1" x14ac:dyDescent="0.1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2.75" customHeight="1" x14ac:dyDescent="0.1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2.75" customHeight="1" x14ac:dyDescent="0.1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2.75" customHeight="1" x14ac:dyDescent="0.1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2.75" customHeight="1" x14ac:dyDescent="0.1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2.75" customHeight="1" x14ac:dyDescent="0.1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2.75" customHeight="1" x14ac:dyDescent="0.1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2.75" customHeight="1" x14ac:dyDescent="0.1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2.75" customHeight="1" x14ac:dyDescent="0.1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2.75" customHeight="1" x14ac:dyDescent="0.1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2.75" customHeight="1" x14ac:dyDescent="0.1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2.75" customHeight="1" x14ac:dyDescent="0.1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2.75" customHeight="1" x14ac:dyDescent="0.1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2.75" customHeight="1" x14ac:dyDescent="0.1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2.75" customHeight="1" x14ac:dyDescent="0.1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2.75" customHeight="1" x14ac:dyDescent="0.1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2.75" customHeight="1" x14ac:dyDescent="0.1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2.75" customHeight="1" x14ac:dyDescent="0.1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2.75" customHeight="1" x14ac:dyDescent="0.1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2.75" customHeight="1" x14ac:dyDescent="0.1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2.75" customHeight="1" x14ac:dyDescent="0.1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2.75" customHeight="1" x14ac:dyDescent="0.1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2.75" customHeight="1" x14ac:dyDescent="0.1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2.75" customHeight="1" x14ac:dyDescent="0.1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2.75" customHeight="1" x14ac:dyDescent="0.1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2.75" customHeight="1" x14ac:dyDescent="0.1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2.75" customHeight="1" x14ac:dyDescent="0.1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2.75" customHeight="1" x14ac:dyDescent="0.1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2.75" customHeight="1" x14ac:dyDescent="0.1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2.75" customHeight="1" x14ac:dyDescent="0.1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2.75" customHeight="1" x14ac:dyDescent="0.1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2.75" customHeight="1" x14ac:dyDescent="0.1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2.75" customHeight="1" x14ac:dyDescent="0.1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2.75" customHeight="1" x14ac:dyDescent="0.1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2.75" customHeight="1" x14ac:dyDescent="0.1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2.75" customHeight="1" x14ac:dyDescent="0.1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2.75" customHeight="1" x14ac:dyDescent="0.1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2.75" customHeight="1" x14ac:dyDescent="0.1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2.75" customHeight="1" x14ac:dyDescent="0.1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2.75" customHeight="1" x14ac:dyDescent="0.1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2.75" customHeight="1" x14ac:dyDescent="0.1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2.75" customHeight="1" x14ac:dyDescent="0.1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2.75" customHeight="1" x14ac:dyDescent="0.1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2.75" customHeight="1" x14ac:dyDescent="0.1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2.75" customHeight="1" x14ac:dyDescent="0.1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2.75" customHeight="1" x14ac:dyDescent="0.1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2.75" customHeight="1" x14ac:dyDescent="0.1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2.75" customHeight="1" x14ac:dyDescent="0.1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2.75" customHeight="1" x14ac:dyDescent="0.1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2.75" customHeight="1" x14ac:dyDescent="0.1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2.75" customHeight="1" x14ac:dyDescent="0.1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2.75" customHeight="1" x14ac:dyDescent="0.1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2.75" customHeight="1" x14ac:dyDescent="0.1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2.75" customHeight="1" x14ac:dyDescent="0.1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2.75" customHeight="1" x14ac:dyDescent="0.1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2.75" customHeight="1" x14ac:dyDescent="0.1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2.75" customHeight="1" x14ac:dyDescent="0.1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2.75" customHeight="1" x14ac:dyDescent="0.1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2.75" customHeight="1" x14ac:dyDescent="0.1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2.75" customHeight="1" x14ac:dyDescent="0.1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2.75" customHeight="1" x14ac:dyDescent="0.1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2.75" customHeight="1" x14ac:dyDescent="0.1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2.75" customHeight="1" x14ac:dyDescent="0.1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2.75" customHeight="1" x14ac:dyDescent="0.1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2.75" customHeight="1" x14ac:dyDescent="0.1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2.75" customHeight="1" x14ac:dyDescent="0.1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2.75" customHeight="1" x14ac:dyDescent="0.1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2.75" customHeight="1" x14ac:dyDescent="0.1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2.75" customHeight="1" x14ac:dyDescent="0.1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2.75" customHeight="1" x14ac:dyDescent="0.1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2.75" customHeight="1" x14ac:dyDescent="0.1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2.75" customHeight="1" x14ac:dyDescent="0.1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2.75" customHeight="1" x14ac:dyDescent="0.1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2.75" customHeight="1" x14ac:dyDescent="0.1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2.75" customHeight="1" x14ac:dyDescent="0.1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2.75" customHeight="1" x14ac:dyDescent="0.1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2.75" customHeight="1" x14ac:dyDescent="0.1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2.75" customHeight="1" x14ac:dyDescent="0.1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2.75" customHeight="1" x14ac:dyDescent="0.1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2.75" customHeight="1" x14ac:dyDescent="0.1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2.75" customHeight="1" x14ac:dyDescent="0.1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2.75" customHeight="1" x14ac:dyDescent="0.1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2.75" customHeight="1" x14ac:dyDescent="0.1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2.75" customHeight="1" x14ac:dyDescent="0.1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2.75" customHeight="1" x14ac:dyDescent="0.1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2.75" customHeight="1" x14ac:dyDescent="0.1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2.75" customHeight="1" x14ac:dyDescent="0.1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2.75" customHeight="1" x14ac:dyDescent="0.1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2.75" customHeight="1" x14ac:dyDescent="0.1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2.75" customHeight="1" x14ac:dyDescent="0.1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2.75" customHeight="1" x14ac:dyDescent="0.1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2.75" customHeight="1" x14ac:dyDescent="0.1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2.75" customHeight="1" x14ac:dyDescent="0.1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2.75" customHeight="1" x14ac:dyDescent="0.1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2.75" customHeight="1" x14ac:dyDescent="0.1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2.75" customHeight="1" x14ac:dyDescent="0.1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2.75" customHeight="1" x14ac:dyDescent="0.1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2.75" customHeight="1" x14ac:dyDescent="0.1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2.75" customHeight="1" x14ac:dyDescent="0.1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2.75" customHeight="1" x14ac:dyDescent="0.1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2.75" customHeight="1" x14ac:dyDescent="0.1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2.75" customHeight="1" x14ac:dyDescent="0.1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2.75" customHeight="1" x14ac:dyDescent="0.1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2.75" customHeight="1" x14ac:dyDescent="0.1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2.75" customHeight="1" x14ac:dyDescent="0.1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2.75" customHeight="1" x14ac:dyDescent="0.1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2.75" customHeight="1" x14ac:dyDescent="0.1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2.75" customHeight="1" x14ac:dyDescent="0.1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2.75" customHeight="1" x14ac:dyDescent="0.1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2.75" customHeight="1" x14ac:dyDescent="0.1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2.75" customHeight="1" x14ac:dyDescent="0.1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2.75" customHeight="1" x14ac:dyDescent="0.1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2.75" customHeight="1" x14ac:dyDescent="0.1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2.75" customHeight="1" x14ac:dyDescent="0.1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2.75" customHeight="1" x14ac:dyDescent="0.1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2.75" customHeight="1" x14ac:dyDescent="0.1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2.75" customHeight="1" x14ac:dyDescent="0.1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2.75" customHeight="1" x14ac:dyDescent="0.1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2.75" customHeight="1" x14ac:dyDescent="0.1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2.75" customHeight="1" x14ac:dyDescent="0.1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2.75" customHeight="1" x14ac:dyDescent="0.1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2.75" customHeight="1" x14ac:dyDescent="0.1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2.75" customHeight="1" x14ac:dyDescent="0.1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2.75" customHeight="1" x14ac:dyDescent="0.1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2.75" customHeight="1" x14ac:dyDescent="0.1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2.75" customHeight="1" x14ac:dyDescent="0.1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2.75" customHeight="1" x14ac:dyDescent="0.1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2.75" customHeight="1" x14ac:dyDescent="0.1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2.75" customHeight="1" x14ac:dyDescent="0.1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2.75" customHeight="1" x14ac:dyDescent="0.1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2.75" customHeight="1" x14ac:dyDescent="0.1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2.75" customHeight="1" x14ac:dyDescent="0.1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2.75" customHeight="1" x14ac:dyDescent="0.1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2.75" customHeight="1" x14ac:dyDescent="0.1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2.75" customHeight="1" x14ac:dyDescent="0.1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2.75" customHeight="1" x14ac:dyDescent="0.1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2.75" customHeight="1" x14ac:dyDescent="0.1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2.75" customHeight="1" x14ac:dyDescent="0.1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2.75" customHeight="1" x14ac:dyDescent="0.1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2.75" customHeight="1" x14ac:dyDescent="0.1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2.75" customHeight="1" x14ac:dyDescent="0.1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2.75" customHeight="1" x14ac:dyDescent="0.1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2.75" customHeight="1" x14ac:dyDescent="0.1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2.75" customHeight="1" x14ac:dyDescent="0.1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2.75" customHeight="1" x14ac:dyDescent="0.1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2.75" customHeight="1" x14ac:dyDescent="0.1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2.75" customHeight="1" x14ac:dyDescent="0.1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2.75" customHeight="1" x14ac:dyDescent="0.1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2.75" customHeight="1" x14ac:dyDescent="0.1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2.75" customHeight="1" x14ac:dyDescent="0.1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2.75" customHeight="1" x14ac:dyDescent="0.1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2.75" customHeight="1" x14ac:dyDescent="0.1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2.75" customHeight="1" x14ac:dyDescent="0.1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2.75" customHeight="1" x14ac:dyDescent="0.1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2.75" customHeight="1" x14ac:dyDescent="0.1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2.75" customHeight="1" x14ac:dyDescent="0.1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2.75" customHeight="1" x14ac:dyDescent="0.1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2.75" customHeight="1" x14ac:dyDescent="0.1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2.75" customHeight="1" x14ac:dyDescent="0.1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2.75" customHeight="1" x14ac:dyDescent="0.1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2.75" customHeight="1" x14ac:dyDescent="0.1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2.75" customHeight="1" x14ac:dyDescent="0.1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2.75" customHeight="1" x14ac:dyDescent="0.1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2.75" customHeight="1" x14ac:dyDescent="0.1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2.75" customHeight="1" x14ac:dyDescent="0.1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2.75" customHeight="1" x14ac:dyDescent="0.1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2.75" customHeight="1" x14ac:dyDescent="0.1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2.75" customHeight="1" x14ac:dyDescent="0.1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2.75" customHeight="1" x14ac:dyDescent="0.1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2.75" customHeight="1" x14ac:dyDescent="0.1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2.75" customHeight="1" x14ac:dyDescent="0.1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2.75" customHeight="1" x14ac:dyDescent="0.1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2.75" customHeight="1" x14ac:dyDescent="0.1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2.75" customHeight="1" x14ac:dyDescent="0.1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2.75" customHeight="1" x14ac:dyDescent="0.1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2.75" customHeight="1" x14ac:dyDescent="0.1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2.75" customHeight="1" x14ac:dyDescent="0.1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2.75" customHeight="1" x14ac:dyDescent="0.1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2.75" customHeight="1" x14ac:dyDescent="0.1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2.75" customHeight="1" x14ac:dyDescent="0.1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2.75" customHeight="1" x14ac:dyDescent="0.1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2.75" customHeight="1" x14ac:dyDescent="0.1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2.75" customHeight="1" x14ac:dyDescent="0.1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2.75" customHeight="1" x14ac:dyDescent="0.1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2.75" customHeight="1" x14ac:dyDescent="0.1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2.75" customHeight="1" x14ac:dyDescent="0.1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2.75" customHeight="1" x14ac:dyDescent="0.1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2.75" customHeight="1" x14ac:dyDescent="0.1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2.75" customHeight="1" x14ac:dyDescent="0.1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2.75" customHeight="1" x14ac:dyDescent="0.1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2.75" customHeight="1" x14ac:dyDescent="0.1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2.75" customHeight="1" x14ac:dyDescent="0.1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2.75" customHeight="1" x14ac:dyDescent="0.1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2.75" customHeight="1" x14ac:dyDescent="0.1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2.75" customHeight="1" x14ac:dyDescent="0.1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2.75" customHeight="1" x14ac:dyDescent="0.1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2.75" customHeight="1" x14ac:dyDescent="0.1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2.75" customHeight="1" x14ac:dyDescent="0.1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2.75" customHeight="1" x14ac:dyDescent="0.1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2.75" customHeight="1" x14ac:dyDescent="0.1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2.75" customHeight="1" x14ac:dyDescent="0.1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2.75" customHeight="1" x14ac:dyDescent="0.1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2.75" customHeight="1" x14ac:dyDescent="0.1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2.75" customHeight="1" x14ac:dyDescent="0.1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2.75" customHeight="1" x14ac:dyDescent="0.1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2.75" customHeight="1" x14ac:dyDescent="0.1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2.75" customHeight="1" x14ac:dyDescent="0.1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2.75" customHeight="1" x14ac:dyDescent="0.1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2.75" customHeight="1" x14ac:dyDescent="0.1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2.75" customHeight="1" x14ac:dyDescent="0.1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2.75" customHeight="1" x14ac:dyDescent="0.1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2.75" customHeight="1" x14ac:dyDescent="0.1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2.75" customHeight="1" x14ac:dyDescent="0.1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2.75" customHeight="1" x14ac:dyDescent="0.1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2.75" customHeight="1" x14ac:dyDescent="0.1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2.75" customHeight="1" x14ac:dyDescent="0.1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2.75" customHeight="1" x14ac:dyDescent="0.1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2.75" customHeight="1" x14ac:dyDescent="0.1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2.75" customHeight="1" x14ac:dyDescent="0.1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2.75" customHeight="1" x14ac:dyDescent="0.1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2.75" customHeight="1" x14ac:dyDescent="0.1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2.75" customHeight="1" x14ac:dyDescent="0.1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2.75" customHeight="1" x14ac:dyDescent="0.1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2.75" customHeight="1" x14ac:dyDescent="0.1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2.75" customHeight="1" x14ac:dyDescent="0.1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2.75" customHeight="1" x14ac:dyDescent="0.1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2.75" customHeight="1" x14ac:dyDescent="0.1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2.75" customHeight="1" x14ac:dyDescent="0.1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2.75" customHeight="1" x14ac:dyDescent="0.1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2.75" customHeight="1" x14ac:dyDescent="0.1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2.75" customHeight="1" x14ac:dyDescent="0.1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2.75" customHeight="1" x14ac:dyDescent="0.1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2.75" customHeight="1" x14ac:dyDescent="0.1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2.75" customHeight="1" x14ac:dyDescent="0.1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2.75" customHeight="1" x14ac:dyDescent="0.1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2.75" customHeight="1" x14ac:dyDescent="0.1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2.75" customHeight="1" x14ac:dyDescent="0.1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2.75" customHeight="1" x14ac:dyDescent="0.1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2.75" customHeight="1" x14ac:dyDescent="0.1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2.75" customHeight="1" x14ac:dyDescent="0.1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2.75" customHeight="1" x14ac:dyDescent="0.1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2.75" customHeight="1" x14ac:dyDescent="0.1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2.75" customHeight="1" x14ac:dyDescent="0.1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2.75" customHeight="1" x14ac:dyDescent="0.1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2.75" customHeight="1" x14ac:dyDescent="0.1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2.75" customHeight="1" x14ac:dyDescent="0.1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2.75" customHeight="1" x14ac:dyDescent="0.1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2.75" customHeight="1" x14ac:dyDescent="0.1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2.75" customHeight="1" x14ac:dyDescent="0.1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2.75" customHeight="1" x14ac:dyDescent="0.1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2.75" customHeight="1" x14ac:dyDescent="0.1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2.75" customHeight="1" x14ac:dyDescent="0.1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2.75" customHeight="1" x14ac:dyDescent="0.1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2.75" customHeight="1" x14ac:dyDescent="0.1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2.75" customHeight="1" x14ac:dyDescent="0.1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2.75" customHeight="1" x14ac:dyDescent="0.1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2.75" customHeight="1" x14ac:dyDescent="0.1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2.75" customHeight="1" x14ac:dyDescent="0.1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2.75" customHeight="1" x14ac:dyDescent="0.1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2.75" customHeight="1" x14ac:dyDescent="0.1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2.75" customHeight="1" x14ac:dyDescent="0.1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2.75" customHeight="1" x14ac:dyDescent="0.1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2.75" customHeight="1" x14ac:dyDescent="0.1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2.75" customHeight="1" x14ac:dyDescent="0.1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2.75" customHeight="1" x14ac:dyDescent="0.1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2.75" customHeight="1" x14ac:dyDescent="0.1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2.75" customHeight="1" x14ac:dyDescent="0.1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2.75" customHeight="1" x14ac:dyDescent="0.1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2.75" customHeight="1" x14ac:dyDescent="0.1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2.75" customHeight="1" x14ac:dyDescent="0.1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2.75" customHeight="1" x14ac:dyDescent="0.1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2.75" customHeight="1" x14ac:dyDescent="0.1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2.75" customHeight="1" x14ac:dyDescent="0.1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2.75" customHeight="1" x14ac:dyDescent="0.1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2.75" customHeight="1" x14ac:dyDescent="0.1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2.75" customHeight="1" x14ac:dyDescent="0.1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2.75" customHeight="1" x14ac:dyDescent="0.1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2.75" customHeight="1" x14ac:dyDescent="0.1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2.75" customHeight="1" x14ac:dyDescent="0.1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2.75" customHeight="1" x14ac:dyDescent="0.1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2.75" customHeight="1" x14ac:dyDescent="0.1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2.75" customHeight="1" x14ac:dyDescent="0.1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2.75" customHeight="1" x14ac:dyDescent="0.1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2.75" customHeight="1" x14ac:dyDescent="0.1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2.75" customHeight="1" x14ac:dyDescent="0.1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2.75" customHeight="1" x14ac:dyDescent="0.1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2.75" customHeight="1" x14ac:dyDescent="0.1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2.75" customHeight="1" x14ac:dyDescent="0.1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2.75" customHeight="1" x14ac:dyDescent="0.1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2.75" customHeight="1" x14ac:dyDescent="0.1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2.75" customHeight="1" x14ac:dyDescent="0.1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2.75" customHeight="1" x14ac:dyDescent="0.1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2.75" customHeight="1" x14ac:dyDescent="0.1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2.75" customHeight="1" x14ac:dyDescent="0.1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2.75" customHeight="1" x14ac:dyDescent="0.1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2.75" customHeight="1" x14ac:dyDescent="0.1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2.75" customHeight="1" x14ac:dyDescent="0.1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2.75" customHeight="1" x14ac:dyDescent="0.1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2.75" customHeight="1" x14ac:dyDescent="0.1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2.75" customHeight="1" x14ac:dyDescent="0.1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2.75" customHeight="1" x14ac:dyDescent="0.1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2.75" customHeight="1" x14ac:dyDescent="0.1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2.75" customHeight="1" x14ac:dyDescent="0.1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2.75" customHeight="1" x14ac:dyDescent="0.1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2.75" customHeight="1" x14ac:dyDescent="0.1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2.75" customHeight="1" x14ac:dyDescent="0.1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2.75" customHeight="1" x14ac:dyDescent="0.1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2.75" customHeight="1" x14ac:dyDescent="0.1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2.75" customHeight="1" x14ac:dyDescent="0.1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2.75" customHeight="1" x14ac:dyDescent="0.1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2.75" customHeight="1" x14ac:dyDescent="0.1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2.75" customHeight="1" x14ac:dyDescent="0.1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2.75" customHeight="1" x14ac:dyDescent="0.1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2.75" customHeight="1" x14ac:dyDescent="0.1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2.75" customHeight="1" x14ac:dyDescent="0.1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2.75" customHeight="1" x14ac:dyDescent="0.1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2.75" customHeight="1" x14ac:dyDescent="0.1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2.75" customHeight="1" x14ac:dyDescent="0.1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2.75" customHeight="1" x14ac:dyDescent="0.1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2.75" customHeight="1" x14ac:dyDescent="0.1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2.75" customHeight="1" x14ac:dyDescent="0.1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2.75" customHeight="1" x14ac:dyDescent="0.1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2.75" customHeight="1" x14ac:dyDescent="0.1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2.75" customHeight="1" x14ac:dyDescent="0.1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2.75" customHeight="1" x14ac:dyDescent="0.1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2.75" customHeight="1" x14ac:dyDescent="0.1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2.75" customHeight="1" x14ac:dyDescent="0.1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2.75" customHeight="1" x14ac:dyDescent="0.1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2.75" customHeight="1" x14ac:dyDescent="0.1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2.75" customHeight="1" x14ac:dyDescent="0.1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2.75" customHeight="1" x14ac:dyDescent="0.1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2.75" customHeight="1" x14ac:dyDescent="0.1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2.75" customHeight="1" x14ac:dyDescent="0.1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2.75" customHeight="1" x14ac:dyDescent="0.1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2.75" customHeight="1" x14ac:dyDescent="0.1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2.75" customHeight="1" x14ac:dyDescent="0.1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2.75" customHeight="1" x14ac:dyDescent="0.1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2.75" customHeight="1" x14ac:dyDescent="0.1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2.75" customHeight="1" x14ac:dyDescent="0.1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2.75" customHeight="1" x14ac:dyDescent="0.1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2.75" customHeight="1" x14ac:dyDescent="0.1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2.75" customHeight="1" x14ac:dyDescent="0.1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2.75" customHeight="1" x14ac:dyDescent="0.1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2.75" customHeight="1" x14ac:dyDescent="0.1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2.75" customHeight="1" x14ac:dyDescent="0.1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2.75" customHeight="1" x14ac:dyDescent="0.1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2.75" customHeight="1" x14ac:dyDescent="0.1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2.75" customHeight="1" x14ac:dyDescent="0.1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2.75" customHeight="1" x14ac:dyDescent="0.1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2.75" customHeight="1" x14ac:dyDescent="0.1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2.75" customHeight="1" x14ac:dyDescent="0.1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2.75" customHeight="1" x14ac:dyDescent="0.1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2.75" customHeight="1" x14ac:dyDescent="0.1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2.75" customHeight="1" x14ac:dyDescent="0.1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2.75" customHeight="1" x14ac:dyDescent="0.1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2.75" customHeight="1" x14ac:dyDescent="0.1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2.75" customHeight="1" x14ac:dyDescent="0.1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2.75" customHeight="1" x14ac:dyDescent="0.1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2.75" customHeight="1" x14ac:dyDescent="0.1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2.75" customHeight="1" x14ac:dyDescent="0.1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2.75" customHeight="1" x14ac:dyDescent="0.1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2.75" customHeight="1" x14ac:dyDescent="0.1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2.75" customHeight="1" x14ac:dyDescent="0.1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2.75" customHeight="1" x14ac:dyDescent="0.1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2.75" customHeight="1" x14ac:dyDescent="0.1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2.75" customHeight="1" x14ac:dyDescent="0.1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2.75" customHeight="1" x14ac:dyDescent="0.1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2.75" customHeight="1" x14ac:dyDescent="0.1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2.75" customHeight="1" x14ac:dyDescent="0.1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2.75" customHeight="1" x14ac:dyDescent="0.1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2.75" customHeight="1" x14ac:dyDescent="0.1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2.75" customHeight="1" x14ac:dyDescent="0.1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2.75" customHeight="1" x14ac:dyDescent="0.1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2.75" customHeight="1" x14ac:dyDescent="0.1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2.75" customHeight="1" x14ac:dyDescent="0.1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2.75" customHeight="1" x14ac:dyDescent="0.1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2.75" customHeight="1" x14ac:dyDescent="0.1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2.75" customHeight="1" x14ac:dyDescent="0.1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2.75" customHeight="1" x14ac:dyDescent="0.1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2.75" customHeight="1" x14ac:dyDescent="0.1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2.75" customHeight="1" x14ac:dyDescent="0.1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2.75" customHeight="1" x14ac:dyDescent="0.1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2.75" customHeight="1" x14ac:dyDescent="0.1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2.75" customHeight="1" x14ac:dyDescent="0.1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2.75" customHeight="1" x14ac:dyDescent="0.1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2.75" customHeight="1" x14ac:dyDescent="0.1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2.75" customHeight="1" x14ac:dyDescent="0.1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2.75" customHeight="1" x14ac:dyDescent="0.1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2.75" customHeight="1" x14ac:dyDescent="0.1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2.75" customHeight="1" x14ac:dyDescent="0.1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2.75" customHeight="1" x14ac:dyDescent="0.1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2.75" customHeight="1" x14ac:dyDescent="0.1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2.75" customHeight="1" x14ac:dyDescent="0.1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2.75" customHeight="1" x14ac:dyDescent="0.1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2.75" customHeight="1" x14ac:dyDescent="0.1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2.75" customHeight="1" x14ac:dyDescent="0.1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2.75" customHeight="1" x14ac:dyDescent="0.1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2.75" customHeight="1" x14ac:dyDescent="0.1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2.75" customHeight="1" x14ac:dyDescent="0.1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2.75" customHeight="1" x14ac:dyDescent="0.1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2.75" customHeight="1" x14ac:dyDescent="0.1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2.75" customHeight="1" x14ac:dyDescent="0.1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2.75" customHeight="1" x14ac:dyDescent="0.1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2.75" customHeight="1" x14ac:dyDescent="0.1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2.75" customHeight="1" x14ac:dyDescent="0.1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2.75" customHeight="1" x14ac:dyDescent="0.1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2.75" customHeight="1" x14ac:dyDescent="0.1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2.75" customHeight="1" x14ac:dyDescent="0.1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2.75" customHeight="1" x14ac:dyDescent="0.1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2.75" customHeight="1" x14ac:dyDescent="0.1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2.75" customHeight="1" x14ac:dyDescent="0.1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2.75" customHeight="1" x14ac:dyDescent="0.1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2.75" customHeight="1" x14ac:dyDescent="0.1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2.75" customHeight="1" x14ac:dyDescent="0.1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2.75" customHeight="1" x14ac:dyDescent="0.1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2.75" customHeight="1" x14ac:dyDescent="0.1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2.75" customHeight="1" x14ac:dyDescent="0.1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2.75" customHeight="1" x14ac:dyDescent="0.1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2.75" customHeight="1" x14ac:dyDescent="0.1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2.75" customHeight="1" x14ac:dyDescent="0.1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2.75" customHeight="1" x14ac:dyDescent="0.1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2.75" customHeight="1" x14ac:dyDescent="0.1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2.75" customHeight="1" x14ac:dyDescent="0.1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2.75" customHeight="1" x14ac:dyDescent="0.1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2.75" customHeight="1" x14ac:dyDescent="0.1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2.75" customHeight="1" x14ac:dyDescent="0.1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2.75" customHeight="1" x14ac:dyDescent="0.1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2.75" customHeight="1" x14ac:dyDescent="0.1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2.75" customHeight="1" x14ac:dyDescent="0.1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2.75" customHeight="1" x14ac:dyDescent="0.1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2.75" customHeight="1" x14ac:dyDescent="0.1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2.75" customHeight="1" x14ac:dyDescent="0.1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2.75" customHeight="1" x14ac:dyDescent="0.1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2.75" customHeight="1" x14ac:dyDescent="0.1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2.75" customHeight="1" x14ac:dyDescent="0.1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2.75" customHeight="1" x14ac:dyDescent="0.1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2.75" customHeight="1" x14ac:dyDescent="0.1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2.75" customHeight="1" x14ac:dyDescent="0.1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2.75" customHeight="1" x14ac:dyDescent="0.1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2.75" customHeight="1" x14ac:dyDescent="0.1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2.75" customHeight="1" x14ac:dyDescent="0.1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2.75" customHeight="1" x14ac:dyDescent="0.1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2.75" customHeight="1" x14ac:dyDescent="0.1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2.75" customHeight="1" x14ac:dyDescent="0.1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2.75" customHeight="1" x14ac:dyDescent="0.1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2.75" customHeight="1" x14ac:dyDescent="0.1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2.75" customHeight="1" x14ac:dyDescent="0.1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2.75" customHeight="1" x14ac:dyDescent="0.1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2.75" customHeight="1" x14ac:dyDescent="0.1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2.75" customHeight="1" x14ac:dyDescent="0.1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2.75" customHeight="1" x14ac:dyDescent="0.1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2.75" customHeight="1" x14ac:dyDescent="0.1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2.75" customHeight="1" x14ac:dyDescent="0.1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2.75" customHeight="1" x14ac:dyDescent="0.1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2.75" customHeight="1" x14ac:dyDescent="0.1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2.75" customHeight="1" x14ac:dyDescent="0.1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2.75" customHeight="1" x14ac:dyDescent="0.1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2.75" customHeight="1" x14ac:dyDescent="0.1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2.75" customHeight="1" x14ac:dyDescent="0.1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2.75" customHeight="1" x14ac:dyDescent="0.1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2.75" customHeight="1" x14ac:dyDescent="0.1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2.75" customHeight="1" x14ac:dyDescent="0.1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2.75" customHeight="1" x14ac:dyDescent="0.1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2.75" customHeight="1" x14ac:dyDescent="0.1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2.75" customHeight="1" x14ac:dyDescent="0.1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2.75" customHeight="1" x14ac:dyDescent="0.1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2.75" customHeight="1" x14ac:dyDescent="0.1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2.75" customHeight="1" x14ac:dyDescent="0.1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2.75" customHeight="1" x14ac:dyDescent="0.1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2.75" customHeight="1" x14ac:dyDescent="0.1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2.75" customHeight="1" x14ac:dyDescent="0.1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2.75" customHeight="1" x14ac:dyDescent="0.1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2.75" customHeight="1" x14ac:dyDescent="0.1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2.75" customHeight="1" x14ac:dyDescent="0.1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2.75" customHeight="1" x14ac:dyDescent="0.1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2.75" customHeight="1" x14ac:dyDescent="0.1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2.75" customHeight="1" x14ac:dyDescent="0.1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2.75" customHeight="1" x14ac:dyDescent="0.1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2.75" customHeight="1" x14ac:dyDescent="0.1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2.75" customHeight="1" x14ac:dyDescent="0.1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2.75" customHeight="1" x14ac:dyDescent="0.1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2.75" customHeight="1" x14ac:dyDescent="0.1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2.75" customHeight="1" x14ac:dyDescent="0.1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2.75" customHeight="1" x14ac:dyDescent="0.1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2.75" customHeight="1" x14ac:dyDescent="0.1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2.75" customHeight="1" x14ac:dyDescent="0.1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2.75" customHeight="1" x14ac:dyDescent="0.1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2.75" customHeight="1" x14ac:dyDescent="0.1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2.75" customHeight="1" x14ac:dyDescent="0.1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2.75" customHeight="1" x14ac:dyDescent="0.1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2.75" customHeight="1" x14ac:dyDescent="0.1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2.75" customHeight="1" x14ac:dyDescent="0.1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2.75" customHeight="1" x14ac:dyDescent="0.1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2.75" customHeight="1" x14ac:dyDescent="0.1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2.75" customHeight="1" x14ac:dyDescent="0.1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2.75" customHeight="1" x14ac:dyDescent="0.1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2.75" customHeight="1" x14ac:dyDescent="0.1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2.75" customHeight="1" x14ac:dyDescent="0.1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2.75" customHeight="1" x14ac:dyDescent="0.1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2.75" customHeight="1" x14ac:dyDescent="0.1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2.75" customHeight="1" x14ac:dyDescent="0.1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2.75" customHeight="1" x14ac:dyDescent="0.1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2.75" customHeight="1" x14ac:dyDescent="0.1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2.75" customHeight="1" x14ac:dyDescent="0.1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2.75" customHeight="1" x14ac:dyDescent="0.1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2.75" customHeight="1" x14ac:dyDescent="0.1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2.75" customHeight="1" x14ac:dyDescent="0.1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2.75" customHeight="1" x14ac:dyDescent="0.1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2.75" customHeight="1" x14ac:dyDescent="0.1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2.75" customHeight="1" x14ac:dyDescent="0.1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2.75" customHeight="1" x14ac:dyDescent="0.1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2.75" customHeight="1" x14ac:dyDescent="0.1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2.75" customHeight="1" x14ac:dyDescent="0.1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2.75" customHeight="1" x14ac:dyDescent="0.1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2.75" customHeight="1" x14ac:dyDescent="0.1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2.75" customHeight="1" x14ac:dyDescent="0.1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2.75" customHeight="1" x14ac:dyDescent="0.1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2.75" customHeight="1" x14ac:dyDescent="0.1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2.75" customHeight="1" x14ac:dyDescent="0.1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2.75" customHeight="1" x14ac:dyDescent="0.1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2.75" customHeight="1" x14ac:dyDescent="0.1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2.75" customHeight="1" x14ac:dyDescent="0.1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2.75" customHeight="1" x14ac:dyDescent="0.1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2.75" customHeight="1" x14ac:dyDescent="0.1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2.75" customHeight="1" x14ac:dyDescent="0.1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2.75" customHeight="1" x14ac:dyDescent="0.1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2.75" customHeight="1" x14ac:dyDescent="0.1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2.75" customHeight="1" x14ac:dyDescent="0.1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2.75" customHeight="1" x14ac:dyDescent="0.1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2.75" customHeight="1" x14ac:dyDescent="0.1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2.75" customHeight="1" x14ac:dyDescent="0.1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2.75" customHeight="1" x14ac:dyDescent="0.1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2.75" customHeight="1" x14ac:dyDescent="0.1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2.75" customHeight="1" x14ac:dyDescent="0.1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2.75" customHeight="1" x14ac:dyDescent="0.1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2.75" customHeight="1" x14ac:dyDescent="0.1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2.75" customHeight="1" x14ac:dyDescent="0.1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2.75" customHeight="1" x14ac:dyDescent="0.1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2.75" customHeight="1" x14ac:dyDescent="0.1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2.75" customHeight="1" x14ac:dyDescent="0.1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2.75" customHeight="1" x14ac:dyDescent="0.1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2.75" customHeight="1" x14ac:dyDescent="0.1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2.75" customHeight="1" x14ac:dyDescent="0.1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2.75" customHeight="1" x14ac:dyDescent="0.1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2.75" customHeight="1" x14ac:dyDescent="0.1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2.75" customHeight="1" x14ac:dyDescent="0.1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2.75" customHeight="1" x14ac:dyDescent="0.1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2.75" customHeight="1" x14ac:dyDescent="0.1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2.75" customHeight="1" x14ac:dyDescent="0.1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2.75" customHeight="1" x14ac:dyDescent="0.1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2.75" customHeight="1" x14ac:dyDescent="0.1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2.75" customHeight="1" x14ac:dyDescent="0.1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2.75" customHeight="1" x14ac:dyDescent="0.1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2.75" customHeight="1" x14ac:dyDescent="0.1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2.75" customHeight="1" x14ac:dyDescent="0.1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2.75" customHeight="1" x14ac:dyDescent="0.1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2.75" customHeight="1" x14ac:dyDescent="0.1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2.75" customHeight="1" x14ac:dyDescent="0.1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2.75" customHeight="1" x14ac:dyDescent="0.1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2.75" customHeight="1" x14ac:dyDescent="0.1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2.75" customHeight="1" x14ac:dyDescent="0.1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2.75" customHeight="1" x14ac:dyDescent="0.1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2.75" customHeight="1" x14ac:dyDescent="0.1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2.75" customHeight="1" x14ac:dyDescent="0.1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2.75" customHeight="1" x14ac:dyDescent="0.1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2.75" customHeight="1" x14ac:dyDescent="0.1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2.75" customHeight="1" x14ac:dyDescent="0.1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2.75" customHeight="1" x14ac:dyDescent="0.1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2.75" customHeight="1" x14ac:dyDescent="0.1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2.75" customHeight="1" x14ac:dyDescent="0.1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ht="12.75" customHeight="1" x14ac:dyDescent="0.1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ht="12.75" customHeight="1" x14ac:dyDescent="0.1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ht="12.75" customHeight="1" x14ac:dyDescent="0.1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ht="12.75" customHeight="1" x14ac:dyDescent="0.1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ht="12.75" customHeight="1" x14ac:dyDescent="0.1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ht="12.75" customHeight="1" x14ac:dyDescent="0.1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ht="12.75" customHeight="1" x14ac:dyDescent="0.1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ht="12.75" customHeight="1" x14ac:dyDescent="0.1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ht="12.75" customHeight="1" x14ac:dyDescent="0.1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ht="12.75" customHeight="1" x14ac:dyDescent="0.1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ht="12.75" customHeight="1" x14ac:dyDescent="0.1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ht="12.75" customHeight="1" x14ac:dyDescent="0.1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ht="12.75" customHeight="1" x14ac:dyDescent="0.1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ht="12.75" customHeight="1" x14ac:dyDescent="0.1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ht="12.75" customHeight="1" x14ac:dyDescent="0.1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ht="12.75" customHeight="1" x14ac:dyDescent="0.1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ht="12.75" customHeight="1" x14ac:dyDescent="0.1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ht="12.75" customHeight="1" x14ac:dyDescent="0.1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ht="12.75" customHeight="1" x14ac:dyDescent="0.1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ht="12.75" customHeight="1" x14ac:dyDescent="0.1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ht="12.75" customHeight="1" x14ac:dyDescent="0.1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ht="12.75" customHeight="1" x14ac:dyDescent="0.1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ht="12.75" customHeight="1" x14ac:dyDescent="0.1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ht="12.75" customHeight="1" x14ac:dyDescent="0.1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ht="12.75" customHeight="1" x14ac:dyDescent="0.1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ht="12.75" customHeight="1" x14ac:dyDescent="0.1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ht="12.75" customHeight="1" x14ac:dyDescent="0.1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ht="12.75" customHeight="1" x14ac:dyDescent="0.1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ht="12.75" customHeight="1" x14ac:dyDescent="0.1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1:27" ht="12.75" customHeight="1" x14ac:dyDescent="0.1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1:27" ht="12.75" customHeight="1" x14ac:dyDescent="0.1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1:27" ht="12.75" customHeight="1" x14ac:dyDescent="0.1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1:27" ht="12.75" customHeight="1" x14ac:dyDescent="0.1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1:27" ht="12.75" customHeight="1" x14ac:dyDescent="0.1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1:27" ht="12.75" customHeight="1" x14ac:dyDescent="0.1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1:27" ht="12.75" customHeight="1" x14ac:dyDescent="0.1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1:27" ht="12.75" customHeight="1" x14ac:dyDescent="0.1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1:27" ht="12.75" customHeight="1" x14ac:dyDescent="0.1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1:27" ht="12.75" customHeight="1" x14ac:dyDescent="0.1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1:27" ht="12.75" customHeight="1" x14ac:dyDescent="0.1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1:27" ht="12.75" customHeight="1" x14ac:dyDescent="0.1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1:27" ht="12.75" customHeight="1" x14ac:dyDescent="0.1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1:27" ht="12.75" customHeight="1" x14ac:dyDescent="0.1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1:27" ht="12.75" customHeight="1" x14ac:dyDescent="0.1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1:27" ht="12.75" customHeight="1" x14ac:dyDescent="0.1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1:27" ht="12.75" customHeight="1" x14ac:dyDescent="0.1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row r="981" spans="1:27" ht="12.75" customHeight="1" x14ac:dyDescent="0.1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row>
  </sheetData>
  <mergeCells count="6">
    <mergeCell ref="B29:B30"/>
    <mergeCell ref="B1:P1"/>
    <mergeCell ref="B3:P3"/>
    <mergeCell ref="B28:P28"/>
    <mergeCell ref="B18:P18"/>
    <mergeCell ref="B2:P2"/>
  </mergeCells>
  <dataValidations count="1">
    <dataValidation type="list" allowBlank="1" showErrorMessage="1" sqref="E32:O32" xr:uid="{00000000-0002-0000-0200-000000000000}">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111"/>
  <sheetViews>
    <sheetView showGridLines="0" zoomScale="80" zoomScaleNormal="80" workbookViewId="0">
      <selection activeCell="E17" sqref="E17"/>
    </sheetView>
  </sheetViews>
  <sheetFormatPr baseColWidth="10" defaultColWidth="11.42578125" defaultRowHeight="11.25" x14ac:dyDescent="0.15"/>
  <cols>
    <col min="1" max="1" width="4.7109375" style="1" customWidth="1"/>
    <col min="2" max="2" width="12.7109375" style="1" customWidth="1"/>
    <col min="3" max="3" width="37.5703125" style="1" customWidth="1"/>
    <col min="4" max="4" width="22.5703125" style="1" customWidth="1"/>
    <col min="5" max="5" width="18.85546875" style="1" customWidth="1"/>
    <col min="6" max="6" width="32.140625" style="1" customWidth="1"/>
    <col min="7" max="7" width="19" style="1" customWidth="1"/>
    <col min="8" max="8" width="17.140625" style="1" customWidth="1"/>
    <col min="9" max="9" width="18.28515625" style="1" customWidth="1"/>
    <col min="10" max="16384" width="11.42578125" style="1"/>
  </cols>
  <sheetData>
    <row r="1" spans="2:9" ht="24.95" customHeight="1" x14ac:dyDescent="0.15">
      <c r="B1" s="305" t="s">
        <v>66</v>
      </c>
      <c r="C1" s="305"/>
      <c r="D1" s="305"/>
      <c r="E1" s="305"/>
      <c r="F1" s="305"/>
      <c r="G1" s="305"/>
      <c r="H1" s="305"/>
      <c r="I1" s="305"/>
    </row>
    <row r="2" spans="2:9" ht="21" customHeight="1" x14ac:dyDescent="0.15">
      <c r="B2" s="306" t="s">
        <v>67</v>
      </c>
      <c r="C2" s="306"/>
      <c r="D2" s="306"/>
      <c r="E2" s="306"/>
      <c r="F2" s="306"/>
      <c r="G2" s="306"/>
      <c r="H2" s="306"/>
      <c r="I2" s="306"/>
    </row>
    <row r="3" spans="2:9" ht="27.75" customHeight="1" thickBot="1" x14ac:dyDescent="0.2">
      <c r="B3" s="303" t="s">
        <v>68</v>
      </c>
      <c r="C3" s="304"/>
      <c r="D3" s="304"/>
      <c r="E3" s="304"/>
      <c r="F3" s="304"/>
      <c r="G3" s="304"/>
      <c r="H3" s="304"/>
      <c r="I3" s="304"/>
    </row>
    <row r="4" spans="2:9" ht="30.75" customHeight="1" thickBot="1" x14ac:dyDescent="0.2">
      <c r="B4" s="78" t="s">
        <v>69</v>
      </c>
      <c r="C4" s="79" t="s">
        <v>70</v>
      </c>
      <c r="D4" s="80" t="s">
        <v>71</v>
      </c>
      <c r="E4" s="80" t="s">
        <v>72</v>
      </c>
      <c r="F4" s="80" t="s">
        <v>73</v>
      </c>
      <c r="G4" s="80" t="s">
        <v>74</v>
      </c>
      <c r="H4" s="80" t="s">
        <v>75</v>
      </c>
      <c r="I4" s="80" t="s">
        <v>76</v>
      </c>
    </row>
    <row r="5" spans="2:9" ht="30.75" customHeight="1" thickBot="1" x14ac:dyDescent="0.2">
      <c r="B5" s="81" t="s">
        <v>27</v>
      </c>
      <c r="C5" s="82" t="s">
        <v>77</v>
      </c>
      <c r="D5" s="161" t="s">
        <v>78</v>
      </c>
      <c r="E5" s="161" t="s">
        <v>79</v>
      </c>
      <c r="F5" s="129" t="s">
        <v>80</v>
      </c>
      <c r="G5" s="129" t="s">
        <v>81</v>
      </c>
      <c r="H5" s="129" t="s">
        <v>82</v>
      </c>
      <c r="I5" s="128">
        <v>45000000</v>
      </c>
    </row>
    <row r="6" spans="2:9" ht="30.75" customHeight="1" thickBot="1" x14ac:dyDescent="0.2">
      <c r="B6" s="81" t="s">
        <v>27</v>
      </c>
      <c r="C6" s="82" t="s">
        <v>83</v>
      </c>
      <c r="D6" s="161" t="s">
        <v>78</v>
      </c>
      <c r="E6" s="161" t="s">
        <v>79</v>
      </c>
      <c r="F6" s="129" t="s">
        <v>80</v>
      </c>
      <c r="G6" s="129" t="s">
        <v>81</v>
      </c>
      <c r="H6" s="129" t="s">
        <v>82</v>
      </c>
      <c r="I6" s="128">
        <v>7500000</v>
      </c>
    </row>
    <row r="7" spans="2:9" ht="30.75" customHeight="1" thickBot="1" x14ac:dyDescent="0.2">
      <c r="B7" s="81" t="s">
        <v>27</v>
      </c>
      <c r="C7" s="82" t="s">
        <v>84</v>
      </c>
      <c r="D7" s="161" t="s">
        <v>78</v>
      </c>
      <c r="E7" s="161" t="s">
        <v>79</v>
      </c>
      <c r="F7" s="129" t="s">
        <v>80</v>
      </c>
      <c r="G7" s="129" t="s">
        <v>81</v>
      </c>
      <c r="H7" s="129" t="s">
        <v>82</v>
      </c>
      <c r="I7" s="128">
        <v>10000000</v>
      </c>
    </row>
    <row r="8" spans="2:9" ht="30.75" customHeight="1" thickBot="1" x14ac:dyDescent="0.2">
      <c r="B8" s="81" t="s">
        <v>27</v>
      </c>
      <c r="C8" s="82" t="s">
        <v>85</v>
      </c>
      <c r="D8" s="161" t="s">
        <v>78</v>
      </c>
      <c r="E8" s="161" t="s">
        <v>79</v>
      </c>
      <c r="F8" s="129" t="s">
        <v>80</v>
      </c>
      <c r="G8" s="129" t="s">
        <v>81</v>
      </c>
      <c r="H8" s="129" t="s">
        <v>82</v>
      </c>
      <c r="I8" s="128">
        <v>20000000</v>
      </c>
    </row>
    <row r="9" spans="2:9" ht="30.75" customHeight="1" thickBot="1" x14ac:dyDescent="0.2">
      <c r="B9" s="81" t="s">
        <v>27</v>
      </c>
      <c r="C9" s="82" t="s">
        <v>86</v>
      </c>
      <c r="D9" s="161" t="s">
        <v>78</v>
      </c>
      <c r="E9" s="161" t="s">
        <v>79</v>
      </c>
      <c r="F9" s="129" t="s">
        <v>80</v>
      </c>
      <c r="G9" s="129" t="s">
        <v>81</v>
      </c>
      <c r="H9" s="129" t="s">
        <v>82</v>
      </c>
      <c r="I9" s="128">
        <v>25000000</v>
      </c>
    </row>
    <row r="10" spans="2:9" ht="30.75" customHeight="1" thickBot="1" x14ac:dyDescent="0.2">
      <c r="B10" s="81" t="s">
        <v>27</v>
      </c>
      <c r="C10" s="82" t="s">
        <v>87</v>
      </c>
      <c r="D10" s="161" t="s">
        <v>78</v>
      </c>
      <c r="E10" s="161" t="s">
        <v>79</v>
      </c>
      <c r="F10" s="129" t="s">
        <v>80</v>
      </c>
      <c r="G10" s="129" t="s">
        <v>81</v>
      </c>
      <c r="H10" s="129" t="s">
        <v>82</v>
      </c>
      <c r="I10" s="128">
        <v>15000000</v>
      </c>
    </row>
    <row r="11" spans="2:9" ht="30.75" customHeight="1" thickBot="1" x14ac:dyDescent="0.2">
      <c r="B11" s="81" t="s">
        <v>28</v>
      </c>
      <c r="C11" s="82" t="s">
        <v>88</v>
      </c>
      <c r="D11" s="161" t="s">
        <v>78</v>
      </c>
      <c r="E11" s="161" t="s">
        <v>79</v>
      </c>
      <c r="F11" s="129" t="s">
        <v>80</v>
      </c>
      <c r="G11" s="129" t="s">
        <v>81</v>
      </c>
      <c r="H11" s="129" t="s">
        <v>82</v>
      </c>
      <c r="I11" s="128">
        <v>15000000</v>
      </c>
    </row>
    <row r="12" spans="2:9" ht="30.75" customHeight="1" thickBot="1" x14ac:dyDescent="0.2">
      <c r="B12" s="81" t="s">
        <v>28</v>
      </c>
      <c r="C12" s="82" t="s">
        <v>89</v>
      </c>
      <c r="D12" s="161" t="s">
        <v>78</v>
      </c>
      <c r="E12" s="161" t="s">
        <v>79</v>
      </c>
      <c r="F12" s="129" t="s">
        <v>80</v>
      </c>
      <c r="G12" s="129" t="s">
        <v>81</v>
      </c>
      <c r="H12" s="129" t="s">
        <v>82</v>
      </c>
      <c r="I12" s="128">
        <v>2500000</v>
      </c>
    </row>
    <row r="13" spans="2:9" ht="30.75" customHeight="1" thickBot="1" x14ac:dyDescent="0.2">
      <c r="B13" s="81" t="s">
        <v>28</v>
      </c>
      <c r="C13" s="82" t="s">
        <v>90</v>
      </c>
      <c r="D13" s="161" t="s">
        <v>78</v>
      </c>
      <c r="E13" s="161" t="s">
        <v>79</v>
      </c>
      <c r="F13" s="129" t="s">
        <v>80</v>
      </c>
      <c r="G13" s="129" t="s">
        <v>81</v>
      </c>
      <c r="H13" s="129" t="s">
        <v>82</v>
      </c>
      <c r="I13" s="128">
        <v>18000000</v>
      </c>
    </row>
    <row r="14" spans="2:9" ht="30.75" customHeight="1" thickBot="1" x14ac:dyDescent="0.2">
      <c r="B14" s="81" t="s">
        <v>28</v>
      </c>
      <c r="C14" s="82" t="s">
        <v>91</v>
      </c>
      <c r="D14" s="161" t="s">
        <v>78</v>
      </c>
      <c r="E14" s="161" t="s">
        <v>79</v>
      </c>
      <c r="F14" s="129" t="s">
        <v>80</v>
      </c>
      <c r="G14" s="129" t="s">
        <v>81</v>
      </c>
      <c r="H14" s="129" t="s">
        <v>82</v>
      </c>
      <c r="I14" s="128">
        <v>5000000</v>
      </c>
    </row>
    <row r="15" spans="2:9" ht="30.75" customHeight="1" thickBot="1" x14ac:dyDescent="0.2">
      <c r="B15" s="81" t="s">
        <v>28</v>
      </c>
      <c r="C15" s="82" t="s">
        <v>92</v>
      </c>
      <c r="D15" s="161" t="s">
        <v>78</v>
      </c>
      <c r="E15" s="161" t="s">
        <v>79</v>
      </c>
      <c r="F15" s="129" t="s">
        <v>80</v>
      </c>
      <c r="G15" s="129" t="s">
        <v>81</v>
      </c>
      <c r="H15" s="129" t="s">
        <v>82</v>
      </c>
      <c r="I15" s="128">
        <v>18000000</v>
      </c>
    </row>
    <row r="16" spans="2:9" ht="30.75" customHeight="1" thickBot="1" x14ac:dyDescent="0.2">
      <c r="B16" s="81" t="s">
        <v>28</v>
      </c>
      <c r="C16" s="82" t="s">
        <v>93</v>
      </c>
      <c r="D16" s="161" t="s">
        <v>78</v>
      </c>
      <c r="E16" s="161" t="s">
        <v>79</v>
      </c>
      <c r="F16" s="129" t="s">
        <v>80</v>
      </c>
      <c r="G16" s="129" t="s">
        <v>81</v>
      </c>
      <c r="H16" s="129" t="s">
        <v>82</v>
      </c>
      <c r="I16" s="128">
        <v>9200000</v>
      </c>
    </row>
    <row r="17" spans="2:9" ht="30.75" customHeight="1" thickBot="1" x14ac:dyDescent="0.2">
      <c r="B17" s="81" t="s">
        <v>28</v>
      </c>
      <c r="C17" s="82" t="s">
        <v>94</v>
      </c>
      <c r="D17" s="161" t="s">
        <v>78</v>
      </c>
      <c r="E17" s="161" t="s">
        <v>79</v>
      </c>
      <c r="F17" s="129" t="s">
        <v>80</v>
      </c>
      <c r="G17" s="129" t="s">
        <v>81</v>
      </c>
      <c r="H17" s="129" t="s">
        <v>82</v>
      </c>
      <c r="I17" s="128">
        <v>7500000</v>
      </c>
    </row>
    <row r="18" spans="2:9" ht="30.75" customHeight="1" thickBot="1" x14ac:dyDescent="0.2">
      <c r="B18" s="81" t="s">
        <v>28</v>
      </c>
      <c r="C18" s="82" t="s">
        <v>95</v>
      </c>
      <c r="D18" s="161" t="s">
        <v>78</v>
      </c>
      <c r="E18" s="161" t="s">
        <v>79</v>
      </c>
      <c r="F18" s="129" t="s">
        <v>80</v>
      </c>
      <c r="G18" s="129" t="s">
        <v>81</v>
      </c>
      <c r="H18" s="129" t="s">
        <v>82</v>
      </c>
      <c r="I18" s="128">
        <v>30000000</v>
      </c>
    </row>
    <row r="19" spans="2:9" ht="30.75" customHeight="1" thickBot="1" x14ac:dyDescent="0.2">
      <c r="B19" s="81" t="s">
        <v>28</v>
      </c>
      <c r="C19" s="82" t="s">
        <v>96</v>
      </c>
      <c r="D19" s="161" t="s">
        <v>78</v>
      </c>
      <c r="E19" s="161" t="s">
        <v>79</v>
      </c>
      <c r="F19" s="129" t="s">
        <v>80</v>
      </c>
      <c r="G19" s="129" t="s">
        <v>81</v>
      </c>
      <c r="H19" s="129" t="s">
        <v>82</v>
      </c>
      <c r="I19" s="128">
        <v>50000000</v>
      </c>
    </row>
    <row r="20" spans="2:9" ht="30.75" customHeight="1" thickBot="1" x14ac:dyDescent="0.2">
      <c r="B20" s="81" t="s">
        <v>28</v>
      </c>
      <c r="C20" s="82" t="s">
        <v>97</v>
      </c>
      <c r="D20" s="161" t="s">
        <v>78</v>
      </c>
      <c r="E20" s="161" t="s">
        <v>79</v>
      </c>
      <c r="F20" s="129" t="s">
        <v>80</v>
      </c>
      <c r="G20" s="129" t="s">
        <v>81</v>
      </c>
      <c r="H20" s="129" t="s">
        <v>82</v>
      </c>
      <c r="I20" s="128">
        <v>15000000</v>
      </c>
    </row>
    <row r="21" spans="2:9" ht="30.75" customHeight="1" thickBot="1" x14ac:dyDescent="0.2">
      <c r="B21" s="81" t="s">
        <v>28</v>
      </c>
      <c r="C21" s="82" t="s">
        <v>83</v>
      </c>
      <c r="D21" s="161" t="s">
        <v>78</v>
      </c>
      <c r="E21" s="161" t="s">
        <v>79</v>
      </c>
      <c r="F21" s="129" t="s">
        <v>80</v>
      </c>
      <c r="G21" s="129" t="s">
        <v>81</v>
      </c>
      <c r="H21" s="129" t="s">
        <v>82</v>
      </c>
      <c r="I21" s="128">
        <v>7500000</v>
      </c>
    </row>
    <row r="22" spans="2:9" ht="30.75" customHeight="1" thickBot="1" x14ac:dyDescent="0.2">
      <c r="B22" s="81" t="s">
        <v>28</v>
      </c>
      <c r="C22" s="82" t="s">
        <v>98</v>
      </c>
      <c r="D22" s="161" t="s">
        <v>78</v>
      </c>
      <c r="E22" s="161" t="s">
        <v>79</v>
      </c>
      <c r="F22" s="129" t="s">
        <v>80</v>
      </c>
      <c r="G22" s="129" t="s">
        <v>81</v>
      </c>
      <c r="H22" s="129" t="s">
        <v>82</v>
      </c>
      <c r="I22" s="128">
        <v>18000000</v>
      </c>
    </row>
    <row r="23" spans="2:9" ht="30.75" customHeight="1" thickBot="1" x14ac:dyDescent="0.2">
      <c r="B23" s="81" t="s">
        <v>28</v>
      </c>
      <c r="C23" s="82" t="s">
        <v>99</v>
      </c>
      <c r="D23" s="161" t="s">
        <v>78</v>
      </c>
      <c r="E23" s="161" t="s">
        <v>79</v>
      </c>
      <c r="F23" s="129" t="s">
        <v>80</v>
      </c>
      <c r="G23" s="129" t="s">
        <v>81</v>
      </c>
      <c r="H23" s="129" t="s">
        <v>82</v>
      </c>
      <c r="I23" s="128">
        <v>15000000</v>
      </c>
    </row>
    <row r="24" spans="2:9" ht="30.75" customHeight="1" thickBot="1" x14ac:dyDescent="0.2">
      <c r="B24" s="81" t="s">
        <v>28</v>
      </c>
      <c r="C24" s="82" t="s">
        <v>100</v>
      </c>
      <c r="D24" s="161" t="s">
        <v>78</v>
      </c>
      <c r="E24" s="161" t="s">
        <v>79</v>
      </c>
      <c r="F24" s="129" t="s">
        <v>80</v>
      </c>
      <c r="G24" s="129" t="s">
        <v>81</v>
      </c>
      <c r="H24" s="129" t="s">
        <v>82</v>
      </c>
      <c r="I24" s="128">
        <v>30000000</v>
      </c>
    </row>
    <row r="25" spans="2:9" ht="30.75" customHeight="1" thickBot="1" x14ac:dyDescent="0.2">
      <c r="B25" s="81" t="s">
        <v>28</v>
      </c>
      <c r="C25" s="82" t="s">
        <v>101</v>
      </c>
      <c r="D25" s="161" t="s">
        <v>78</v>
      </c>
      <c r="E25" s="161" t="s">
        <v>79</v>
      </c>
      <c r="F25" s="129" t="s">
        <v>80</v>
      </c>
      <c r="G25" s="129" t="s">
        <v>81</v>
      </c>
      <c r="H25" s="129" t="s">
        <v>82</v>
      </c>
      <c r="I25" s="128">
        <v>6000000</v>
      </c>
    </row>
    <row r="26" spans="2:9" ht="30.75" customHeight="1" thickBot="1" x14ac:dyDescent="0.2">
      <c r="B26" s="81" t="s">
        <v>28</v>
      </c>
      <c r="C26" s="82" t="s">
        <v>102</v>
      </c>
      <c r="D26" s="161" t="s">
        <v>78</v>
      </c>
      <c r="E26" s="161" t="s">
        <v>79</v>
      </c>
      <c r="F26" s="129" t="s">
        <v>80</v>
      </c>
      <c r="G26" s="129" t="s">
        <v>81</v>
      </c>
      <c r="H26" s="129" t="s">
        <v>82</v>
      </c>
      <c r="I26" s="128">
        <v>15000000</v>
      </c>
    </row>
    <row r="27" spans="2:9" ht="30.75" customHeight="1" thickBot="1" x14ac:dyDescent="0.2">
      <c r="B27" s="81" t="s">
        <v>28</v>
      </c>
      <c r="C27" s="82" t="s">
        <v>103</v>
      </c>
      <c r="D27" s="161" t="s">
        <v>78</v>
      </c>
      <c r="E27" s="161" t="s">
        <v>79</v>
      </c>
      <c r="F27" s="129" t="s">
        <v>80</v>
      </c>
      <c r="G27" s="129" t="s">
        <v>81</v>
      </c>
      <c r="H27" s="129" t="s">
        <v>82</v>
      </c>
      <c r="I27" s="128">
        <v>25000000</v>
      </c>
    </row>
    <row r="28" spans="2:9" ht="30.75" customHeight="1" thickBot="1" x14ac:dyDescent="0.2">
      <c r="B28" s="81" t="s">
        <v>28</v>
      </c>
      <c r="C28" s="82" t="s">
        <v>104</v>
      </c>
      <c r="D28" s="161" t="s">
        <v>78</v>
      </c>
      <c r="E28" s="161" t="s">
        <v>79</v>
      </c>
      <c r="F28" s="129" t="s">
        <v>80</v>
      </c>
      <c r="G28" s="129" t="s">
        <v>81</v>
      </c>
      <c r="H28" s="129" t="s">
        <v>82</v>
      </c>
      <c r="I28" s="128">
        <v>10000000</v>
      </c>
    </row>
    <row r="29" spans="2:9" ht="30.75" customHeight="1" thickBot="1" x14ac:dyDescent="0.2">
      <c r="B29" s="81" t="s">
        <v>28</v>
      </c>
      <c r="C29" s="82" t="s">
        <v>105</v>
      </c>
      <c r="D29" s="161" t="s">
        <v>78</v>
      </c>
      <c r="E29" s="161" t="s">
        <v>79</v>
      </c>
      <c r="F29" s="129" t="s">
        <v>80</v>
      </c>
      <c r="G29" s="129" t="s">
        <v>81</v>
      </c>
      <c r="H29" s="129" t="s">
        <v>82</v>
      </c>
      <c r="I29" s="128">
        <v>12000000</v>
      </c>
    </row>
    <row r="30" spans="2:9" ht="30.75" customHeight="1" thickBot="1" x14ac:dyDescent="0.2">
      <c r="B30" s="81" t="s">
        <v>28</v>
      </c>
      <c r="C30" s="82" t="s">
        <v>106</v>
      </c>
      <c r="D30" s="161" t="s">
        <v>78</v>
      </c>
      <c r="E30" s="161" t="s">
        <v>79</v>
      </c>
      <c r="F30" s="129" t="s">
        <v>80</v>
      </c>
      <c r="G30" s="129" t="s">
        <v>81</v>
      </c>
      <c r="H30" s="129" t="s">
        <v>82</v>
      </c>
      <c r="I30" s="128">
        <v>30000000</v>
      </c>
    </row>
    <row r="31" spans="2:9" ht="30.75" customHeight="1" thickBot="1" x14ac:dyDescent="0.2">
      <c r="B31" s="81" t="s">
        <v>28</v>
      </c>
      <c r="C31" s="82" t="s">
        <v>107</v>
      </c>
      <c r="D31" s="161" t="s">
        <v>78</v>
      </c>
      <c r="E31" s="161" t="s">
        <v>79</v>
      </c>
      <c r="F31" s="129" t="s">
        <v>80</v>
      </c>
      <c r="G31" s="129" t="s">
        <v>81</v>
      </c>
      <c r="H31" s="129" t="s">
        <v>82</v>
      </c>
      <c r="I31" s="128">
        <v>20000000</v>
      </c>
    </row>
    <row r="32" spans="2:9" ht="30.75" customHeight="1" thickBot="1" x14ac:dyDescent="0.2">
      <c r="B32" s="81" t="s">
        <v>28</v>
      </c>
      <c r="C32" s="82" t="s">
        <v>108</v>
      </c>
      <c r="D32" s="161" t="s">
        <v>109</v>
      </c>
      <c r="E32" s="161" t="s">
        <v>79</v>
      </c>
      <c r="F32" s="129" t="s">
        <v>80</v>
      </c>
      <c r="G32" s="129" t="s">
        <v>81</v>
      </c>
      <c r="H32" s="129" t="s">
        <v>82</v>
      </c>
      <c r="I32" s="128">
        <v>21932773</v>
      </c>
    </row>
    <row r="33" spans="2:9" ht="30.75" customHeight="1" thickBot="1" x14ac:dyDescent="0.2">
      <c r="B33" s="81" t="s">
        <v>29</v>
      </c>
      <c r="C33" s="82" t="s">
        <v>110</v>
      </c>
      <c r="D33" s="161" t="s">
        <v>78</v>
      </c>
      <c r="E33" s="161" t="s">
        <v>79</v>
      </c>
      <c r="F33" s="129" t="s">
        <v>80</v>
      </c>
      <c r="G33" s="129" t="s">
        <v>111</v>
      </c>
      <c r="H33" s="129" t="s">
        <v>82</v>
      </c>
      <c r="I33" s="128">
        <v>15000000</v>
      </c>
    </row>
    <row r="34" spans="2:9" ht="30.75" customHeight="1" thickBot="1" x14ac:dyDescent="0.2">
      <c r="B34" s="81" t="s">
        <v>29</v>
      </c>
      <c r="C34" s="82" t="s">
        <v>112</v>
      </c>
      <c r="D34" s="161" t="s">
        <v>78</v>
      </c>
      <c r="E34" s="161" t="s">
        <v>79</v>
      </c>
      <c r="F34" s="129" t="s">
        <v>80</v>
      </c>
      <c r="G34" s="129" t="s">
        <v>111</v>
      </c>
      <c r="H34" s="129" t="s">
        <v>82</v>
      </c>
      <c r="I34" s="128">
        <v>21700000</v>
      </c>
    </row>
    <row r="35" spans="2:9" ht="30.75" customHeight="1" thickBot="1" x14ac:dyDescent="0.2">
      <c r="B35" s="81" t="s">
        <v>30</v>
      </c>
      <c r="C35" s="82" t="s">
        <v>113</v>
      </c>
      <c r="D35" s="161" t="s">
        <v>109</v>
      </c>
      <c r="E35" s="161" t="s">
        <v>79</v>
      </c>
      <c r="F35" s="129" t="s">
        <v>80</v>
      </c>
      <c r="G35" s="129" t="s">
        <v>111</v>
      </c>
      <c r="H35" s="129" t="s">
        <v>82</v>
      </c>
      <c r="I35" s="128">
        <v>2084069</v>
      </c>
    </row>
    <row r="36" spans="2:9" ht="30.75" customHeight="1" thickBot="1" x14ac:dyDescent="0.2">
      <c r="B36" s="81" t="s">
        <v>30</v>
      </c>
      <c r="C36" s="82" t="s">
        <v>114</v>
      </c>
      <c r="D36" s="161" t="s">
        <v>78</v>
      </c>
      <c r="E36" s="161" t="s">
        <v>79</v>
      </c>
      <c r="F36" s="129" t="s">
        <v>115</v>
      </c>
      <c r="G36" s="129" t="s">
        <v>116</v>
      </c>
      <c r="H36" s="129" t="s">
        <v>117</v>
      </c>
      <c r="I36" s="128">
        <v>2000000</v>
      </c>
    </row>
    <row r="37" spans="2:9" ht="30.75" customHeight="1" thickBot="1" x14ac:dyDescent="0.2">
      <c r="B37" s="81" t="s">
        <v>31</v>
      </c>
      <c r="C37" s="82" t="s">
        <v>113</v>
      </c>
      <c r="D37" s="161" t="s">
        <v>109</v>
      </c>
      <c r="E37" s="161" t="s">
        <v>79</v>
      </c>
      <c r="F37" s="129" t="s">
        <v>80</v>
      </c>
      <c r="G37" s="129" t="s">
        <v>111</v>
      </c>
      <c r="H37" s="129" t="s">
        <v>82</v>
      </c>
      <c r="I37" s="128">
        <v>2850000</v>
      </c>
    </row>
    <row r="38" spans="2:9" ht="30.75" customHeight="1" thickBot="1" x14ac:dyDescent="0.2">
      <c r="B38" s="81" t="s">
        <v>31</v>
      </c>
      <c r="C38" s="82" t="s">
        <v>114</v>
      </c>
      <c r="D38" s="161" t="s">
        <v>78</v>
      </c>
      <c r="E38" s="161" t="s">
        <v>79</v>
      </c>
      <c r="F38" s="129" t="s">
        <v>115</v>
      </c>
      <c r="G38" s="129" t="s">
        <v>116</v>
      </c>
      <c r="H38" s="129" t="s">
        <v>117</v>
      </c>
      <c r="I38" s="128">
        <v>2000000</v>
      </c>
    </row>
    <row r="39" spans="2:9" ht="30.75" customHeight="1" x14ac:dyDescent="0.15">
      <c r="B39" s="81" t="s">
        <v>31</v>
      </c>
      <c r="C39" s="82" t="s">
        <v>118</v>
      </c>
      <c r="D39" s="161" t="s">
        <v>78</v>
      </c>
      <c r="E39" s="161" t="s">
        <v>79</v>
      </c>
      <c r="F39" s="129" t="s">
        <v>80</v>
      </c>
      <c r="G39" s="129" t="s">
        <v>111</v>
      </c>
      <c r="H39" s="129" t="s">
        <v>82</v>
      </c>
      <c r="I39" s="128">
        <v>4500000</v>
      </c>
    </row>
    <row r="40" spans="2:9" ht="30.75" customHeight="1" x14ac:dyDescent="0.15">
      <c r="B40" s="81" t="s">
        <v>31</v>
      </c>
      <c r="C40" s="82" t="s">
        <v>112</v>
      </c>
      <c r="D40" s="161" t="s">
        <v>109</v>
      </c>
      <c r="E40" s="161" t="s">
        <v>79</v>
      </c>
      <c r="F40" s="129" t="s">
        <v>80</v>
      </c>
      <c r="G40" s="129" t="s">
        <v>111</v>
      </c>
      <c r="H40" s="129" t="s">
        <v>82</v>
      </c>
      <c r="I40" s="128">
        <v>22349942</v>
      </c>
    </row>
    <row r="41" spans="2:9" ht="30.75" customHeight="1" thickBot="1" x14ac:dyDescent="0.2">
      <c r="B41" s="81" t="s">
        <v>32</v>
      </c>
      <c r="C41" s="82" t="s">
        <v>119</v>
      </c>
      <c r="D41" s="161" t="s">
        <v>78</v>
      </c>
      <c r="E41" s="161" t="s">
        <v>79</v>
      </c>
      <c r="F41" s="129" t="s">
        <v>80</v>
      </c>
      <c r="G41" s="129" t="s">
        <v>111</v>
      </c>
      <c r="H41" s="129" t="s">
        <v>82</v>
      </c>
      <c r="I41" s="128">
        <v>55000000</v>
      </c>
    </row>
    <row r="42" spans="2:9" ht="30.75" customHeight="1" thickBot="1" x14ac:dyDescent="0.2">
      <c r="B42" s="81" t="s">
        <v>33</v>
      </c>
      <c r="C42" s="82" t="s">
        <v>120</v>
      </c>
      <c r="D42" s="161" t="s">
        <v>109</v>
      </c>
      <c r="E42" s="161" t="s">
        <v>79</v>
      </c>
      <c r="F42" s="129" t="s">
        <v>121</v>
      </c>
      <c r="G42" s="129" t="s">
        <v>111</v>
      </c>
      <c r="H42" s="129" t="s">
        <v>122</v>
      </c>
      <c r="I42" s="128">
        <v>448955850</v>
      </c>
    </row>
    <row r="43" spans="2:9" ht="30.75" customHeight="1" thickBot="1" x14ac:dyDescent="0.2">
      <c r="B43" s="81" t="s">
        <v>33</v>
      </c>
      <c r="C43" s="82" t="s">
        <v>123</v>
      </c>
      <c r="D43" s="161" t="s">
        <v>109</v>
      </c>
      <c r="E43" s="161" t="s">
        <v>79</v>
      </c>
      <c r="F43" s="129" t="s">
        <v>124</v>
      </c>
      <c r="G43" s="129" t="s">
        <v>125</v>
      </c>
      <c r="H43" s="129" t="s">
        <v>126</v>
      </c>
      <c r="I43" s="128">
        <v>720000</v>
      </c>
    </row>
    <row r="44" spans="2:9" ht="30.75" customHeight="1" thickBot="1" x14ac:dyDescent="0.2">
      <c r="B44" s="81" t="s">
        <v>33</v>
      </c>
      <c r="C44" s="82" t="s">
        <v>127</v>
      </c>
      <c r="D44" s="161" t="s">
        <v>109</v>
      </c>
      <c r="E44" s="161" t="s">
        <v>79</v>
      </c>
      <c r="F44" s="129" t="s">
        <v>128</v>
      </c>
      <c r="G44" s="129" t="s">
        <v>125</v>
      </c>
      <c r="H44" s="129" t="s">
        <v>129</v>
      </c>
      <c r="I44" s="128">
        <v>2676000</v>
      </c>
    </row>
    <row r="45" spans="2:9" ht="30.75" customHeight="1" thickBot="1" x14ac:dyDescent="0.2">
      <c r="B45" s="81" t="s">
        <v>33</v>
      </c>
      <c r="C45" s="82" t="s">
        <v>130</v>
      </c>
      <c r="D45" s="161" t="s">
        <v>131</v>
      </c>
      <c r="E45" s="161" t="s">
        <v>79</v>
      </c>
      <c r="F45" s="129" t="s">
        <v>115</v>
      </c>
      <c r="G45" s="129" t="s">
        <v>125</v>
      </c>
      <c r="H45" s="129" t="s">
        <v>132</v>
      </c>
      <c r="I45" s="128">
        <v>4624999</v>
      </c>
    </row>
    <row r="46" spans="2:9" ht="30.75" customHeight="1" thickBot="1" x14ac:dyDescent="0.2">
      <c r="B46" s="81" t="s">
        <v>35</v>
      </c>
      <c r="C46" s="82" t="s">
        <v>120</v>
      </c>
      <c r="D46" s="161" t="s">
        <v>109</v>
      </c>
      <c r="E46" s="161" t="s">
        <v>79</v>
      </c>
      <c r="F46" s="129" t="s">
        <v>121</v>
      </c>
      <c r="G46" s="129" t="s">
        <v>111</v>
      </c>
      <c r="H46" s="129" t="s">
        <v>122</v>
      </c>
      <c r="I46" s="128">
        <v>121044550</v>
      </c>
    </row>
    <row r="47" spans="2:9" ht="30.75" customHeight="1" thickBot="1" x14ac:dyDescent="0.2">
      <c r="B47" s="81" t="s">
        <v>35</v>
      </c>
      <c r="C47" s="82" t="s">
        <v>123</v>
      </c>
      <c r="D47" s="161" t="s">
        <v>109</v>
      </c>
      <c r="E47" s="161" t="s">
        <v>79</v>
      </c>
      <c r="F47" s="129" t="s">
        <v>124</v>
      </c>
      <c r="G47" s="129" t="s">
        <v>125</v>
      </c>
      <c r="H47" s="129" t="s">
        <v>126</v>
      </c>
      <c r="I47" s="128">
        <v>420000</v>
      </c>
    </row>
    <row r="48" spans="2:9" ht="30.75" customHeight="1" thickBot="1" x14ac:dyDescent="0.2">
      <c r="B48" s="81" t="s">
        <v>35</v>
      </c>
      <c r="C48" s="82" t="s">
        <v>133</v>
      </c>
      <c r="D48" s="161" t="s">
        <v>131</v>
      </c>
      <c r="E48" s="161" t="s">
        <v>79</v>
      </c>
      <c r="F48" s="129" t="s">
        <v>128</v>
      </c>
      <c r="G48" s="129" t="s">
        <v>125</v>
      </c>
      <c r="H48" s="129" t="s">
        <v>129</v>
      </c>
      <c r="I48" s="128">
        <v>5994489</v>
      </c>
    </row>
    <row r="49" spans="2:9" ht="30.75" customHeight="1" thickBot="1" x14ac:dyDescent="0.2">
      <c r="B49" s="81" t="s">
        <v>35</v>
      </c>
      <c r="C49" s="82" t="s">
        <v>130</v>
      </c>
      <c r="D49" s="161" t="s">
        <v>131</v>
      </c>
      <c r="E49" s="161" t="s">
        <v>79</v>
      </c>
      <c r="F49" s="129" t="s">
        <v>115</v>
      </c>
      <c r="G49" s="129" t="s">
        <v>125</v>
      </c>
      <c r="H49" s="129" t="s">
        <v>132</v>
      </c>
      <c r="I49" s="128">
        <v>6166664</v>
      </c>
    </row>
    <row r="50" spans="2:9" ht="30.75" customHeight="1" thickBot="1" x14ac:dyDescent="0.2">
      <c r="B50" s="81" t="s">
        <v>35</v>
      </c>
      <c r="C50" s="82" t="s">
        <v>114</v>
      </c>
      <c r="D50" s="161" t="s">
        <v>78</v>
      </c>
      <c r="E50" s="161" t="s">
        <v>79</v>
      </c>
      <c r="F50" s="129" t="s">
        <v>115</v>
      </c>
      <c r="G50" s="129" t="s">
        <v>116</v>
      </c>
      <c r="H50" s="129" t="s">
        <v>117</v>
      </c>
      <c r="I50" s="128">
        <v>4000000</v>
      </c>
    </row>
    <row r="51" spans="2:9" ht="30.75" customHeight="1" thickBot="1" x14ac:dyDescent="0.2">
      <c r="B51" s="81" t="s">
        <v>35</v>
      </c>
      <c r="C51" s="82" t="s">
        <v>134</v>
      </c>
      <c r="D51" s="161" t="s">
        <v>131</v>
      </c>
      <c r="E51" s="161" t="s">
        <v>79</v>
      </c>
      <c r="F51" s="129" t="s">
        <v>135</v>
      </c>
      <c r="G51" s="129" t="s">
        <v>116</v>
      </c>
      <c r="H51" s="129" t="s">
        <v>136</v>
      </c>
      <c r="I51" s="128">
        <v>29091285</v>
      </c>
    </row>
    <row r="52" spans="2:9" ht="30.75" customHeight="1" thickBot="1" x14ac:dyDescent="0.2">
      <c r="B52" s="81" t="s">
        <v>35</v>
      </c>
      <c r="C52" s="82" t="s">
        <v>137</v>
      </c>
      <c r="D52" s="161" t="s">
        <v>131</v>
      </c>
      <c r="E52" s="161" t="s">
        <v>79</v>
      </c>
      <c r="F52" s="129" t="s">
        <v>128</v>
      </c>
      <c r="G52" s="129" t="s">
        <v>125</v>
      </c>
      <c r="H52" s="129" t="s">
        <v>129</v>
      </c>
      <c r="I52" s="128">
        <v>10000000</v>
      </c>
    </row>
    <row r="53" spans="2:9" ht="30.75" customHeight="1" thickBot="1" x14ac:dyDescent="0.2">
      <c r="B53" s="81" t="s">
        <v>36</v>
      </c>
      <c r="C53" s="82" t="s">
        <v>112</v>
      </c>
      <c r="D53" s="161" t="s">
        <v>109</v>
      </c>
      <c r="E53" s="161" t="s">
        <v>79</v>
      </c>
      <c r="F53" s="129" t="s">
        <v>128</v>
      </c>
      <c r="G53" s="129" t="s">
        <v>138</v>
      </c>
      <c r="H53" s="129" t="s">
        <v>139</v>
      </c>
      <c r="I53" s="128">
        <v>2350000</v>
      </c>
    </row>
    <row r="54" spans="2:9" ht="30.75" customHeight="1" thickBot="1" x14ac:dyDescent="0.2">
      <c r="B54" s="81" t="s">
        <v>36</v>
      </c>
      <c r="C54" s="82" t="s">
        <v>123</v>
      </c>
      <c r="D54" s="161" t="s">
        <v>109</v>
      </c>
      <c r="E54" s="161" t="s">
        <v>79</v>
      </c>
      <c r="F54" s="129" t="s">
        <v>124</v>
      </c>
      <c r="G54" s="129" t="s">
        <v>125</v>
      </c>
      <c r="H54" s="129" t="s">
        <v>126</v>
      </c>
      <c r="I54" s="128">
        <v>720000</v>
      </c>
    </row>
    <row r="55" spans="2:9" ht="30.75" customHeight="1" thickBot="1" x14ac:dyDescent="0.2">
      <c r="B55" s="81" t="s">
        <v>36</v>
      </c>
      <c r="C55" s="82" t="s">
        <v>130</v>
      </c>
      <c r="D55" s="161" t="s">
        <v>131</v>
      </c>
      <c r="E55" s="161" t="s">
        <v>79</v>
      </c>
      <c r="F55" s="129" t="s">
        <v>115</v>
      </c>
      <c r="G55" s="129" t="s">
        <v>125</v>
      </c>
      <c r="H55" s="129" t="s">
        <v>117</v>
      </c>
      <c r="I55" s="128">
        <v>3083332</v>
      </c>
    </row>
    <row r="56" spans="2:9" ht="30.75" customHeight="1" thickBot="1" x14ac:dyDescent="0.2">
      <c r="B56" s="81" t="s">
        <v>36</v>
      </c>
      <c r="C56" s="82" t="s">
        <v>140</v>
      </c>
      <c r="D56" s="161" t="s">
        <v>109</v>
      </c>
      <c r="E56" s="161" t="s">
        <v>79</v>
      </c>
      <c r="F56" s="129" t="s">
        <v>141</v>
      </c>
      <c r="G56" s="129" t="s">
        <v>138</v>
      </c>
      <c r="H56" s="129" t="s">
        <v>139</v>
      </c>
      <c r="I56" s="128">
        <v>3228500</v>
      </c>
    </row>
    <row r="57" spans="2:9" ht="30.75" customHeight="1" thickBot="1" x14ac:dyDescent="0.2">
      <c r="B57" s="81" t="s">
        <v>36</v>
      </c>
      <c r="C57" s="82" t="s">
        <v>134</v>
      </c>
      <c r="D57" s="161" t="s">
        <v>131</v>
      </c>
      <c r="E57" s="161" t="s">
        <v>79</v>
      </c>
      <c r="F57" s="129" t="s">
        <v>135</v>
      </c>
      <c r="G57" s="129" t="s">
        <v>125</v>
      </c>
      <c r="H57" s="129" t="s">
        <v>136</v>
      </c>
      <c r="I57" s="128">
        <v>29091285</v>
      </c>
    </row>
    <row r="58" spans="2:9" ht="30.75" customHeight="1" thickBot="1" x14ac:dyDescent="0.2">
      <c r="B58" s="81" t="s">
        <v>36</v>
      </c>
      <c r="C58" s="82" t="s">
        <v>137</v>
      </c>
      <c r="D58" s="161" t="s">
        <v>131</v>
      </c>
      <c r="E58" s="161" t="s">
        <v>79</v>
      </c>
      <c r="F58" s="129" t="s">
        <v>128</v>
      </c>
      <c r="G58" s="129" t="s">
        <v>125</v>
      </c>
      <c r="H58" s="129" t="s">
        <v>129</v>
      </c>
      <c r="I58" s="128">
        <v>21008403</v>
      </c>
    </row>
    <row r="59" spans="2:9" ht="30.75" customHeight="1" thickBot="1" x14ac:dyDescent="0.2">
      <c r="B59" s="81" t="s">
        <v>36</v>
      </c>
      <c r="C59" s="82" t="s">
        <v>142</v>
      </c>
      <c r="D59" s="161" t="s">
        <v>109</v>
      </c>
      <c r="E59" s="161" t="s">
        <v>79</v>
      </c>
      <c r="F59" s="129" t="s">
        <v>143</v>
      </c>
      <c r="G59" s="129" t="s">
        <v>138</v>
      </c>
      <c r="H59" s="129" t="s">
        <v>144</v>
      </c>
      <c r="I59" s="128">
        <v>12605042</v>
      </c>
    </row>
    <row r="60" spans="2:9" ht="30.75" customHeight="1" thickBot="1" x14ac:dyDescent="0.2">
      <c r="B60" s="81" t="s">
        <v>37</v>
      </c>
      <c r="C60" s="82" t="s">
        <v>137</v>
      </c>
      <c r="D60" s="161" t="s">
        <v>131</v>
      </c>
      <c r="E60" s="161" t="s">
        <v>79</v>
      </c>
      <c r="F60" s="129" t="s">
        <v>128</v>
      </c>
      <c r="G60" s="129" t="s">
        <v>125</v>
      </c>
      <c r="H60" s="129" t="s">
        <v>129</v>
      </c>
      <c r="I60" s="128">
        <v>2954250</v>
      </c>
    </row>
    <row r="61" spans="2:9" ht="30.75" customHeight="1" thickBot="1" x14ac:dyDescent="0.2">
      <c r="B61" s="81" t="s">
        <v>37</v>
      </c>
      <c r="C61" s="82" t="s">
        <v>145</v>
      </c>
      <c r="D61" s="161" t="s">
        <v>78</v>
      </c>
      <c r="E61" s="161" t="s">
        <v>79</v>
      </c>
      <c r="F61" s="129" t="s">
        <v>143</v>
      </c>
      <c r="G61" s="129" t="s">
        <v>138</v>
      </c>
      <c r="H61" s="129" t="s">
        <v>146</v>
      </c>
      <c r="I61" s="128">
        <v>21000000</v>
      </c>
    </row>
    <row r="62" spans="2:9" ht="30.75" customHeight="1" thickBot="1" x14ac:dyDescent="0.2">
      <c r="B62" s="81" t="s">
        <v>37</v>
      </c>
      <c r="C62" s="82" t="s">
        <v>147</v>
      </c>
      <c r="D62" s="161" t="s">
        <v>109</v>
      </c>
      <c r="E62" s="161" t="s">
        <v>79</v>
      </c>
      <c r="F62" s="129" t="s">
        <v>148</v>
      </c>
      <c r="G62" s="129" t="s">
        <v>138</v>
      </c>
      <c r="H62" s="129" t="s">
        <v>139</v>
      </c>
      <c r="I62" s="128">
        <v>4497700</v>
      </c>
    </row>
    <row r="63" spans="2:9" ht="30.75" customHeight="1" thickBot="1" x14ac:dyDescent="0.2">
      <c r="B63" s="81" t="s">
        <v>37</v>
      </c>
      <c r="C63" s="82" t="s">
        <v>149</v>
      </c>
      <c r="D63" s="161" t="s">
        <v>109</v>
      </c>
      <c r="E63" s="161" t="s">
        <v>79</v>
      </c>
      <c r="F63" s="129" t="s">
        <v>150</v>
      </c>
      <c r="G63" s="129" t="s">
        <v>151</v>
      </c>
      <c r="H63" s="129" t="s">
        <v>146</v>
      </c>
      <c r="I63" s="128">
        <v>23816342</v>
      </c>
    </row>
    <row r="64" spans="2:9" ht="30.75" customHeight="1" thickBot="1" x14ac:dyDescent="0.2">
      <c r="B64" s="81" t="s">
        <v>38</v>
      </c>
      <c r="C64" s="82" t="s">
        <v>152</v>
      </c>
      <c r="D64" s="161" t="s">
        <v>109</v>
      </c>
      <c r="E64" s="161" t="s">
        <v>79</v>
      </c>
      <c r="F64" s="129" t="s">
        <v>121</v>
      </c>
      <c r="G64" s="129" t="s">
        <v>111</v>
      </c>
      <c r="H64" s="129" t="s">
        <v>122</v>
      </c>
      <c r="I64" s="128">
        <v>7500000</v>
      </c>
    </row>
    <row r="65" spans="2:9" ht="30.75" customHeight="1" thickBot="1" x14ac:dyDescent="0.2">
      <c r="B65" s="81" t="s">
        <v>38</v>
      </c>
      <c r="C65" s="82" t="s">
        <v>153</v>
      </c>
      <c r="D65" s="161" t="s">
        <v>109</v>
      </c>
      <c r="E65" s="161" t="s">
        <v>79</v>
      </c>
      <c r="F65" s="129" t="s">
        <v>121</v>
      </c>
      <c r="G65" s="129" t="s">
        <v>111</v>
      </c>
      <c r="H65" s="129" t="s">
        <v>122</v>
      </c>
      <c r="I65" s="128">
        <v>19204600</v>
      </c>
    </row>
    <row r="66" spans="2:9" ht="30.75" customHeight="1" thickBot="1" x14ac:dyDescent="0.2">
      <c r="B66" s="81" t="s">
        <v>38</v>
      </c>
      <c r="C66" s="82" t="s">
        <v>154</v>
      </c>
      <c r="D66" s="161" t="s">
        <v>109</v>
      </c>
      <c r="E66" s="161" t="s">
        <v>79</v>
      </c>
      <c r="F66" s="129" t="s">
        <v>121</v>
      </c>
      <c r="G66" s="129" t="s">
        <v>111</v>
      </c>
      <c r="H66" s="129" t="s">
        <v>122</v>
      </c>
      <c r="I66" s="128">
        <v>4500000</v>
      </c>
    </row>
    <row r="67" spans="2:9" ht="30.75" customHeight="1" thickBot="1" x14ac:dyDescent="0.2">
      <c r="B67" s="81" t="s">
        <v>38</v>
      </c>
      <c r="C67" s="82" t="s">
        <v>155</v>
      </c>
      <c r="D67" s="161" t="s">
        <v>78</v>
      </c>
      <c r="E67" s="161" t="s">
        <v>79</v>
      </c>
      <c r="F67" s="129" t="s">
        <v>121</v>
      </c>
      <c r="G67" s="129" t="s">
        <v>111</v>
      </c>
      <c r="H67" s="129" t="s">
        <v>122</v>
      </c>
      <c r="I67" s="128">
        <v>1500000</v>
      </c>
    </row>
    <row r="68" spans="2:9" ht="30.75" customHeight="1" thickBot="1" x14ac:dyDescent="0.2">
      <c r="B68" s="81" t="s">
        <v>38</v>
      </c>
      <c r="C68" s="82" t="s">
        <v>127</v>
      </c>
      <c r="D68" s="161" t="s">
        <v>109</v>
      </c>
      <c r="E68" s="161" t="s">
        <v>79</v>
      </c>
      <c r="F68" s="129" t="s">
        <v>121</v>
      </c>
      <c r="G68" s="129" t="s">
        <v>111</v>
      </c>
      <c r="H68" s="129" t="s">
        <v>122</v>
      </c>
      <c r="I68" s="128">
        <v>4750000</v>
      </c>
    </row>
    <row r="69" spans="2:9" ht="30.75" customHeight="1" thickBot="1" x14ac:dyDescent="0.2">
      <c r="B69" s="81" t="s">
        <v>38</v>
      </c>
      <c r="C69" s="82" t="s">
        <v>156</v>
      </c>
      <c r="D69" s="161" t="s">
        <v>78</v>
      </c>
      <c r="E69" s="161" t="s">
        <v>79</v>
      </c>
      <c r="F69" s="129" t="s">
        <v>121</v>
      </c>
      <c r="G69" s="129" t="s">
        <v>111</v>
      </c>
      <c r="H69" s="129" t="s">
        <v>122</v>
      </c>
      <c r="I69" s="128">
        <v>39424105</v>
      </c>
    </row>
    <row r="70" spans="2:9" ht="30.75" customHeight="1" thickBot="1" x14ac:dyDescent="0.2">
      <c r="B70" s="81" t="s">
        <v>38</v>
      </c>
      <c r="C70" s="82" t="s">
        <v>130</v>
      </c>
      <c r="D70" s="161" t="s">
        <v>131</v>
      </c>
      <c r="E70" s="161" t="s">
        <v>79</v>
      </c>
      <c r="F70" s="129" t="s">
        <v>115</v>
      </c>
      <c r="G70" s="129" t="s">
        <v>125</v>
      </c>
      <c r="H70" s="129" t="s">
        <v>117</v>
      </c>
      <c r="I70" s="128">
        <v>3083332</v>
      </c>
    </row>
    <row r="71" spans="2:9" ht="30.75" customHeight="1" thickBot="1" x14ac:dyDescent="0.2">
      <c r="B71" s="81" t="s">
        <v>38</v>
      </c>
      <c r="C71" s="82" t="s">
        <v>114</v>
      </c>
      <c r="D71" s="161" t="s">
        <v>78</v>
      </c>
      <c r="E71" s="161" t="s">
        <v>79</v>
      </c>
      <c r="F71" s="129" t="s">
        <v>115</v>
      </c>
      <c r="G71" s="129" t="s">
        <v>116</v>
      </c>
      <c r="H71" s="129" t="s">
        <v>117</v>
      </c>
      <c r="I71" s="128">
        <v>4000000</v>
      </c>
    </row>
    <row r="72" spans="2:9" ht="30.75" customHeight="1" thickBot="1" x14ac:dyDescent="0.2">
      <c r="B72" s="81" t="s">
        <v>38</v>
      </c>
      <c r="C72" s="82" t="s">
        <v>130</v>
      </c>
      <c r="D72" s="161" t="s">
        <v>131</v>
      </c>
      <c r="E72" s="161" t="s">
        <v>79</v>
      </c>
      <c r="F72" s="129" t="s">
        <v>115</v>
      </c>
      <c r="G72" s="129" t="s">
        <v>125</v>
      </c>
      <c r="H72" s="129" t="s">
        <v>117</v>
      </c>
      <c r="I72" s="128">
        <v>1541667</v>
      </c>
    </row>
    <row r="73" spans="2:9" ht="30.75" customHeight="1" thickBot="1" x14ac:dyDescent="0.2">
      <c r="B73" s="90" t="s">
        <v>44</v>
      </c>
      <c r="C73" s="90"/>
      <c r="D73" s="217"/>
      <c r="E73" s="217"/>
      <c r="F73" s="90"/>
      <c r="G73" s="90"/>
      <c r="H73" s="90"/>
      <c r="I73" s="218">
        <f>SUM(I5:I72)</f>
        <v>1474169179</v>
      </c>
    </row>
    <row r="75" spans="2:9" ht="28.5" customHeight="1" thickBot="1" x14ac:dyDescent="0.2">
      <c r="B75" s="303" t="s">
        <v>157</v>
      </c>
      <c r="C75" s="303"/>
      <c r="D75" s="303"/>
      <c r="E75" s="303"/>
      <c r="F75" s="303"/>
    </row>
    <row r="76" spans="2:9" ht="30.75" customHeight="1" thickBot="1" x14ac:dyDescent="0.2">
      <c r="B76" s="78" t="s">
        <v>69</v>
      </c>
      <c r="C76" s="79" t="s">
        <v>70</v>
      </c>
      <c r="D76" s="80" t="s">
        <v>71</v>
      </c>
      <c r="E76" s="80" t="s">
        <v>72</v>
      </c>
      <c r="F76" s="79" t="s">
        <v>44</v>
      </c>
    </row>
    <row r="77" spans="2:9" ht="30.75" customHeight="1" thickBot="1" x14ac:dyDescent="0.2">
      <c r="B77" s="81" t="s">
        <v>27</v>
      </c>
      <c r="C77" s="82" t="s">
        <v>158</v>
      </c>
      <c r="D77" s="83" t="s">
        <v>109</v>
      </c>
      <c r="E77" s="83" t="s">
        <v>79</v>
      </c>
      <c r="F77" s="128">
        <v>480000</v>
      </c>
    </row>
    <row r="78" spans="2:9" ht="30.75" customHeight="1" thickBot="1" x14ac:dyDescent="0.2">
      <c r="B78" s="81" t="s">
        <v>27</v>
      </c>
      <c r="C78" s="82" t="s">
        <v>159</v>
      </c>
      <c r="D78" s="83" t="s">
        <v>109</v>
      </c>
      <c r="E78" s="83" t="s">
        <v>79</v>
      </c>
      <c r="F78" s="128">
        <v>7888719</v>
      </c>
    </row>
    <row r="79" spans="2:9" ht="30.75" customHeight="1" thickBot="1" x14ac:dyDescent="0.2">
      <c r="B79" s="81" t="s">
        <v>29</v>
      </c>
      <c r="C79" s="82" t="s">
        <v>160</v>
      </c>
      <c r="D79" s="83" t="s">
        <v>109</v>
      </c>
      <c r="E79" s="83" t="s">
        <v>79</v>
      </c>
      <c r="F79" s="128">
        <v>5405060</v>
      </c>
    </row>
    <row r="80" spans="2:9" ht="30.75" customHeight="1" thickBot="1" x14ac:dyDescent="0.2">
      <c r="B80" s="81" t="s">
        <v>29</v>
      </c>
      <c r="C80" s="82" t="s">
        <v>161</v>
      </c>
      <c r="D80" s="83" t="s">
        <v>109</v>
      </c>
      <c r="E80" s="83" t="s">
        <v>79</v>
      </c>
      <c r="F80" s="128">
        <v>2500000</v>
      </c>
    </row>
    <row r="81" spans="2:6" ht="30.75" customHeight="1" thickBot="1" x14ac:dyDescent="0.2">
      <c r="B81" s="81" t="s">
        <v>29</v>
      </c>
      <c r="C81" s="82" t="s">
        <v>160</v>
      </c>
      <c r="D81" s="83" t="s">
        <v>109</v>
      </c>
      <c r="E81" s="83" t="s">
        <v>79</v>
      </c>
      <c r="F81" s="128">
        <v>3576900</v>
      </c>
    </row>
    <row r="82" spans="2:6" ht="30.75" customHeight="1" thickBot="1" x14ac:dyDescent="0.2">
      <c r="B82" s="81" t="s">
        <v>29</v>
      </c>
      <c r="C82" s="82" t="s">
        <v>162</v>
      </c>
      <c r="D82" s="83" t="s">
        <v>109</v>
      </c>
      <c r="E82" s="83" t="s">
        <v>79</v>
      </c>
      <c r="F82" s="128">
        <v>1500000</v>
      </c>
    </row>
    <row r="83" spans="2:6" ht="30.75" customHeight="1" thickBot="1" x14ac:dyDescent="0.2">
      <c r="B83" s="81" t="s">
        <v>29</v>
      </c>
      <c r="C83" s="82" t="s">
        <v>160</v>
      </c>
      <c r="D83" s="83" t="s">
        <v>109</v>
      </c>
      <c r="E83" s="83" t="s">
        <v>79</v>
      </c>
      <c r="F83" s="128">
        <v>4462044</v>
      </c>
    </row>
    <row r="84" spans="2:6" ht="30.75" customHeight="1" thickBot="1" x14ac:dyDescent="0.2">
      <c r="B84" s="81" t="s">
        <v>29</v>
      </c>
      <c r="C84" s="82" t="s">
        <v>163</v>
      </c>
      <c r="D84" s="83" t="s">
        <v>109</v>
      </c>
      <c r="E84" s="83" t="s">
        <v>79</v>
      </c>
      <c r="F84" s="128">
        <v>1450000</v>
      </c>
    </row>
    <row r="85" spans="2:6" ht="30.75" customHeight="1" thickBot="1" x14ac:dyDescent="0.2">
      <c r="B85" s="81" t="s">
        <v>29</v>
      </c>
      <c r="C85" s="82" t="s">
        <v>153</v>
      </c>
      <c r="D85" s="83" t="s">
        <v>109</v>
      </c>
      <c r="E85" s="83" t="s">
        <v>79</v>
      </c>
      <c r="F85" s="128">
        <v>2835900</v>
      </c>
    </row>
    <row r="86" spans="2:6" ht="30.75" customHeight="1" thickBot="1" x14ac:dyDescent="0.2">
      <c r="B86" s="81" t="s">
        <v>30</v>
      </c>
      <c r="C86" s="82" t="s">
        <v>164</v>
      </c>
      <c r="D86" s="83" t="s">
        <v>78</v>
      </c>
      <c r="E86" s="83" t="s">
        <v>79</v>
      </c>
      <c r="F86" s="128">
        <v>1440177</v>
      </c>
    </row>
    <row r="87" spans="2:6" ht="30.75" customHeight="1" thickBot="1" x14ac:dyDescent="0.2">
      <c r="B87" s="81" t="s">
        <v>31</v>
      </c>
      <c r="C87" s="82" t="s">
        <v>165</v>
      </c>
      <c r="D87" s="83" t="s">
        <v>109</v>
      </c>
      <c r="E87" s="83" t="s">
        <v>79</v>
      </c>
      <c r="F87" s="128">
        <v>4459076</v>
      </c>
    </row>
    <row r="88" spans="2:6" ht="30.75" customHeight="1" x14ac:dyDescent="0.15">
      <c r="B88" s="81" t="s">
        <v>31</v>
      </c>
      <c r="C88" s="82" t="s">
        <v>166</v>
      </c>
      <c r="D88" s="83" t="s">
        <v>131</v>
      </c>
      <c r="E88" s="83" t="s">
        <v>79</v>
      </c>
      <c r="F88" s="128">
        <v>14135166</v>
      </c>
    </row>
    <row r="89" spans="2:6" ht="30.75" customHeight="1" thickBot="1" x14ac:dyDescent="0.2">
      <c r="B89" s="81" t="s">
        <v>32</v>
      </c>
      <c r="C89" s="82" t="s">
        <v>166</v>
      </c>
      <c r="D89" s="83" t="s">
        <v>131</v>
      </c>
      <c r="E89" s="83" t="s">
        <v>79</v>
      </c>
      <c r="F89" s="128">
        <v>6114834</v>
      </c>
    </row>
    <row r="90" spans="2:6" ht="30.75" customHeight="1" thickBot="1" x14ac:dyDescent="0.2">
      <c r="B90" s="81" t="s">
        <v>33</v>
      </c>
      <c r="C90" s="82" t="s">
        <v>167</v>
      </c>
      <c r="D90" s="83" t="s">
        <v>109</v>
      </c>
      <c r="E90" s="83" t="s">
        <v>79</v>
      </c>
      <c r="F90" s="128">
        <v>2850000</v>
      </c>
    </row>
    <row r="91" spans="2:6" ht="30.75" customHeight="1" thickBot="1" x14ac:dyDescent="0.2">
      <c r="B91" s="81" t="s">
        <v>34</v>
      </c>
      <c r="C91" s="82" t="s">
        <v>168</v>
      </c>
      <c r="D91" s="83" t="s">
        <v>169</v>
      </c>
      <c r="E91" s="83" t="s">
        <v>79</v>
      </c>
      <c r="F91" s="128">
        <v>5934390</v>
      </c>
    </row>
    <row r="92" spans="2:6" ht="30.75" customHeight="1" thickBot="1" x14ac:dyDescent="0.2">
      <c r="B92" s="81" t="s">
        <v>34</v>
      </c>
      <c r="C92" s="82" t="s">
        <v>170</v>
      </c>
      <c r="D92" s="83" t="s">
        <v>78</v>
      </c>
      <c r="E92" s="83" t="s">
        <v>79</v>
      </c>
      <c r="F92" s="128">
        <v>1625000</v>
      </c>
    </row>
    <row r="93" spans="2:6" ht="30.75" customHeight="1" thickBot="1" x14ac:dyDescent="0.2">
      <c r="B93" s="81" t="s">
        <v>34</v>
      </c>
      <c r="C93" s="82" t="s">
        <v>164</v>
      </c>
      <c r="D93" s="83" t="s">
        <v>78</v>
      </c>
      <c r="E93" s="83" t="s">
        <v>79</v>
      </c>
      <c r="F93" s="128">
        <v>1380000</v>
      </c>
    </row>
    <row r="94" spans="2:6" ht="30.75" customHeight="1" thickBot="1" x14ac:dyDescent="0.2">
      <c r="B94" s="81" t="s">
        <v>36</v>
      </c>
      <c r="C94" s="82" t="s">
        <v>77</v>
      </c>
      <c r="D94" s="83" t="s">
        <v>109</v>
      </c>
      <c r="E94" s="83" t="s">
        <v>79</v>
      </c>
      <c r="F94" s="128">
        <v>800000</v>
      </c>
    </row>
    <row r="95" spans="2:6" ht="30.75" customHeight="1" thickBot="1" x14ac:dyDescent="0.2">
      <c r="B95" s="214" t="s">
        <v>38</v>
      </c>
      <c r="C95" s="215" t="s">
        <v>171</v>
      </c>
      <c r="D95" s="83" t="s">
        <v>169</v>
      </c>
      <c r="E95" s="83" t="s">
        <v>79</v>
      </c>
      <c r="F95" s="216">
        <v>38788381</v>
      </c>
    </row>
    <row r="96" spans="2:6" ht="30.75" customHeight="1" thickBot="1" x14ac:dyDescent="0.2">
      <c r="B96" s="214" t="s">
        <v>38</v>
      </c>
      <c r="C96" s="215" t="s">
        <v>172</v>
      </c>
      <c r="D96" s="83" t="s">
        <v>109</v>
      </c>
      <c r="E96" s="83" t="s">
        <v>79</v>
      </c>
      <c r="F96" s="216">
        <v>400000</v>
      </c>
    </row>
    <row r="97" spans="2:6" ht="30.75" customHeight="1" thickBot="1" x14ac:dyDescent="0.2">
      <c r="B97" s="90"/>
      <c r="C97" s="90"/>
      <c r="D97" s="217"/>
      <c r="E97" s="217"/>
      <c r="F97" s="218">
        <f>SUM(F77:F96)</f>
        <v>108025647</v>
      </c>
    </row>
    <row r="105" spans="2:6" x14ac:dyDescent="0.15">
      <c r="D105" s="84" t="s">
        <v>173</v>
      </c>
      <c r="E105" s="84" t="s">
        <v>174</v>
      </c>
    </row>
    <row r="106" spans="2:6" x14ac:dyDescent="0.15">
      <c r="D106" s="1" t="s">
        <v>175</v>
      </c>
      <c r="E106" s="1" t="s">
        <v>79</v>
      </c>
    </row>
    <row r="107" spans="2:6" x14ac:dyDescent="0.15">
      <c r="D107" s="1" t="s">
        <v>78</v>
      </c>
      <c r="E107" s="1" t="s">
        <v>176</v>
      </c>
    </row>
    <row r="108" spans="2:6" x14ac:dyDescent="0.15">
      <c r="D108" s="1" t="s">
        <v>177</v>
      </c>
    </row>
    <row r="109" spans="2:6" x14ac:dyDescent="0.15">
      <c r="D109" s="1" t="s">
        <v>131</v>
      </c>
    </row>
    <row r="110" spans="2:6" x14ac:dyDescent="0.15">
      <c r="D110" s="1" t="s">
        <v>109</v>
      </c>
    </row>
    <row r="111" spans="2:6" x14ac:dyDescent="0.15">
      <c r="D111" s="1" t="s">
        <v>169</v>
      </c>
    </row>
  </sheetData>
  <mergeCells count="4">
    <mergeCell ref="B3:I3"/>
    <mergeCell ref="B75:F75"/>
    <mergeCell ref="B1:I1"/>
    <mergeCell ref="B2:I2"/>
  </mergeCells>
  <dataValidations count="2">
    <dataValidation type="list" allowBlank="1" showInputMessage="1" showErrorMessage="1" sqref="D5:D73 D77:D94 D97" xr:uid="{00000000-0002-0000-0300-000000000000}">
      <formula1>$D$106:$D$111</formula1>
    </dataValidation>
    <dataValidation type="list" allowBlank="1" showInputMessage="1" showErrorMessage="1" sqref="E5:E73 E77:E94 E97" xr:uid="{00000000-0002-0000-0300-000001000000}">
      <formula1>$E$106:$E$107</formula1>
    </dataValidation>
  </dataValidations>
  <pageMargins left="0.25" right="0.25"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ADBA-54DF-4E50-B7DD-F6AB61D57922}">
  <sheetPr>
    <pageSetUpPr fitToPage="1"/>
  </sheetPr>
  <dimension ref="A1:M67"/>
  <sheetViews>
    <sheetView showGridLines="0" topLeftCell="A10" zoomScale="90" zoomScaleNormal="90" workbookViewId="0">
      <selection activeCell="H10" sqref="H10"/>
    </sheetView>
  </sheetViews>
  <sheetFormatPr baseColWidth="10" defaultColWidth="11.42578125" defaultRowHeight="14.25" customHeight="1" x14ac:dyDescent="0.15"/>
  <cols>
    <col min="1" max="1" width="2.85546875" style="1" customWidth="1"/>
    <col min="2" max="2" width="38.42578125" style="1" customWidth="1"/>
    <col min="3" max="3" width="21.85546875" style="1" customWidth="1"/>
    <col min="4" max="4" width="31.42578125" style="162" customWidth="1"/>
    <col min="5" max="5" width="28" style="1" customWidth="1"/>
    <col min="6" max="6" width="24.7109375" style="1" customWidth="1"/>
    <col min="7" max="7" width="28.7109375" style="1" customWidth="1"/>
    <col min="8" max="11" width="24.7109375" style="1" customWidth="1"/>
    <col min="12" max="12" width="14.85546875" style="1" customWidth="1"/>
    <col min="13" max="16384" width="11.42578125" style="1"/>
  </cols>
  <sheetData>
    <row r="1" spans="1:13" ht="26.25" customHeight="1" x14ac:dyDescent="0.15">
      <c r="A1" s="191"/>
      <c r="B1" s="308" t="s">
        <v>178</v>
      </c>
      <c r="C1" s="308"/>
      <c r="D1" s="308"/>
      <c r="E1" s="308"/>
      <c r="F1" s="308"/>
      <c r="G1" s="308"/>
      <c r="H1" s="308"/>
      <c r="I1" s="308"/>
      <c r="J1" s="308"/>
      <c r="K1" s="308"/>
      <c r="L1" s="191"/>
      <c r="M1" s="191"/>
    </row>
    <row r="2" spans="1:13" ht="36.6" customHeight="1" x14ac:dyDescent="0.15">
      <c r="A2" s="307"/>
      <c r="B2" s="309" t="s">
        <v>179</v>
      </c>
      <c r="C2" s="309"/>
      <c r="D2" s="309"/>
      <c r="E2" s="309"/>
      <c r="F2" s="309"/>
      <c r="G2" s="309"/>
      <c r="H2" s="309"/>
      <c r="I2" s="307"/>
      <c r="J2" s="307"/>
      <c r="K2" s="307"/>
      <c r="L2" s="307"/>
      <c r="M2" s="307"/>
    </row>
    <row r="3" spans="1:13" ht="33.6" customHeight="1" thickBot="1" x14ac:dyDescent="0.2">
      <c r="A3" s="307"/>
      <c r="B3" s="310" t="s">
        <v>180</v>
      </c>
      <c r="C3" s="310"/>
      <c r="D3" s="310"/>
      <c r="E3" s="310"/>
      <c r="F3" s="310"/>
      <c r="G3" s="310"/>
      <c r="H3" s="310"/>
      <c r="I3" s="307"/>
      <c r="J3" s="307"/>
      <c r="K3" s="307"/>
      <c r="L3" s="307"/>
      <c r="M3" s="307"/>
    </row>
    <row r="4" spans="1:13" ht="78.75" customHeight="1" x14ac:dyDescent="0.15">
      <c r="A4" s="191"/>
      <c r="B4" s="311" t="s">
        <v>181</v>
      </c>
      <c r="C4" s="312"/>
      <c r="D4" s="312"/>
      <c r="E4" s="312"/>
      <c r="F4" s="312"/>
      <c r="G4" s="312"/>
      <c r="H4" s="313"/>
      <c r="I4" s="191"/>
      <c r="J4" s="191"/>
      <c r="K4" s="191"/>
      <c r="L4" s="191"/>
      <c r="M4" s="191"/>
    </row>
    <row r="5" spans="1:13" ht="78" customHeight="1" thickBot="1" x14ac:dyDescent="0.2">
      <c r="A5" s="191"/>
      <c r="B5" s="204" t="s">
        <v>182</v>
      </c>
      <c r="C5" s="192" t="s">
        <v>183</v>
      </c>
      <c r="D5" s="192" t="s">
        <v>184</v>
      </c>
      <c r="E5" s="192" t="s">
        <v>185</v>
      </c>
      <c r="F5" s="192" t="s">
        <v>186</v>
      </c>
      <c r="G5" s="193" t="s">
        <v>187</v>
      </c>
      <c r="H5" s="194" t="s">
        <v>188</v>
      </c>
      <c r="I5" s="191"/>
      <c r="J5" s="191"/>
      <c r="K5" s="191"/>
      <c r="L5" s="191"/>
      <c r="M5" s="191"/>
    </row>
    <row r="6" spans="1:13" ht="36" customHeight="1" x14ac:dyDescent="0.15">
      <c r="A6" s="191"/>
      <c r="B6" s="164"/>
      <c r="C6" s="165"/>
      <c r="D6" s="205" t="s">
        <v>190</v>
      </c>
      <c r="E6" s="166" t="s">
        <v>191</v>
      </c>
      <c r="F6" s="167" t="s">
        <v>192</v>
      </c>
      <c r="G6" s="198"/>
      <c r="H6" s="199"/>
      <c r="I6" s="191"/>
      <c r="J6" s="191"/>
      <c r="K6" s="191"/>
      <c r="L6" s="191"/>
      <c r="M6" s="191"/>
    </row>
    <row r="7" spans="1:13" ht="36" customHeight="1" x14ac:dyDescent="0.15">
      <c r="A7" s="191"/>
      <c r="B7" s="168"/>
      <c r="C7" s="169"/>
      <c r="D7" s="170" t="s">
        <v>194</v>
      </c>
      <c r="E7" s="171" t="s">
        <v>195</v>
      </c>
      <c r="F7" s="172" t="s">
        <v>192</v>
      </c>
      <c r="G7" s="173"/>
      <c r="H7" s="195"/>
      <c r="I7" s="191"/>
      <c r="J7" s="191"/>
      <c r="K7" s="191"/>
      <c r="L7" s="191"/>
      <c r="M7" s="191"/>
    </row>
    <row r="8" spans="1:13" ht="36" customHeight="1" x14ac:dyDescent="0.15">
      <c r="A8" s="191"/>
      <c r="B8" s="168"/>
      <c r="C8" s="169"/>
      <c r="D8" s="170" t="s">
        <v>196</v>
      </c>
      <c r="E8" s="171" t="s">
        <v>197</v>
      </c>
      <c r="F8" s="172" t="s">
        <v>192</v>
      </c>
      <c r="G8" s="173"/>
      <c r="H8" s="195"/>
      <c r="I8" s="191"/>
      <c r="J8" s="191"/>
      <c r="K8" s="191"/>
      <c r="L8" s="191"/>
      <c r="M8" s="191"/>
    </row>
    <row r="9" spans="1:13" ht="36" customHeight="1" x14ac:dyDescent="0.15">
      <c r="A9" s="191"/>
      <c r="B9" s="168"/>
      <c r="C9" s="169"/>
      <c r="D9" s="170" t="s">
        <v>198</v>
      </c>
      <c r="E9" s="171" t="s">
        <v>199</v>
      </c>
      <c r="F9" s="172" t="s">
        <v>192</v>
      </c>
      <c r="G9" s="173"/>
      <c r="H9" s="195"/>
      <c r="I9" s="191"/>
      <c r="J9" s="191"/>
      <c r="K9" s="191"/>
      <c r="L9" s="191"/>
      <c r="M9" s="191"/>
    </row>
    <row r="10" spans="1:13" ht="36" customHeight="1" x14ac:dyDescent="0.15">
      <c r="A10" s="191"/>
      <c r="B10" s="168"/>
      <c r="C10" s="169"/>
      <c r="D10" s="170" t="s">
        <v>200</v>
      </c>
      <c r="E10" s="171" t="s">
        <v>201</v>
      </c>
      <c r="F10" s="172" t="s">
        <v>192</v>
      </c>
      <c r="G10" s="173"/>
      <c r="H10" s="195"/>
      <c r="I10" s="191"/>
      <c r="J10" s="191"/>
      <c r="K10" s="191"/>
      <c r="L10" s="191"/>
      <c r="M10" s="191"/>
    </row>
    <row r="11" spans="1:13" ht="36" customHeight="1" x14ac:dyDescent="0.15">
      <c r="A11" s="191"/>
      <c r="B11" s="168"/>
      <c r="C11" s="169"/>
      <c r="D11" s="170" t="s">
        <v>202</v>
      </c>
      <c r="E11" s="171" t="s">
        <v>203</v>
      </c>
      <c r="F11" s="172" t="s">
        <v>192</v>
      </c>
      <c r="G11" s="173"/>
      <c r="H11" s="195"/>
      <c r="I11" s="191"/>
      <c r="J11" s="191"/>
      <c r="K11" s="191"/>
      <c r="L11" s="191"/>
      <c r="M11" s="191"/>
    </row>
    <row r="12" spans="1:13" ht="36" customHeight="1" x14ac:dyDescent="0.15">
      <c r="A12" s="191"/>
      <c r="B12" s="168"/>
      <c r="C12" s="169"/>
      <c r="D12" s="170" t="s">
        <v>204</v>
      </c>
      <c r="E12" s="171" t="s">
        <v>205</v>
      </c>
      <c r="F12" s="172" t="s">
        <v>192</v>
      </c>
      <c r="G12" s="173"/>
      <c r="H12" s="195"/>
      <c r="I12" s="191"/>
      <c r="J12" s="191"/>
      <c r="K12" s="191"/>
      <c r="L12" s="191"/>
      <c r="M12" s="191"/>
    </row>
    <row r="13" spans="1:13" ht="36" customHeight="1" x14ac:dyDescent="0.15">
      <c r="A13" s="191"/>
      <c r="B13" s="168"/>
      <c r="C13" s="169"/>
      <c r="D13" s="170" t="s">
        <v>206</v>
      </c>
      <c r="E13" s="171" t="s">
        <v>197</v>
      </c>
      <c r="F13" s="172" t="s">
        <v>192</v>
      </c>
      <c r="G13" s="173"/>
      <c r="H13" s="195"/>
      <c r="I13" s="191"/>
      <c r="J13" s="191"/>
      <c r="K13" s="191"/>
      <c r="L13" s="191"/>
      <c r="M13" s="191"/>
    </row>
    <row r="14" spans="1:13" ht="36" customHeight="1" x14ac:dyDescent="0.15">
      <c r="A14" s="191"/>
      <c r="B14" s="168"/>
      <c r="C14" s="169"/>
      <c r="D14" s="170" t="s">
        <v>207</v>
      </c>
      <c r="E14" s="171" t="s">
        <v>208</v>
      </c>
      <c r="F14" s="172" t="s">
        <v>192</v>
      </c>
      <c r="G14" s="173"/>
      <c r="H14" s="195"/>
      <c r="I14" s="191"/>
      <c r="J14" s="191"/>
      <c r="K14" s="191"/>
      <c r="L14" s="191"/>
      <c r="M14" s="191"/>
    </row>
    <row r="15" spans="1:13" ht="36" customHeight="1" x14ac:dyDescent="0.15">
      <c r="A15" s="191"/>
      <c r="B15" s="168"/>
      <c r="C15" s="169"/>
      <c r="D15" s="170" t="s">
        <v>209</v>
      </c>
      <c r="E15" s="171" t="s">
        <v>203</v>
      </c>
      <c r="F15" s="172" t="s">
        <v>192</v>
      </c>
      <c r="G15" s="173"/>
      <c r="H15" s="195"/>
      <c r="I15" s="191"/>
      <c r="J15" s="191"/>
      <c r="K15" s="191"/>
      <c r="L15" s="191"/>
      <c r="M15" s="191"/>
    </row>
    <row r="16" spans="1:13" ht="36" customHeight="1" x14ac:dyDescent="0.15">
      <c r="A16" s="191"/>
      <c r="B16" s="168"/>
      <c r="C16" s="169"/>
      <c r="D16" s="170" t="s">
        <v>210</v>
      </c>
      <c r="E16" s="171" t="s">
        <v>203</v>
      </c>
      <c r="F16" s="172" t="s">
        <v>192</v>
      </c>
      <c r="G16" s="173"/>
      <c r="H16" s="195"/>
      <c r="I16" s="191"/>
      <c r="J16" s="191"/>
      <c r="K16" s="191"/>
      <c r="L16" s="191"/>
      <c r="M16" s="191"/>
    </row>
    <row r="17" spans="1:13" ht="36" customHeight="1" x14ac:dyDescent="0.15">
      <c r="A17" s="191"/>
      <c r="B17" s="168"/>
      <c r="C17" s="169"/>
      <c r="D17" s="170" t="s">
        <v>211</v>
      </c>
      <c r="E17" s="171" t="s">
        <v>205</v>
      </c>
      <c r="F17" s="172" t="s">
        <v>192</v>
      </c>
      <c r="G17" s="173"/>
      <c r="H17" s="195"/>
      <c r="I17" s="191"/>
      <c r="J17" s="191"/>
      <c r="K17" s="191"/>
      <c r="L17" s="191"/>
      <c r="M17" s="191"/>
    </row>
    <row r="18" spans="1:13" ht="36" customHeight="1" x14ac:dyDescent="0.15">
      <c r="A18" s="191"/>
      <c r="B18" s="168"/>
      <c r="C18" s="169"/>
      <c r="D18" s="170" t="s">
        <v>212</v>
      </c>
      <c r="E18" s="171" t="s">
        <v>203</v>
      </c>
      <c r="F18" s="172" t="s">
        <v>192</v>
      </c>
      <c r="G18" s="173"/>
      <c r="H18" s="195"/>
      <c r="I18" s="191"/>
      <c r="J18" s="191"/>
      <c r="K18" s="191"/>
      <c r="L18" s="191"/>
      <c r="M18" s="191"/>
    </row>
    <row r="19" spans="1:13" ht="36" customHeight="1" x14ac:dyDescent="0.15">
      <c r="A19" s="191"/>
      <c r="B19" s="168"/>
      <c r="C19" s="169"/>
      <c r="D19" s="170" t="s">
        <v>213</v>
      </c>
      <c r="E19" s="171" t="s">
        <v>201</v>
      </c>
      <c r="F19" s="172" t="s">
        <v>192</v>
      </c>
      <c r="G19" s="173"/>
      <c r="H19" s="195"/>
      <c r="I19" s="191"/>
      <c r="J19" s="191"/>
      <c r="K19" s="191"/>
      <c r="L19" s="191"/>
      <c r="M19" s="191"/>
    </row>
    <row r="20" spans="1:13" ht="36" customHeight="1" x14ac:dyDescent="0.15">
      <c r="A20" s="191"/>
      <c r="B20" s="174"/>
      <c r="C20" s="175"/>
      <c r="D20" s="170" t="s">
        <v>214</v>
      </c>
      <c r="E20" s="171" t="s">
        <v>197</v>
      </c>
      <c r="F20" s="172" t="s">
        <v>192</v>
      </c>
      <c r="G20" s="173"/>
      <c r="H20" s="195"/>
      <c r="I20" s="191"/>
      <c r="J20" s="191"/>
      <c r="K20" s="191"/>
      <c r="L20" s="191"/>
      <c r="M20" s="191"/>
    </row>
    <row r="21" spans="1:13" ht="36" customHeight="1" x14ac:dyDescent="0.15">
      <c r="A21" s="191"/>
      <c r="B21" s="174"/>
      <c r="C21" s="169"/>
      <c r="D21" s="170" t="s">
        <v>215</v>
      </c>
      <c r="E21" s="171" t="s">
        <v>201</v>
      </c>
      <c r="F21" s="172" t="s">
        <v>216</v>
      </c>
      <c r="G21" s="173"/>
      <c r="H21" s="195"/>
      <c r="I21" s="191"/>
      <c r="J21" s="191"/>
      <c r="K21" s="191"/>
      <c r="L21" s="191"/>
      <c r="M21" s="191"/>
    </row>
    <row r="22" spans="1:13" ht="36" customHeight="1" x14ac:dyDescent="0.15">
      <c r="A22" s="191"/>
      <c r="B22" s="174"/>
      <c r="C22" s="175"/>
      <c r="D22" s="170" t="s">
        <v>217</v>
      </c>
      <c r="E22" s="171" t="s">
        <v>201</v>
      </c>
      <c r="F22" s="172" t="s">
        <v>216</v>
      </c>
      <c r="G22" s="173"/>
      <c r="H22" s="195"/>
      <c r="I22" s="191"/>
      <c r="J22" s="191"/>
      <c r="K22" s="191"/>
      <c r="L22" s="191"/>
      <c r="M22" s="191"/>
    </row>
    <row r="23" spans="1:13" ht="36" customHeight="1" x14ac:dyDescent="0.15">
      <c r="A23" s="191"/>
      <c r="B23" s="174"/>
      <c r="C23" s="175"/>
      <c r="D23" s="170" t="s">
        <v>218</v>
      </c>
      <c r="E23" s="171" t="s">
        <v>197</v>
      </c>
      <c r="F23" s="172" t="s">
        <v>216</v>
      </c>
      <c r="G23" s="173"/>
      <c r="H23" s="195"/>
      <c r="I23" s="191"/>
      <c r="J23" s="191"/>
      <c r="K23" s="191"/>
      <c r="L23" s="191"/>
      <c r="M23" s="191"/>
    </row>
    <row r="24" spans="1:13" ht="36" customHeight="1" thickBot="1" x14ac:dyDescent="0.2">
      <c r="A24" s="191"/>
      <c r="B24" s="174"/>
      <c r="C24" s="169"/>
      <c r="D24" s="170" t="s">
        <v>219</v>
      </c>
      <c r="E24" s="171" t="s">
        <v>197</v>
      </c>
      <c r="F24" s="172" t="s">
        <v>216</v>
      </c>
      <c r="G24" s="173"/>
      <c r="H24" s="195"/>
      <c r="I24" s="191"/>
      <c r="J24" s="191"/>
      <c r="K24" s="191"/>
      <c r="L24" s="191"/>
      <c r="M24" s="191"/>
    </row>
    <row r="25" spans="1:13" ht="36" customHeight="1" thickBot="1" x14ac:dyDescent="0.2">
      <c r="A25" s="191"/>
      <c r="B25" s="314" t="s">
        <v>220</v>
      </c>
      <c r="C25" s="315"/>
      <c r="D25" s="315"/>
      <c r="E25" s="315"/>
      <c r="F25" s="315"/>
      <c r="G25" s="316"/>
      <c r="H25" s="196"/>
      <c r="I25" s="191"/>
      <c r="J25" s="191"/>
      <c r="K25" s="191"/>
      <c r="L25" s="191"/>
      <c r="M25" s="191"/>
    </row>
    <row r="26" spans="1:13" ht="36" customHeight="1" x14ac:dyDescent="0.15">
      <c r="A26" s="307"/>
      <c r="B26" s="307"/>
      <c r="C26" s="191"/>
      <c r="D26" s="206"/>
      <c r="E26" s="191"/>
      <c r="F26" s="191"/>
      <c r="G26" s="191"/>
      <c r="H26" s="191"/>
      <c r="I26" s="191"/>
      <c r="J26" s="191"/>
      <c r="K26" s="191"/>
      <c r="L26" s="191"/>
      <c r="M26" s="191"/>
    </row>
    <row r="27" spans="1:13" ht="36" customHeight="1" x14ac:dyDescent="0.15">
      <c r="A27" s="307"/>
      <c r="B27" s="307"/>
      <c r="C27" s="191"/>
      <c r="D27" s="206"/>
      <c r="E27" s="191"/>
      <c r="F27" s="191"/>
      <c r="G27" s="191"/>
      <c r="H27" s="191"/>
      <c r="I27" s="191"/>
      <c r="J27" s="191"/>
      <c r="K27" s="191"/>
      <c r="L27" s="191"/>
      <c r="M27" s="191"/>
    </row>
    <row r="28" spans="1:13" ht="36" customHeight="1" x14ac:dyDescent="0.15">
      <c r="A28" s="307"/>
      <c r="B28" s="307"/>
      <c r="C28" s="191"/>
      <c r="D28" s="206"/>
      <c r="E28" s="191"/>
      <c r="F28" s="191"/>
      <c r="G28" s="191"/>
      <c r="H28" s="191"/>
      <c r="I28" s="191"/>
      <c r="J28" s="191"/>
      <c r="K28" s="191"/>
      <c r="L28" s="191"/>
      <c r="M28" s="191"/>
    </row>
    <row r="29" spans="1:13" ht="24" customHeight="1" x14ac:dyDescent="0.15">
      <c r="A29" s="307"/>
      <c r="B29" s="307"/>
      <c r="C29" s="191"/>
      <c r="D29" s="206"/>
      <c r="E29" s="191"/>
      <c r="F29" s="191"/>
      <c r="G29" s="191"/>
      <c r="H29" s="191"/>
      <c r="I29" s="191"/>
      <c r="J29" s="191"/>
      <c r="K29" s="191"/>
      <c r="L29" s="191"/>
      <c r="M29" s="191"/>
    </row>
    <row r="30" spans="1:13" ht="14.25" customHeight="1" x14ac:dyDescent="0.15">
      <c r="A30" s="307"/>
      <c r="B30" s="307"/>
      <c r="C30" s="191"/>
      <c r="D30" s="206"/>
      <c r="E30" s="191"/>
      <c r="F30" s="191"/>
      <c r="G30" s="191"/>
      <c r="H30" s="191"/>
      <c r="I30" s="191"/>
      <c r="J30" s="191"/>
      <c r="K30" s="191"/>
      <c r="L30" s="191"/>
      <c r="M30" s="191"/>
    </row>
    <row r="31" spans="1:13" ht="14.25" customHeight="1" x14ac:dyDescent="0.15">
      <c r="A31" s="307"/>
      <c r="B31" s="307"/>
      <c r="C31" s="191"/>
      <c r="D31" s="206"/>
      <c r="E31" s="191"/>
      <c r="F31" s="191"/>
      <c r="G31" s="191"/>
      <c r="H31" s="191"/>
      <c r="I31" s="191"/>
      <c r="J31" s="191"/>
      <c r="K31" s="191"/>
      <c r="L31" s="191"/>
      <c r="M31" s="191"/>
    </row>
    <row r="32" spans="1:13" ht="14.25" customHeight="1" x14ac:dyDescent="0.15">
      <c r="A32" s="307"/>
      <c r="B32" s="307"/>
      <c r="C32" s="191"/>
      <c r="D32" s="206"/>
      <c r="E32" s="191"/>
      <c r="F32" s="191"/>
      <c r="G32" s="191"/>
      <c r="H32" s="191"/>
      <c r="I32" s="191"/>
      <c r="J32" s="191"/>
      <c r="K32" s="191"/>
      <c r="L32" s="191"/>
      <c r="M32" s="191"/>
    </row>
    <row r="33" spans="1:13" ht="14.25" customHeight="1" x14ac:dyDescent="0.15">
      <c r="A33" s="307"/>
      <c r="B33" s="307"/>
      <c r="C33" s="191"/>
      <c r="D33" s="206"/>
      <c r="E33" s="191"/>
      <c r="F33" s="191"/>
      <c r="G33" s="191"/>
      <c r="H33" s="191"/>
      <c r="I33" s="191"/>
      <c r="J33" s="191"/>
      <c r="K33" s="191"/>
      <c r="L33" s="191"/>
      <c r="M33" s="191"/>
    </row>
    <row r="34" spans="1:13" ht="14.25" customHeight="1" x14ac:dyDescent="0.15">
      <c r="A34" s="307"/>
      <c r="B34" s="307"/>
      <c r="C34" s="191"/>
      <c r="D34" s="206"/>
      <c r="E34" s="191"/>
      <c r="F34" s="191"/>
      <c r="G34" s="191"/>
      <c r="H34" s="191"/>
      <c r="I34" s="191"/>
      <c r="J34" s="191"/>
      <c r="K34" s="191"/>
      <c r="L34" s="191"/>
      <c r="M34" s="191"/>
    </row>
    <row r="35" spans="1:13" ht="14.25" customHeight="1" x14ac:dyDescent="0.15">
      <c r="A35" s="307"/>
      <c r="B35" s="307"/>
      <c r="C35" s="191"/>
      <c r="D35" s="206"/>
      <c r="E35" s="191"/>
      <c r="F35" s="191"/>
      <c r="G35" s="191"/>
      <c r="H35" s="191"/>
      <c r="I35" s="191"/>
      <c r="J35" s="191"/>
      <c r="K35" s="191"/>
      <c r="L35" s="191"/>
      <c r="M35" s="191"/>
    </row>
    <row r="36" spans="1:13" ht="14.25" customHeight="1" x14ac:dyDescent="0.15">
      <c r="A36" s="307"/>
      <c r="B36" s="307"/>
      <c r="C36" s="191"/>
      <c r="D36" s="206"/>
      <c r="E36" s="191"/>
      <c r="F36" s="191"/>
      <c r="G36" s="191"/>
      <c r="H36" s="191"/>
      <c r="I36" s="191"/>
      <c r="J36" s="191"/>
      <c r="K36" s="191"/>
      <c r="L36" s="191"/>
      <c r="M36" s="191"/>
    </row>
    <row r="37" spans="1:13" ht="14.25" customHeight="1" x14ac:dyDescent="0.15">
      <c r="A37" s="307"/>
      <c r="B37" s="307"/>
      <c r="C37" s="191"/>
      <c r="D37" s="206"/>
      <c r="E37" s="191"/>
      <c r="F37" s="191"/>
      <c r="G37" s="191"/>
      <c r="H37" s="191"/>
      <c r="I37" s="191"/>
      <c r="J37" s="191"/>
      <c r="K37" s="191"/>
      <c r="L37" s="191"/>
      <c r="M37" s="191"/>
    </row>
    <row r="38" spans="1:13" ht="14.25" customHeight="1" x14ac:dyDescent="0.15">
      <c r="A38" s="307"/>
      <c r="B38" s="307"/>
      <c r="C38" s="191"/>
      <c r="D38" s="206"/>
      <c r="E38" s="191"/>
      <c r="F38" s="191"/>
      <c r="G38" s="191"/>
      <c r="H38" s="191"/>
      <c r="I38" s="191"/>
      <c r="J38" s="191"/>
      <c r="K38" s="191"/>
      <c r="L38" s="191"/>
      <c r="M38" s="191"/>
    </row>
    <row r="39" spans="1:13" ht="14.25" customHeight="1" x14ac:dyDescent="0.15">
      <c r="A39" s="307"/>
      <c r="B39" s="307"/>
      <c r="C39" s="191"/>
      <c r="D39" s="206"/>
      <c r="E39" s="191"/>
      <c r="F39" s="191"/>
      <c r="G39" s="191"/>
      <c r="H39" s="191"/>
      <c r="I39" s="191"/>
      <c r="J39" s="191"/>
      <c r="K39" s="191"/>
      <c r="L39" s="191"/>
      <c r="M39" s="191"/>
    </row>
    <row r="40" spans="1:13" ht="14.25" customHeight="1" x14ac:dyDescent="0.15">
      <c r="A40" s="307"/>
      <c r="B40" s="307"/>
      <c r="C40" s="191"/>
      <c r="D40" s="206"/>
      <c r="E40" s="191"/>
      <c r="F40" s="191"/>
      <c r="G40" s="191"/>
      <c r="H40" s="191"/>
      <c r="I40" s="191"/>
      <c r="J40" s="191"/>
      <c r="K40" s="191"/>
      <c r="L40" s="191"/>
      <c r="M40" s="191"/>
    </row>
    <row r="41" spans="1:13" ht="14.25" customHeight="1" x14ac:dyDescent="0.15">
      <c r="A41" s="307"/>
      <c r="B41" s="307"/>
      <c r="C41" s="191"/>
      <c r="D41" s="206"/>
      <c r="E41" s="191"/>
      <c r="F41" s="191"/>
      <c r="G41" s="191"/>
      <c r="H41" s="191"/>
      <c r="I41" s="191"/>
      <c r="J41" s="191"/>
      <c r="K41" s="191"/>
      <c r="L41" s="191"/>
      <c r="M41" s="191"/>
    </row>
    <row r="42" spans="1:13" ht="14.25" customHeight="1" x14ac:dyDescent="0.15">
      <c r="A42" s="307"/>
      <c r="B42" s="307"/>
      <c r="C42" s="191"/>
      <c r="D42" s="206"/>
      <c r="E42" s="191"/>
      <c r="F42" s="191"/>
      <c r="G42" s="191"/>
      <c r="H42" s="191"/>
      <c r="I42" s="191"/>
      <c r="J42" s="191"/>
      <c r="K42" s="191"/>
      <c r="L42" s="191"/>
      <c r="M42" s="191"/>
    </row>
    <row r="43" spans="1:13" ht="14.25" customHeight="1" x14ac:dyDescent="0.15">
      <c r="A43" s="307"/>
      <c r="B43" s="307"/>
      <c r="C43" s="191"/>
      <c r="D43" s="206"/>
      <c r="E43" s="191"/>
      <c r="F43" s="191"/>
      <c r="G43" s="191"/>
      <c r="H43" s="191"/>
      <c r="I43" s="191"/>
      <c r="J43" s="191"/>
      <c r="K43" s="191"/>
      <c r="L43" s="191"/>
      <c r="M43" s="191"/>
    </row>
    <row r="44" spans="1:13" ht="14.25" customHeight="1" x14ac:dyDescent="0.15">
      <c r="A44" s="307"/>
      <c r="B44" s="307"/>
      <c r="C44" s="191"/>
      <c r="D44" s="206"/>
      <c r="E44" s="191"/>
      <c r="F44" s="191"/>
      <c r="G44" s="191"/>
      <c r="H44" s="191"/>
      <c r="I44" s="191"/>
      <c r="J44" s="191"/>
      <c r="K44" s="191"/>
      <c r="L44" s="191"/>
      <c r="M44" s="191"/>
    </row>
    <row r="45" spans="1:13" ht="14.25" customHeight="1" x14ac:dyDescent="0.15">
      <c r="A45" s="307"/>
      <c r="B45" s="307"/>
      <c r="C45" s="191"/>
      <c r="D45" s="206"/>
      <c r="E45" s="191"/>
      <c r="F45" s="191"/>
      <c r="G45" s="191"/>
      <c r="H45" s="191"/>
      <c r="I45" s="191"/>
      <c r="J45" s="191"/>
      <c r="K45" s="191"/>
      <c r="L45" s="191"/>
      <c r="M45" s="191"/>
    </row>
    <row r="46" spans="1:13" ht="14.25" customHeight="1" x14ac:dyDescent="0.15">
      <c r="A46" s="307"/>
      <c r="B46" s="307"/>
      <c r="C46" s="191"/>
      <c r="D46" s="206"/>
      <c r="E46" s="191"/>
      <c r="F46" s="191"/>
      <c r="G46" s="191"/>
      <c r="H46" s="191"/>
      <c r="I46" s="191"/>
      <c r="J46" s="191"/>
      <c r="K46" s="191"/>
      <c r="L46" s="191"/>
      <c r="M46" s="191"/>
    </row>
    <row r="47" spans="1:13" ht="14.25" customHeight="1" x14ac:dyDescent="0.15">
      <c r="A47" s="307"/>
      <c r="B47" s="307"/>
      <c r="C47" s="191"/>
      <c r="D47" s="206"/>
      <c r="E47" s="191"/>
      <c r="F47" s="191"/>
      <c r="G47" s="191"/>
      <c r="H47" s="191"/>
      <c r="I47" s="191"/>
      <c r="J47" s="191"/>
      <c r="K47" s="191"/>
      <c r="L47" s="191"/>
      <c r="M47" s="191"/>
    </row>
    <row r="48" spans="1:13" ht="14.25" customHeight="1" x14ac:dyDescent="0.15">
      <c r="A48" s="307"/>
      <c r="B48" s="307"/>
      <c r="C48" s="191"/>
      <c r="D48" s="206"/>
      <c r="E48" s="191"/>
      <c r="F48" s="191"/>
      <c r="G48" s="191"/>
      <c r="H48" s="191"/>
      <c r="I48" s="191"/>
      <c r="J48" s="191"/>
      <c r="K48" s="191"/>
      <c r="L48" s="191"/>
      <c r="M48" s="191"/>
    </row>
    <row r="49" spans="1:13" ht="14.25" customHeight="1" x14ac:dyDescent="0.15">
      <c r="A49" s="307"/>
      <c r="B49" s="307"/>
      <c r="C49" s="191"/>
      <c r="D49" s="206"/>
      <c r="E49" s="191"/>
      <c r="F49" s="191"/>
      <c r="G49" s="191"/>
      <c r="H49" s="191"/>
      <c r="I49" s="191"/>
      <c r="J49" s="191"/>
      <c r="K49" s="191"/>
      <c r="L49" s="191"/>
      <c r="M49" s="191"/>
    </row>
    <row r="50" spans="1:13" ht="14.25" customHeight="1" x14ac:dyDescent="0.15">
      <c r="A50" s="307"/>
      <c r="B50" s="307"/>
      <c r="C50" s="191"/>
      <c r="D50" s="206"/>
      <c r="E50" s="191"/>
      <c r="F50" s="191"/>
      <c r="G50" s="191"/>
      <c r="H50" s="191"/>
      <c r="I50" s="191"/>
      <c r="J50" s="191"/>
      <c r="K50" s="191"/>
      <c r="L50" s="191"/>
      <c r="M50" s="191"/>
    </row>
    <row r="51" spans="1:13" ht="14.25" customHeight="1" x14ac:dyDescent="0.15">
      <c r="A51" s="307"/>
      <c r="B51" s="307"/>
      <c r="C51" s="191"/>
      <c r="D51" s="206"/>
      <c r="E51" s="191"/>
      <c r="F51" s="191"/>
      <c r="G51" s="191"/>
      <c r="H51" s="191"/>
      <c r="I51" s="191"/>
      <c r="J51" s="191"/>
      <c r="K51" s="191"/>
      <c r="L51" s="191"/>
      <c r="M51" s="191"/>
    </row>
    <row r="52" spans="1:13" ht="14.25" customHeight="1" x14ac:dyDescent="0.15">
      <c r="A52" s="307"/>
      <c r="B52" s="307"/>
      <c r="C52" s="191"/>
      <c r="D52" s="206"/>
      <c r="E52" s="191"/>
      <c r="F52" s="191"/>
      <c r="G52" s="191"/>
      <c r="H52" s="191"/>
      <c r="I52" s="191"/>
      <c r="J52" s="191"/>
      <c r="K52" s="191"/>
      <c r="L52" s="191"/>
      <c r="M52" s="191"/>
    </row>
    <row r="53" spans="1:13" ht="14.25" customHeight="1" x14ac:dyDescent="0.15">
      <c r="A53" s="307"/>
      <c r="B53" s="307"/>
      <c r="C53" s="191"/>
      <c r="D53" s="206"/>
      <c r="E53" s="191"/>
      <c r="F53" s="191"/>
      <c r="G53" s="191"/>
      <c r="H53" s="191"/>
      <c r="I53" s="191"/>
      <c r="J53" s="191"/>
      <c r="K53" s="191"/>
      <c r="L53" s="191"/>
      <c r="M53" s="191"/>
    </row>
    <row r="54" spans="1:13" ht="14.25" customHeight="1" x14ac:dyDescent="0.15">
      <c r="A54" s="307"/>
      <c r="B54" s="307"/>
      <c r="C54" s="191"/>
      <c r="D54" s="206"/>
      <c r="E54" s="191"/>
      <c r="F54" s="191"/>
      <c r="G54" s="191"/>
      <c r="H54" s="191"/>
      <c r="I54" s="191"/>
      <c r="J54" s="191"/>
      <c r="K54" s="191"/>
      <c r="L54" s="191"/>
      <c r="M54" s="191"/>
    </row>
    <row r="55" spans="1:13" ht="14.25" customHeight="1" x14ac:dyDescent="0.15">
      <c r="A55" s="307"/>
      <c r="B55" s="307"/>
      <c r="C55" s="191"/>
      <c r="D55" s="206"/>
      <c r="E55" s="191"/>
      <c r="F55" s="191"/>
      <c r="G55" s="191"/>
      <c r="H55" s="191"/>
      <c r="I55" s="191"/>
      <c r="J55" s="191"/>
      <c r="K55" s="191"/>
      <c r="L55" s="191"/>
      <c r="M55" s="191"/>
    </row>
    <row r="56" spans="1:13" ht="14.25" customHeight="1" x14ac:dyDescent="0.15">
      <c r="A56" s="307"/>
      <c r="B56" s="307"/>
      <c r="C56" s="191"/>
      <c r="D56" s="206"/>
      <c r="E56" s="191"/>
      <c r="F56" s="191"/>
      <c r="G56" s="191"/>
      <c r="H56" s="191"/>
      <c r="I56" s="191"/>
      <c r="J56" s="191"/>
      <c r="K56" s="191"/>
      <c r="L56" s="191"/>
      <c r="M56" s="191"/>
    </row>
    <row r="57" spans="1:13" ht="14.25" customHeight="1" x14ac:dyDescent="0.15">
      <c r="A57" s="307"/>
      <c r="B57" s="307"/>
      <c r="C57" s="197" t="s">
        <v>183</v>
      </c>
      <c r="D57" s="206"/>
      <c r="E57" s="191"/>
      <c r="F57" s="197" t="s">
        <v>186</v>
      </c>
      <c r="G57" s="197"/>
      <c r="H57" s="191"/>
      <c r="I57" s="191"/>
      <c r="J57" s="191"/>
      <c r="K57" s="191"/>
      <c r="L57" s="191"/>
      <c r="M57" s="191"/>
    </row>
    <row r="58" spans="1:13" ht="14.25" customHeight="1" x14ac:dyDescent="0.15">
      <c r="A58" s="307"/>
      <c r="B58" s="307"/>
      <c r="C58" s="191" t="s">
        <v>189</v>
      </c>
      <c r="D58" s="206"/>
      <c r="E58" s="191"/>
      <c r="F58" s="191" t="s">
        <v>192</v>
      </c>
      <c r="G58" s="191"/>
      <c r="H58" s="191"/>
      <c r="I58" s="191"/>
      <c r="J58" s="191"/>
      <c r="K58" s="191"/>
      <c r="L58" s="191"/>
      <c r="M58" s="191"/>
    </row>
    <row r="59" spans="1:13" ht="14.25" customHeight="1" x14ac:dyDescent="0.15">
      <c r="A59" s="307"/>
      <c r="B59" s="307"/>
      <c r="C59" s="191" t="s">
        <v>193</v>
      </c>
      <c r="D59" s="206"/>
      <c r="E59" s="191"/>
      <c r="F59" s="191" t="s">
        <v>221</v>
      </c>
      <c r="G59" s="191"/>
      <c r="H59" s="191"/>
      <c r="I59" s="191"/>
      <c r="J59" s="191"/>
      <c r="K59" s="191"/>
      <c r="L59" s="191"/>
      <c r="M59" s="191"/>
    </row>
    <row r="60" spans="1:13" ht="14.25" customHeight="1" x14ac:dyDescent="0.15">
      <c r="A60" s="307"/>
      <c r="B60" s="307"/>
      <c r="C60" s="191" t="s">
        <v>222</v>
      </c>
      <c r="D60" s="206"/>
      <c r="E60" s="191"/>
      <c r="F60" s="191" t="s">
        <v>223</v>
      </c>
      <c r="G60" s="191"/>
      <c r="H60" s="191"/>
      <c r="I60" s="191"/>
      <c r="J60" s="191"/>
      <c r="K60" s="191"/>
      <c r="L60" s="191"/>
      <c r="M60" s="191"/>
    </row>
    <row r="61" spans="1:13" ht="14.25" customHeight="1" x14ac:dyDescent="0.15">
      <c r="A61" s="307"/>
      <c r="B61" s="307"/>
      <c r="C61" s="191" t="s">
        <v>224</v>
      </c>
      <c r="D61" s="206"/>
      <c r="E61" s="191"/>
      <c r="F61" s="191" t="s">
        <v>225</v>
      </c>
      <c r="G61" s="191"/>
      <c r="H61" s="191"/>
      <c r="I61" s="191"/>
      <c r="J61" s="191"/>
      <c r="K61" s="191"/>
      <c r="L61" s="191"/>
      <c r="M61" s="191"/>
    </row>
    <row r="62" spans="1:13" ht="14.25" customHeight="1" x14ac:dyDescent="0.15">
      <c r="A62" s="307"/>
      <c r="B62" s="307"/>
      <c r="C62" s="191" t="s">
        <v>226</v>
      </c>
      <c r="D62" s="206"/>
      <c r="E62" s="191"/>
      <c r="F62" s="191" t="s">
        <v>227</v>
      </c>
      <c r="G62" s="191"/>
      <c r="H62" s="191"/>
      <c r="I62" s="191"/>
      <c r="J62" s="191"/>
      <c r="K62" s="191"/>
      <c r="L62" s="191"/>
      <c r="M62" s="191"/>
    </row>
    <row r="63" spans="1:13" ht="14.25" customHeight="1" x14ac:dyDescent="0.15">
      <c r="A63" s="307"/>
      <c r="B63" s="307"/>
      <c r="C63" s="191"/>
      <c r="D63" s="206"/>
      <c r="E63" s="191"/>
      <c r="F63" s="191" t="s">
        <v>228</v>
      </c>
      <c r="G63" s="191"/>
      <c r="H63" s="191"/>
      <c r="I63" s="191"/>
      <c r="J63" s="191"/>
      <c r="K63" s="191"/>
      <c r="L63" s="191"/>
      <c r="M63" s="191"/>
    </row>
    <row r="64" spans="1:13" ht="14.25" customHeight="1" x14ac:dyDescent="0.15">
      <c r="A64" s="307"/>
      <c r="B64" s="307"/>
      <c r="C64" s="191"/>
      <c r="D64" s="206"/>
      <c r="E64" s="191"/>
      <c r="F64" s="191"/>
      <c r="G64" s="191"/>
      <c r="H64" s="191"/>
      <c r="I64" s="191"/>
      <c r="J64" s="191"/>
      <c r="K64" s="191"/>
      <c r="L64" s="191"/>
      <c r="M64" s="191"/>
    </row>
    <row r="65" spans="3:6" ht="14.25" customHeight="1" x14ac:dyDescent="0.15">
      <c r="C65" s="1" t="s">
        <v>224</v>
      </c>
      <c r="F65" s="1" t="s">
        <v>225</v>
      </c>
    </row>
    <row r="66" spans="3:6" ht="14.25" customHeight="1" x14ac:dyDescent="0.15">
      <c r="C66" s="1" t="s">
        <v>226</v>
      </c>
      <c r="F66" s="1" t="s">
        <v>227</v>
      </c>
    </row>
    <row r="67" spans="3:6" ht="14.25" customHeight="1" x14ac:dyDescent="0.15">
      <c r="F67" s="1" t="s">
        <v>228</v>
      </c>
    </row>
  </sheetData>
  <mergeCells count="50">
    <mergeCell ref="A60:B60"/>
    <mergeCell ref="A61:B61"/>
    <mergeCell ref="A62:B62"/>
    <mergeCell ref="A63:B63"/>
    <mergeCell ref="A64:B64"/>
    <mergeCell ref="A55:B55"/>
    <mergeCell ref="A56:B56"/>
    <mergeCell ref="A57:B57"/>
    <mergeCell ref="A58:B58"/>
    <mergeCell ref="A59:B59"/>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30:B30"/>
    <mergeCell ref="A31:B31"/>
    <mergeCell ref="A32:B32"/>
    <mergeCell ref="A33:B33"/>
    <mergeCell ref="A34:B34"/>
    <mergeCell ref="L2:L3"/>
    <mergeCell ref="M2:M3"/>
    <mergeCell ref="B4:H4"/>
    <mergeCell ref="B25:G25"/>
    <mergeCell ref="A26:B26"/>
    <mergeCell ref="A27:B27"/>
    <mergeCell ref="A28:B28"/>
    <mergeCell ref="A29:B29"/>
    <mergeCell ref="B1:K1"/>
    <mergeCell ref="B2:H2"/>
    <mergeCell ref="B3:H3"/>
    <mergeCell ref="A2:A3"/>
    <mergeCell ref="I2:I3"/>
    <mergeCell ref="J2:J3"/>
    <mergeCell ref="K2:K3"/>
  </mergeCells>
  <pageMargins left="0.7" right="0.7" top="0.75" bottom="0.75" header="0.3" footer="0.3"/>
  <pageSetup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8"/>
  <sheetViews>
    <sheetView showGridLines="0" topLeftCell="A9" zoomScale="80" zoomScaleNormal="80" workbookViewId="0">
      <selection activeCell="H15" sqref="H15"/>
    </sheetView>
  </sheetViews>
  <sheetFormatPr baseColWidth="10" defaultColWidth="11.42578125" defaultRowHeight="11.25" x14ac:dyDescent="0.15"/>
  <cols>
    <col min="1" max="1" width="1.140625" style="85" customWidth="1"/>
    <col min="2" max="2" width="11.7109375" style="88" customWidth="1"/>
    <col min="3" max="3" width="22.42578125" style="88" customWidth="1"/>
    <col min="4" max="4" width="23.85546875" style="89" customWidth="1"/>
    <col min="5" max="6" width="23" style="85" customWidth="1"/>
    <col min="7" max="7" width="26.5703125" style="85" customWidth="1"/>
    <col min="8" max="8" width="23" style="85" customWidth="1"/>
    <col min="9" max="10" width="6.42578125" style="85" customWidth="1"/>
    <col min="11" max="11" width="19.140625" style="85" customWidth="1"/>
    <col min="12" max="12" width="30.5703125" style="85" customWidth="1"/>
    <col min="13" max="13" width="52.28515625" style="85" customWidth="1"/>
    <col min="14" max="14" width="59.5703125" style="89" customWidth="1"/>
    <col min="15" max="15" width="32.5703125" style="179" customWidth="1"/>
    <col min="16" max="16" width="20.85546875" style="179" customWidth="1"/>
    <col min="17" max="17" width="22.7109375" style="179" customWidth="1"/>
    <col min="18" max="18" width="17.28515625" style="85" customWidth="1"/>
    <col min="19" max="19" width="25.28515625" style="85" customWidth="1"/>
    <col min="20" max="20" width="27.85546875" style="85" customWidth="1"/>
    <col min="21" max="23" width="12.85546875" style="85" customWidth="1"/>
    <col min="24" max="24" width="11.42578125" style="85"/>
    <col min="25" max="25" width="8" style="85" customWidth="1"/>
    <col min="26" max="26" width="8.140625" style="85" customWidth="1"/>
    <col min="27" max="27" width="12.42578125" style="85" customWidth="1"/>
    <col min="28" max="16384" width="11.42578125" style="85"/>
  </cols>
  <sheetData>
    <row r="1" spans="1:27" ht="33" customHeight="1" x14ac:dyDescent="0.15">
      <c r="A1" s="191"/>
      <c r="B1" s="308" t="s">
        <v>229</v>
      </c>
      <c r="C1" s="308"/>
      <c r="D1" s="308"/>
      <c r="E1" s="308"/>
      <c r="F1" s="308"/>
      <c r="G1" s="308"/>
      <c r="H1" s="308"/>
      <c r="I1" s="308"/>
      <c r="J1" s="308"/>
      <c r="K1" s="308"/>
      <c r="L1" s="308"/>
      <c r="M1" s="308"/>
      <c r="N1" s="308"/>
      <c r="O1" s="308"/>
      <c r="P1" s="308"/>
      <c r="Q1" s="308"/>
      <c r="R1" s="308"/>
      <c r="S1" s="308"/>
      <c r="T1" s="197"/>
      <c r="U1" s="191"/>
      <c r="V1" s="191"/>
      <c r="W1" s="191"/>
      <c r="X1" s="191"/>
      <c r="Y1" s="191"/>
      <c r="Z1" s="191"/>
      <c r="AA1" s="191"/>
    </row>
    <row r="2" spans="1:27" ht="32.25" customHeight="1" x14ac:dyDescent="0.15">
      <c r="A2" s="191"/>
      <c r="B2" s="338" t="s">
        <v>230</v>
      </c>
      <c r="C2" s="338"/>
      <c r="D2" s="338"/>
      <c r="E2" s="338"/>
      <c r="F2" s="338"/>
      <c r="G2" s="338"/>
      <c r="H2" s="338"/>
      <c r="I2" s="338"/>
      <c r="J2" s="338"/>
      <c r="K2" s="338"/>
      <c r="L2" s="338"/>
      <c r="M2" s="338"/>
      <c r="N2" s="338"/>
      <c r="O2" s="338"/>
      <c r="P2" s="338"/>
      <c r="Q2" s="338"/>
      <c r="R2" s="338"/>
      <c r="S2" s="338"/>
      <c r="T2" s="191"/>
      <c r="U2" s="191"/>
      <c r="V2" s="191"/>
      <c r="W2" s="191"/>
      <c r="X2" s="191"/>
      <c r="Y2" s="191"/>
      <c r="Z2" s="191"/>
      <c r="AA2" s="191"/>
    </row>
    <row r="3" spans="1:27" ht="32.25" customHeight="1" x14ac:dyDescent="0.15">
      <c r="A3" s="191"/>
      <c r="B3" s="339" t="s">
        <v>231</v>
      </c>
      <c r="C3" s="340"/>
      <c r="D3" s="340"/>
      <c r="E3" s="340"/>
      <c r="F3" s="340"/>
      <c r="G3" s="340"/>
      <c r="H3" s="340"/>
      <c r="I3" s="340"/>
      <c r="J3" s="340"/>
      <c r="K3" s="341"/>
      <c r="L3" s="325" t="s">
        <v>232</v>
      </c>
      <c r="M3" s="343" t="s">
        <v>233</v>
      </c>
      <c r="N3" s="344"/>
      <c r="O3" s="344"/>
      <c r="P3" s="344"/>
      <c r="Q3" s="344"/>
      <c r="R3" s="344"/>
      <c r="S3" s="344"/>
      <c r="T3" s="191"/>
      <c r="U3" s="191"/>
      <c r="V3" s="191"/>
      <c r="W3" s="191"/>
      <c r="X3" s="191"/>
      <c r="Y3" s="191"/>
      <c r="Z3" s="191"/>
      <c r="AA3" s="191"/>
    </row>
    <row r="4" spans="1:27" ht="50.1" customHeight="1" x14ac:dyDescent="0.15">
      <c r="A4" s="191"/>
      <c r="B4" s="325" t="s">
        <v>234</v>
      </c>
      <c r="C4" s="325" t="s">
        <v>235</v>
      </c>
      <c r="D4" s="325" t="s">
        <v>236</v>
      </c>
      <c r="E4" s="327" t="s">
        <v>237</v>
      </c>
      <c r="F4" s="325" t="s">
        <v>238</v>
      </c>
      <c r="G4" s="327" t="s">
        <v>239</v>
      </c>
      <c r="H4" s="343" t="s">
        <v>240</v>
      </c>
      <c r="I4" s="344"/>
      <c r="J4" s="344"/>
      <c r="K4" s="345"/>
      <c r="L4" s="342"/>
      <c r="M4" s="323" t="s">
        <v>241</v>
      </c>
      <c r="N4" s="323" t="s">
        <v>242</v>
      </c>
      <c r="O4" s="323" t="s">
        <v>243</v>
      </c>
      <c r="P4" s="323" t="s">
        <v>244</v>
      </c>
      <c r="Q4" s="346" t="s">
        <v>245</v>
      </c>
      <c r="R4" s="347"/>
      <c r="S4" s="347"/>
      <c r="T4" s="191"/>
      <c r="U4" s="191"/>
      <c r="V4" s="191"/>
      <c r="W4" s="191"/>
      <c r="X4" s="191"/>
      <c r="Y4" s="191"/>
      <c r="Z4" s="191"/>
      <c r="AA4" s="191"/>
    </row>
    <row r="5" spans="1:27" ht="56.1" customHeight="1" x14ac:dyDescent="0.15">
      <c r="A5" s="191"/>
      <c r="B5" s="326"/>
      <c r="C5" s="326"/>
      <c r="D5" s="326"/>
      <c r="E5" s="328"/>
      <c r="F5" s="326"/>
      <c r="G5" s="328"/>
      <c r="H5" s="221" t="s">
        <v>246</v>
      </c>
      <c r="I5" s="221" t="s">
        <v>247</v>
      </c>
      <c r="J5" s="221" t="s">
        <v>248</v>
      </c>
      <c r="K5" s="221" t="s">
        <v>249</v>
      </c>
      <c r="L5" s="326"/>
      <c r="M5" s="324"/>
      <c r="N5" s="324"/>
      <c r="O5" s="324"/>
      <c r="P5" s="324"/>
      <c r="Q5" s="222" t="s">
        <v>250</v>
      </c>
      <c r="R5" s="222" t="s">
        <v>251</v>
      </c>
      <c r="S5" s="222" t="s">
        <v>252</v>
      </c>
      <c r="T5" s="191"/>
      <c r="U5" s="191"/>
      <c r="V5" s="191"/>
      <c r="W5" s="191"/>
      <c r="X5" s="191"/>
      <c r="Y5" s="191"/>
      <c r="Z5" s="191"/>
      <c r="AA5" s="191"/>
    </row>
    <row r="6" spans="1:27" ht="111.75" customHeight="1" x14ac:dyDescent="0.15">
      <c r="A6" s="191"/>
      <c r="B6" s="319" t="s">
        <v>253</v>
      </c>
      <c r="C6" s="321" t="s">
        <v>254</v>
      </c>
      <c r="D6" s="251" t="s">
        <v>255</v>
      </c>
      <c r="E6" s="252" t="s">
        <v>256</v>
      </c>
      <c r="F6" s="230">
        <v>110</v>
      </c>
      <c r="G6" s="252" t="s">
        <v>257</v>
      </c>
      <c r="H6" s="228" t="s">
        <v>258</v>
      </c>
      <c r="I6" s="228" t="s">
        <v>258</v>
      </c>
      <c r="J6" s="228" t="s">
        <v>258</v>
      </c>
      <c r="K6" s="228" t="s">
        <v>258</v>
      </c>
      <c r="L6" s="253" t="s">
        <v>259</v>
      </c>
      <c r="M6" s="254" t="s">
        <v>260</v>
      </c>
      <c r="N6" s="181" t="s">
        <v>261</v>
      </c>
      <c r="O6" s="255" t="s">
        <v>262</v>
      </c>
      <c r="P6" s="255" t="s">
        <v>263</v>
      </c>
      <c r="Q6" s="256"/>
      <c r="R6" s="256"/>
      <c r="S6" s="256"/>
      <c r="T6" s="191"/>
      <c r="U6" s="191"/>
      <c r="V6" s="191"/>
      <c r="W6" s="191"/>
      <c r="X6" s="191"/>
      <c r="Y6" s="191"/>
      <c r="Z6" s="191"/>
      <c r="AA6" s="191"/>
    </row>
    <row r="7" spans="1:27" ht="113.25" customHeight="1" x14ac:dyDescent="0.15">
      <c r="A7" s="191"/>
      <c r="B7" s="320"/>
      <c r="C7" s="322"/>
      <c r="D7" s="251" t="s">
        <v>264</v>
      </c>
      <c r="E7" s="252" t="s">
        <v>265</v>
      </c>
      <c r="F7" s="230">
        <v>280</v>
      </c>
      <c r="G7" s="252" t="s">
        <v>266</v>
      </c>
      <c r="H7" s="228" t="s">
        <v>258</v>
      </c>
      <c r="I7" s="228" t="s">
        <v>258</v>
      </c>
      <c r="J7" s="228" t="s">
        <v>258</v>
      </c>
      <c r="K7" s="228" t="s">
        <v>258</v>
      </c>
      <c r="L7" s="253" t="s">
        <v>267</v>
      </c>
      <c r="M7" s="257" t="s">
        <v>268</v>
      </c>
      <c r="N7" s="181" t="s">
        <v>261</v>
      </c>
      <c r="O7" s="255" t="s">
        <v>262</v>
      </c>
      <c r="P7" s="255" t="s">
        <v>263</v>
      </c>
      <c r="Q7" s="256"/>
      <c r="R7" s="256"/>
      <c r="S7" s="256"/>
      <c r="T7" s="191"/>
      <c r="U7" s="191"/>
      <c r="V7" s="191"/>
      <c r="W7" s="191"/>
      <c r="X7" s="191"/>
      <c r="Y7" s="191"/>
      <c r="Z7" s="191"/>
      <c r="AA7" s="191"/>
    </row>
    <row r="8" spans="1:27" s="137" customFormat="1" ht="65.25" customHeight="1" x14ac:dyDescent="0.15">
      <c r="A8" s="223"/>
      <c r="B8" s="319" t="s">
        <v>269</v>
      </c>
      <c r="C8" s="321" t="s">
        <v>270</v>
      </c>
      <c r="D8" s="251" t="s">
        <v>271</v>
      </c>
      <c r="E8" s="252" t="s">
        <v>256</v>
      </c>
      <c r="F8" s="230">
        <v>5</v>
      </c>
      <c r="G8" s="252" t="s">
        <v>272</v>
      </c>
      <c r="H8" s="279"/>
      <c r="I8" s="228" t="s">
        <v>258</v>
      </c>
      <c r="J8" s="228" t="s">
        <v>258</v>
      </c>
      <c r="K8" s="279"/>
      <c r="L8" s="280" t="s">
        <v>273</v>
      </c>
      <c r="M8" s="180" t="s">
        <v>274</v>
      </c>
      <c r="N8" s="180" t="s">
        <v>275</v>
      </c>
      <c r="O8" s="282">
        <v>45474</v>
      </c>
      <c r="P8" s="255" t="s">
        <v>263</v>
      </c>
      <c r="Q8" s="281"/>
      <c r="R8" s="281"/>
      <c r="S8" s="281"/>
      <c r="T8" s="223"/>
      <c r="U8" s="223"/>
      <c r="V8" s="223"/>
      <c r="W8" s="223"/>
      <c r="X8" s="223"/>
      <c r="Y8" s="223"/>
      <c r="Z8" s="223"/>
      <c r="AA8" s="223"/>
    </row>
    <row r="9" spans="1:27" s="273" customFormat="1" ht="65.25" customHeight="1" x14ac:dyDescent="0.15">
      <c r="A9" s="271"/>
      <c r="B9" s="348"/>
      <c r="C9" s="349"/>
      <c r="D9" s="251" t="s">
        <v>276</v>
      </c>
      <c r="E9" s="252" t="s">
        <v>277</v>
      </c>
      <c r="F9" s="230">
        <v>5</v>
      </c>
      <c r="G9" s="252" t="s">
        <v>278</v>
      </c>
      <c r="H9" s="279"/>
      <c r="I9" s="279"/>
      <c r="J9" s="228" t="s">
        <v>258</v>
      </c>
      <c r="K9" s="228" t="s">
        <v>258</v>
      </c>
      <c r="L9" s="280" t="s">
        <v>279</v>
      </c>
      <c r="M9" s="180" t="s">
        <v>280</v>
      </c>
      <c r="N9" s="180" t="s">
        <v>281</v>
      </c>
      <c r="O9" s="259"/>
      <c r="P9" s="255" t="s">
        <v>263</v>
      </c>
      <c r="Q9" s="272"/>
      <c r="R9" s="272"/>
      <c r="S9" s="272"/>
      <c r="T9" s="271"/>
      <c r="U9" s="271"/>
      <c r="V9" s="271"/>
      <c r="W9" s="271"/>
      <c r="X9" s="271"/>
      <c r="Y9" s="271"/>
      <c r="Z9" s="271"/>
      <c r="AA9" s="271"/>
    </row>
    <row r="10" spans="1:27" ht="132" customHeight="1" x14ac:dyDescent="0.15">
      <c r="A10" s="191"/>
      <c r="B10" s="348"/>
      <c r="C10" s="349"/>
      <c r="D10" s="251" t="s">
        <v>282</v>
      </c>
      <c r="E10" s="252" t="s">
        <v>283</v>
      </c>
      <c r="F10" s="230">
        <v>3</v>
      </c>
      <c r="G10" s="252" t="s">
        <v>284</v>
      </c>
      <c r="H10" s="228" t="s">
        <v>258</v>
      </c>
      <c r="I10" s="228" t="s">
        <v>258</v>
      </c>
      <c r="J10" s="228" t="s">
        <v>258</v>
      </c>
      <c r="K10" s="228" t="s">
        <v>258</v>
      </c>
      <c r="L10" s="253" t="s">
        <v>285</v>
      </c>
      <c r="M10" s="254" t="s">
        <v>286</v>
      </c>
      <c r="N10" s="181" t="s">
        <v>261</v>
      </c>
      <c r="O10" s="255" t="s">
        <v>262</v>
      </c>
      <c r="P10" s="255" t="s">
        <v>263</v>
      </c>
      <c r="Q10" s="256"/>
      <c r="R10" s="256"/>
      <c r="S10" s="256"/>
      <c r="T10" s="191"/>
      <c r="U10" s="191"/>
      <c r="V10" s="191"/>
      <c r="W10" s="191"/>
      <c r="X10" s="191"/>
      <c r="Y10" s="191"/>
      <c r="Z10" s="191"/>
      <c r="AA10" s="191"/>
    </row>
    <row r="11" spans="1:27" s="137" customFormat="1" ht="65.25" customHeight="1" x14ac:dyDescent="0.15">
      <c r="A11" s="337"/>
      <c r="B11" s="348"/>
      <c r="C11" s="349"/>
      <c r="D11" s="321" t="s">
        <v>287</v>
      </c>
      <c r="E11" s="319" t="s">
        <v>283</v>
      </c>
      <c r="F11" s="329">
        <v>2</v>
      </c>
      <c r="G11" s="319" t="s">
        <v>288</v>
      </c>
      <c r="H11" s="350" t="s">
        <v>258</v>
      </c>
      <c r="I11" s="350" t="s">
        <v>258</v>
      </c>
      <c r="J11" s="350" t="s">
        <v>258</v>
      </c>
      <c r="K11" s="350" t="s">
        <v>258</v>
      </c>
      <c r="L11" s="335" t="s">
        <v>289</v>
      </c>
      <c r="M11" s="260" t="s">
        <v>290</v>
      </c>
      <c r="N11" s="181" t="s">
        <v>261</v>
      </c>
      <c r="O11" s="255" t="s">
        <v>262</v>
      </c>
      <c r="P11" s="255" t="s">
        <v>263</v>
      </c>
      <c r="Q11" s="353"/>
      <c r="R11" s="353"/>
      <c r="S11" s="353"/>
      <c r="T11" s="355"/>
      <c r="U11" s="352"/>
      <c r="V11" s="352"/>
      <c r="W11" s="352"/>
      <c r="X11" s="352"/>
      <c r="Y11" s="352"/>
      <c r="Z11" s="352"/>
      <c r="AA11" s="352"/>
    </row>
    <row r="12" spans="1:27" ht="65.25" customHeight="1" x14ac:dyDescent="0.15">
      <c r="A12" s="337"/>
      <c r="B12" s="320"/>
      <c r="C12" s="322"/>
      <c r="D12" s="322"/>
      <c r="E12" s="320"/>
      <c r="F12" s="330"/>
      <c r="G12" s="320"/>
      <c r="H12" s="351"/>
      <c r="I12" s="351"/>
      <c r="J12" s="351"/>
      <c r="K12" s="351"/>
      <c r="L12" s="336"/>
      <c r="M12" s="260" t="s">
        <v>291</v>
      </c>
      <c r="N12" s="181" t="s">
        <v>261</v>
      </c>
      <c r="O12" s="255" t="s">
        <v>262</v>
      </c>
      <c r="P12" s="255" t="s">
        <v>263</v>
      </c>
      <c r="Q12" s="354"/>
      <c r="R12" s="354"/>
      <c r="S12" s="354"/>
      <c r="T12" s="355"/>
      <c r="U12" s="352"/>
      <c r="V12" s="352"/>
      <c r="W12" s="352"/>
      <c r="X12" s="352"/>
      <c r="Y12" s="352"/>
      <c r="Z12" s="352"/>
      <c r="AA12" s="352"/>
    </row>
    <row r="13" spans="1:27" s="274" customFormat="1" ht="116.25" customHeight="1" x14ac:dyDescent="0.25">
      <c r="A13" s="98"/>
      <c r="B13" s="319" t="s">
        <v>292</v>
      </c>
      <c r="C13" s="321" t="s">
        <v>293</v>
      </c>
      <c r="D13" s="251" t="s">
        <v>294</v>
      </c>
      <c r="E13" s="252" t="s">
        <v>283</v>
      </c>
      <c r="F13" s="230">
        <v>20</v>
      </c>
      <c r="G13" s="252" t="s">
        <v>295</v>
      </c>
      <c r="H13" s="228" t="s">
        <v>258</v>
      </c>
      <c r="I13" s="228" t="s">
        <v>258</v>
      </c>
      <c r="J13" s="228" t="s">
        <v>258</v>
      </c>
      <c r="K13" s="228" t="s">
        <v>258</v>
      </c>
      <c r="L13" s="253" t="s">
        <v>296</v>
      </c>
      <c r="M13" s="254" t="s">
        <v>297</v>
      </c>
      <c r="N13" s="181" t="s">
        <v>298</v>
      </c>
      <c r="O13" s="255" t="s">
        <v>262</v>
      </c>
      <c r="P13" s="255" t="s">
        <v>263</v>
      </c>
      <c r="Q13" s="256"/>
      <c r="R13" s="256"/>
      <c r="S13" s="256"/>
      <c r="T13" s="98"/>
      <c r="U13" s="98"/>
      <c r="V13" s="98"/>
      <c r="W13" s="98"/>
      <c r="X13" s="98"/>
      <c r="Y13" s="98"/>
      <c r="Z13" s="98"/>
      <c r="AA13" s="98"/>
    </row>
    <row r="14" spans="1:27" ht="79.5" customHeight="1" x14ac:dyDescent="0.15">
      <c r="A14" s="191"/>
      <c r="B14" s="320"/>
      <c r="C14" s="322"/>
      <c r="D14" s="251" t="s">
        <v>299</v>
      </c>
      <c r="E14" s="252" t="s">
        <v>265</v>
      </c>
      <c r="F14" s="230">
        <v>1</v>
      </c>
      <c r="G14" s="252" t="s">
        <v>300</v>
      </c>
      <c r="H14" s="228"/>
      <c r="I14" s="228"/>
      <c r="J14" s="228" t="s">
        <v>258</v>
      </c>
      <c r="K14" s="228" t="s">
        <v>258</v>
      </c>
      <c r="L14" s="253" t="s">
        <v>301</v>
      </c>
      <c r="M14" s="180" t="s">
        <v>302</v>
      </c>
      <c r="N14" s="181" t="s">
        <v>303</v>
      </c>
      <c r="O14" s="275" t="s">
        <v>304</v>
      </c>
      <c r="P14" s="255" t="s">
        <v>263</v>
      </c>
      <c r="Q14" s="256"/>
      <c r="R14" s="256"/>
      <c r="S14" s="256"/>
      <c r="T14" s="191"/>
      <c r="U14" s="191"/>
      <c r="V14" s="191"/>
      <c r="W14" s="191"/>
      <c r="X14" s="191"/>
      <c r="Y14" s="191"/>
      <c r="Z14" s="191"/>
      <c r="AA14" s="191"/>
    </row>
    <row r="15" spans="1:27" ht="65.25" customHeight="1" x14ac:dyDescent="0.15">
      <c r="A15" s="191"/>
      <c r="B15" s="319" t="s">
        <v>305</v>
      </c>
      <c r="C15" s="321" t="s">
        <v>306</v>
      </c>
      <c r="D15" s="251" t="s">
        <v>307</v>
      </c>
      <c r="E15" s="252" t="s">
        <v>308</v>
      </c>
      <c r="F15" s="230">
        <v>1</v>
      </c>
      <c r="G15" s="252" t="s">
        <v>309</v>
      </c>
      <c r="H15" s="228"/>
      <c r="I15" s="228" t="s">
        <v>258</v>
      </c>
      <c r="J15" s="228" t="s">
        <v>258</v>
      </c>
      <c r="K15" s="228" t="s">
        <v>258</v>
      </c>
      <c r="L15" s="253" t="s">
        <v>310</v>
      </c>
      <c r="M15" s="254" t="s">
        <v>311</v>
      </c>
      <c r="N15" s="181" t="s">
        <v>298</v>
      </c>
      <c r="O15" s="255" t="s">
        <v>262</v>
      </c>
      <c r="P15" s="255" t="s">
        <v>263</v>
      </c>
      <c r="Q15" s="256"/>
      <c r="R15" s="256"/>
      <c r="S15" s="256"/>
      <c r="T15" s="191"/>
      <c r="U15" s="191"/>
      <c r="V15" s="191"/>
      <c r="W15" s="191"/>
      <c r="X15" s="191"/>
      <c r="Y15" s="191"/>
      <c r="Z15" s="191"/>
      <c r="AA15" s="191"/>
    </row>
    <row r="16" spans="1:27" ht="89.25" customHeight="1" x14ac:dyDescent="0.15">
      <c r="A16" s="191"/>
      <c r="B16" s="348"/>
      <c r="C16" s="349"/>
      <c r="D16" s="251" t="s">
        <v>312</v>
      </c>
      <c r="E16" s="252" t="s">
        <v>308</v>
      </c>
      <c r="F16" s="230">
        <v>1</v>
      </c>
      <c r="G16" s="252" t="s">
        <v>313</v>
      </c>
      <c r="H16" s="258"/>
      <c r="I16" s="228" t="s">
        <v>258</v>
      </c>
      <c r="J16" s="228" t="s">
        <v>258</v>
      </c>
      <c r="K16" s="228" t="s">
        <v>258</v>
      </c>
      <c r="L16" s="253" t="s">
        <v>314</v>
      </c>
      <c r="M16" s="180" t="s">
        <v>315</v>
      </c>
      <c r="N16" s="181" t="s">
        <v>316</v>
      </c>
      <c r="O16" s="255" t="s">
        <v>262</v>
      </c>
      <c r="P16" s="255" t="s">
        <v>263</v>
      </c>
      <c r="Q16" s="256"/>
      <c r="R16" s="256"/>
      <c r="S16" s="256"/>
      <c r="T16" s="191"/>
      <c r="U16" s="191"/>
      <c r="V16" s="191"/>
      <c r="W16" s="191"/>
      <c r="X16" s="191"/>
      <c r="Y16" s="191"/>
      <c r="Z16" s="191"/>
      <c r="AA16" s="191"/>
    </row>
    <row r="17" spans="1:27" ht="65.25" customHeight="1" x14ac:dyDescent="0.15">
      <c r="A17" s="191"/>
      <c r="B17" s="348"/>
      <c r="C17" s="349"/>
      <c r="D17" s="251" t="s">
        <v>317</v>
      </c>
      <c r="E17" s="252" t="s">
        <v>308</v>
      </c>
      <c r="F17" s="230">
        <v>1</v>
      </c>
      <c r="G17" s="252" t="s">
        <v>318</v>
      </c>
      <c r="H17" s="258"/>
      <c r="I17" s="228" t="s">
        <v>258</v>
      </c>
      <c r="J17" s="228" t="s">
        <v>258</v>
      </c>
      <c r="K17" s="228" t="s">
        <v>258</v>
      </c>
      <c r="L17" s="253" t="s">
        <v>319</v>
      </c>
      <c r="M17" s="180" t="s">
        <v>320</v>
      </c>
      <c r="N17" s="181" t="s">
        <v>298</v>
      </c>
      <c r="O17" s="275" t="s">
        <v>321</v>
      </c>
      <c r="P17" s="255" t="s">
        <v>263</v>
      </c>
      <c r="Q17" s="256"/>
      <c r="R17" s="256"/>
      <c r="S17" s="256"/>
      <c r="T17" s="191"/>
      <c r="U17" s="191"/>
      <c r="V17" s="191"/>
      <c r="W17" s="191"/>
      <c r="X17" s="191"/>
      <c r="Y17" s="191"/>
      <c r="Z17" s="191"/>
      <c r="AA17" s="191"/>
    </row>
    <row r="18" spans="1:27" ht="79.5" customHeight="1" x14ac:dyDescent="0.15">
      <c r="A18" s="191"/>
      <c r="B18" s="348"/>
      <c r="C18" s="349"/>
      <c r="D18" s="251" t="s">
        <v>322</v>
      </c>
      <c r="E18" s="252" t="s">
        <v>265</v>
      </c>
      <c r="F18" s="230">
        <v>1</v>
      </c>
      <c r="G18" s="252" t="s">
        <v>323</v>
      </c>
      <c r="H18" s="258"/>
      <c r="I18" s="258"/>
      <c r="J18" s="228" t="s">
        <v>258</v>
      </c>
      <c r="K18" s="228" t="s">
        <v>258</v>
      </c>
      <c r="L18" s="253" t="s">
        <v>324</v>
      </c>
      <c r="M18" s="180" t="s">
        <v>325</v>
      </c>
      <c r="N18" s="276" t="s">
        <v>326</v>
      </c>
      <c r="O18" s="275" t="s">
        <v>304</v>
      </c>
      <c r="P18" s="255" t="s">
        <v>263</v>
      </c>
      <c r="Q18" s="256"/>
      <c r="R18" s="256"/>
      <c r="S18" s="256"/>
      <c r="T18" s="191"/>
      <c r="U18" s="191"/>
      <c r="V18" s="191"/>
      <c r="W18" s="191"/>
      <c r="X18" s="191"/>
      <c r="Y18" s="191"/>
      <c r="Z18" s="191"/>
      <c r="AA18" s="191"/>
    </row>
    <row r="19" spans="1:27" s="137" customFormat="1" ht="125.45" customHeight="1" x14ac:dyDescent="0.15">
      <c r="A19" s="191"/>
      <c r="B19" s="320"/>
      <c r="C19" s="322"/>
      <c r="D19" s="251" t="s">
        <v>327</v>
      </c>
      <c r="E19" s="252" t="s">
        <v>265</v>
      </c>
      <c r="F19" s="230">
        <v>1</v>
      </c>
      <c r="G19" s="252" t="s">
        <v>328</v>
      </c>
      <c r="H19" s="228" t="s">
        <v>258</v>
      </c>
      <c r="I19" s="258"/>
      <c r="J19" s="258"/>
      <c r="K19" s="258"/>
      <c r="L19" s="253" t="s">
        <v>329</v>
      </c>
      <c r="M19" s="254" t="s">
        <v>330</v>
      </c>
      <c r="N19" s="181" t="s">
        <v>261</v>
      </c>
      <c r="O19" s="255" t="s">
        <v>262</v>
      </c>
      <c r="P19" s="255" t="s">
        <v>263</v>
      </c>
      <c r="Q19" s="256"/>
      <c r="R19" s="256"/>
      <c r="S19" s="256"/>
      <c r="T19" s="191"/>
      <c r="U19" s="191"/>
      <c r="V19" s="191"/>
      <c r="W19" s="191"/>
      <c r="X19" s="191"/>
      <c r="Y19" s="191"/>
      <c r="Z19" s="191"/>
      <c r="AA19" s="191"/>
    </row>
    <row r="20" spans="1:27" ht="106.5" customHeight="1" x14ac:dyDescent="0.15">
      <c r="A20" s="337"/>
      <c r="B20" s="317" t="s">
        <v>331</v>
      </c>
      <c r="C20" s="250" t="s">
        <v>332</v>
      </c>
      <c r="D20" s="321" t="s">
        <v>333</v>
      </c>
      <c r="E20" s="319" t="s">
        <v>334</v>
      </c>
      <c r="F20" s="329">
        <v>1</v>
      </c>
      <c r="G20" s="321" t="s">
        <v>335</v>
      </c>
      <c r="H20" s="350" t="s">
        <v>258</v>
      </c>
      <c r="I20" s="350" t="s">
        <v>258</v>
      </c>
      <c r="J20" s="350"/>
      <c r="K20" s="350"/>
      <c r="L20" s="335" t="s">
        <v>336</v>
      </c>
      <c r="M20" s="331" t="s">
        <v>337</v>
      </c>
      <c r="N20" s="331" t="s">
        <v>298</v>
      </c>
      <c r="O20" s="333" t="s">
        <v>338</v>
      </c>
      <c r="P20" s="333" t="s">
        <v>263</v>
      </c>
      <c r="Q20" s="353"/>
      <c r="R20" s="353"/>
      <c r="S20" s="353"/>
      <c r="T20" s="355"/>
      <c r="U20" s="352"/>
      <c r="V20" s="352"/>
      <c r="W20" s="352"/>
      <c r="X20" s="352"/>
      <c r="Y20" s="352"/>
      <c r="Z20" s="352"/>
      <c r="AA20" s="352"/>
    </row>
    <row r="21" spans="1:27" ht="116.45" customHeight="1" x14ac:dyDescent="0.15">
      <c r="A21" s="337"/>
      <c r="B21" s="318"/>
      <c r="C21" s="261" t="s">
        <v>339</v>
      </c>
      <c r="D21" s="322"/>
      <c r="E21" s="320"/>
      <c r="F21" s="330"/>
      <c r="G21" s="322"/>
      <c r="H21" s="351"/>
      <c r="I21" s="351"/>
      <c r="J21" s="351"/>
      <c r="K21" s="351"/>
      <c r="L21" s="336"/>
      <c r="M21" s="332"/>
      <c r="N21" s="332"/>
      <c r="O21" s="334"/>
      <c r="P21" s="334"/>
      <c r="Q21" s="354"/>
      <c r="R21" s="354"/>
      <c r="S21" s="354"/>
      <c r="T21" s="355"/>
      <c r="U21" s="352"/>
      <c r="V21" s="352"/>
      <c r="W21" s="352"/>
      <c r="X21" s="352"/>
      <c r="Y21" s="352"/>
      <c r="Z21" s="352"/>
      <c r="AA21" s="352"/>
    </row>
    <row r="22" spans="1:27" ht="180.75" customHeight="1" x14ac:dyDescent="0.15">
      <c r="A22" s="191"/>
      <c r="B22" s="317" t="s">
        <v>340</v>
      </c>
      <c r="C22" s="321" t="s">
        <v>341</v>
      </c>
      <c r="D22" s="251" t="s">
        <v>342</v>
      </c>
      <c r="E22" s="252" t="s">
        <v>343</v>
      </c>
      <c r="F22" s="262">
        <v>20</v>
      </c>
      <c r="G22" s="251" t="s">
        <v>344</v>
      </c>
      <c r="H22" s="228" t="s">
        <v>258</v>
      </c>
      <c r="I22" s="263"/>
      <c r="J22" s="263"/>
      <c r="K22" s="263"/>
      <c r="L22" s="253" t="s">
        <v>345</v>
      </c>
      <c r="M22" s="254" t="s">
        <v>346</v>
      </c>
      <c r="N22" s="180" t="s">
        <v>298</v>
      </c>
      <c r="O22" s="255" t="s">
        <v>262</v>
      </c>
      <c r="P22" s="255" t="s">
        <v>263</v>
      </c>
      <c r="Q22" s="256"/>
      <c r="R22" s="256"/>
      <c r="S22" s="256"/>
      <c r="T22" s="191"/>
      <c r="U22" s="191"/>
      <c r="V22" s="191"/>
      <c r="W22" s="191"/>
      <c r="X22" s="191"/>
      <c r="Y22" s="191"/>
      <c r="Z22" s="191"/>
      <c r="AA22" s="191"/>
    </row>
    <row r="23" spans="1:27" ht="168" customHeight="1" x14ac:dyDescent="0.15">
      <c r="A23" s="191"/>
      <c r="B23" s="318"/>
      <c r="C23" s="322"/>
      <c r="D23" s="251" t="s">
        <v>347</v>
      </c>
      <c r="E23" s="252" t="s">
        <v>343</v>
      </c>
      <c r="F23" s="262">
        <v>20</v>
      </c>
      <c r="G23" s="251" t="s">
        <v>348</v>
      </c>
      <c r="H23" s="228" t="s">
        <v>258</v>
      </c>
      <c r="I23" s="263"/>
      <c r="J23" s="263"/>
      <c r="K23" s="263"/>
      <c r="L23" s="253" t="s">
        <v>349</v>
      </c>
      <c r="M23" s="254" t="s">
        <v>350</v>
      </c>
      <c r="N23" s="180" t="s">
        <v>298</v>
      </c>
      <c r="O23" s="255" t="s">
        <v>262</v>
      </c>
      <c r="P23" s="255" t="s">
        <v>263</v>
      </c>
      <c r="Q23" s="256"/>
      <c r="R23" s="256"/>
      <c r="S23" s="256"/>
      <c r="T23" s="191"/>
      <c r="U23" s="191"/>
      <c r="V23" s="191"/>
      <c r="W23" s="191"/>
      <c r="X23" s="191"/>
      <c r="Y23" s="191"/>
      <c r="Z23" s="191"/>
      <c r="AA23" s="191"/>
    </row>
    <row r="24" spans="1:27" ht="45" x14ac:dyDescent="0.15">
      <c r="A24" s="191"/>
      <c r="B24" s="264" t="s">
        <v>351</v>
      </c>
      <c r="C24" s="251" t="s">
        <v>352</v>
      </c>
      <c r="D24" s="251" t="s">
        <v>353</v>
      </c>
      <c r="E24" s="252" t="s">
        <v>334</v>
      </c>
      <c r="F24" s="262">
        <v>1</v>
      </c>
      <c r="G24" s="251" t="s">
        <v>354</v>
      </c>
      <c r="H24" s="263"/>
      <c r="I24" s="228" t="s">
        <v>258</v>
      </c>
      <c r="J24" s="228" t="s">
        <v>258</v>
      </c>
      <c r="K24" s="228" t="s">
        <v>258</v>
      </c>
      <c r="L24" s="253" t="s">
        <v>355</v>
      </c>
      <c r="M24" s="181" t="s">
        <v>356</v>
      </c>
      <c r="N24" s="181" t="s">
        <v>357</v>
      </c>
      <c r="O24" s="255" t="s">
        <v>358</v>
      </c>
      <c r="P24" s="255" t="s">
        <v>263</v>
      </c>
      <c r="Q24" s="256"/>
      <c r="R24" s="256"/>
      <c r="S24" s="256"/>
      <c r="T24" s="191"/>
      <c r="U24" s="191"/>
      <c r="V24" s="191"/>
      <c r="W24" s="191"/>
      <c r="X24" s="191"/>
      <c r="Y24" s="191"/>
      <c r="Z24" s="191"/>
      <c r="AA24" s="191"/>
    </row>
    <row r="25" spans="1:27" ht="15" customHeight="1" x14ac:dyDescent="0.15">
      <c r="A25" s="307"/>
      <c r="B25" s="307"/>
      <c r="C25" s="265"/>
      <c r="D25" s="236"/>
      <c r="E25" s="191"/>
      <c r="F25" s="191"/>
      <c r="G25" s="191"/>
      <c r="H25" s="356"/>
      <c r="I25" s="356"/>
      <c r="J25" s="356"/>
      <c r="K25" s="356"/>
      <c r="L25" s="191"/>
      <c r="M25" s="236"/>
      <c r="N25" s="135"/>
      <c r="O25" s="135"/>
      <c r="P25" s="135"/>
      <c r="Q25" s="191"/>
      <c r="R25" s="191"/>
      <c r="S25" s="191"/>
      <c r="T25" s="191"/>
      <c r="U25" s="191"/>
      <c r="V25" s="191"/>
      <c r="W25" s="191"/>
      <c r="X25" s="191"/>
      <c r="Y25" s="191"/>
      <c r="Z25" s="191"/>
      <c r="AA25" s="191"/>
    </row>
    <row r="26" spans="1:27" x14ac:dyDescent="0.15">
      <c r="A26" s="307"/>
      <c r="B26" s="307"/>
      <c r="C26" s="265"/>
      <c r="D26" s="236"/>
      <c r="E26" s="191"/>
      <c r="F26" s="191"/>
      <c r="G26" s="191"/>
      <c r="H26" s="360"/>
      <c r="I26" s="360"/>
      <c r="J26" s="360"/>
      <c r="K26" s="360"/>
      <c r="L26" s="191"/>
      <c r="M26" s="236"/>
      <c r="N26" s="135"/>
      <c r="O26" s="135"/>
      <c r="P26" s="135"/>
      <c r="Q26" s="191"/>
      <c r="R26" s="191"/>
      <c r="S26" s="191"/>
      <c r="T26" s="191"/>
      <c r="U26" s="191"/>
      <c r="V26" s="191"/>
      <c r="W26" s="191"/>
      <c r="X26" s="191"/>
      <c r="Y26" s="191"/>
      <c r="Z26" s="191"/>
      <c r="AA26" s="191"/>
    </row>
    <row r="27" spans="1:27" ht="70.5" customHeight="1" x14ac:dyDescent="0.15">
      <c r="A27" s="191"/>
      <c r="B27" s="368" t="s">
        <v>359</v>
      </c>
      <c r="C27" s="369"/>
      <c r="D27" s="369"/>
      <c r="E27" s="369"/>
      <c r="F27" s="369"/>
      <c r="G27" s="369"/>
      <c r="H27" s="369"/>
      <c r="I27" s="369"/>
      <c r="J27" s="369"/>
      <c r="K27" s="369"/>
      <c r="L27" s="370"/>
      <c r="M27" s="323" t="s">
        <v>241</v>
      </c>
      <c r="N27" s="323" t="s">
        <v>242</v>
      </c>
      <c r="O27" s="323" t="s">
        <v>243</v>
      </c>
      <c r="P27" s="323" t="s">
        <v>360</v>
      </c>
      <c r="Q27" s="236"/>
      <c r="R27" s="236"/>
      <c r="S27" s="236"/>
      <c r="T27" s="191"/>
      <c r="U27" s="191"/>
      <c r="V27" s="191"/>
      <c r="W27" s="191"/>
      <c r="X27" s="191"/>
      <c r="Y27" s="191"/>
      <c r="Z27" s="191"/>
      <c r="AA27" s="191"/>
    </row>
    <row r="28" spans="1:27" ht="70.5" customHeight="1" x14ac:dyDescent="0.15">
      <c r="A28" s="191"/>
      <c r="B28" s="371"/>
      <c r="C28" s="372"/>
      <c r="D28" s="372"/>
      <c r="E28" s="372"/>
      <c r="F28" s="372"/>
      <c r="G28" s="372"/>
      <c r="H28" s="372"/>
      <c r="I28" s="372"/>
      <c r="J28" s="372"/>
      <c r="K28" s="372"/>
      <c r="L28" s="373"/>
      <c r="M28" s="324"/>
      <c r="N28" s="324"/>
      <c r="O28" s="324"/>
      <c r="P28" s="324"/>
      <c r="Q28" s="236"/>
      <c r="R28" s="236"/>
      <c r="S28" s="236"/>
      <c r="T28" s="191"/>
      <c r="U28" s="191"/>
      <c r="V28" s="191"/>
      <c r="W28" s="191"/>
      <c r="X28" s="191"/>
      <c r="Y28" s="191"/>
      <c r="Z28" s="191"/>
      <c r="AA28" s="191"/>
    </row>
    <row r="29" spans="1:27" ht="131.25" customHeight="1" x14ac:dyDescent="0.15">
      <c r="A29" s="191"/>
      <c r="B29" s="357" t="s">
        <v>361</v>
      </c>
      <c r="C29" s="358"/>
      <c r="D29" s="358"/>
      <c r="E29" s="358"/>
      <c r="F29" s="358"/>
      <c r="G29" s="358"/>
      <c r="H29" s="358"/>
      <c r="I29" s="358"/>
      <c r="J29" s="358"/>
      <c r="K29" s="358"/>
      <c r="L29" s="359"/>
      <c r="M29" s="181" t="s">
        <v>362</v>
      </c>
      <c r="N29" s="180" t="s">
        <v>298</v>
      </c>
      <c r="O29" s="255" t="s">
        <v>363</v>
      </c>
      <c r="P29" s="255" t="s">
        <v>364</v>
      </c>
      <c r="Q29" s="236"/>
      <c r="R29" s="236"/>
      <c r="S29" s="236"/>
      <c r="T29" s="191"/>
      <c r="U29" s="191"/>
      <c r="V29" s="191"/>
      <c r="W29" s="191"/>
      <c r="X29" s="191"/>
      <c r="Y29" s="191"/>
      <c r="Z29" s="191"/>
      <c r="AA29" s="191"/>
    </row>
    <row r="30" spans="1:27" ht="146.25" customHeight="1" x14ac:dyDescent="0.15">
      <c r="A30" s="191"/>
      <c r="B30" s="357" t="s">
        <v>365</v>
      </c>
      <c r="C30" s="358"/>
      <c r="D30" s="358"/>
      <c r="E30" s="358"/>
      <c r="F30" s="358"/>
      <c r="G30" s="358"/>
      <c r="H30" s="358"/>
      <c r="I30" s="358"/>
      <c r="J30" s="358"/>
      <c r="K30" s="358"/>
      <c r="L30" s="359"/>
      <c r="M30" s="255" t="s">
        <v>366</v>
      </c>
      <c r="N30" s="255" t="s">
        <v>367</v>
      </c>
      <c r="O30" s="255" t="s">
        <v>368</v>
      </c>
      <c r="P30" s="255" t="s">
        <v>364</v>
      </c>
      <c r="Q30" s="236"/>
      <c r="R30" s="236"/>
      <c r="S30" s="236"/>
      <c r="T30" s="191"/>
      <c r="U30" s="191"/>
      <c r="V30" s="191"/>
      <c r="W30" s="191"/>
      <c r="X30" s="191"/>
      <c r="Y30" s="191"/>
      <c r="Z30" s="191"/>
      <c r="AA30" s="191"/>
    </row>
    <row r="31" spans="1:27" ht="111" customHeight="1" x14ac:dyDescent="0.15">
      <c r="A31" s="191"/>
      <c r="B31" s="357" t="s">
        <v>369</v>
      </c>
      <c r="C31" s="358"/>
      <c r="D31" s="358"/>
      <c r="E31" s="358"/>
      <c r="F31" s="358"/>
      <c r="G31" s="358"/>
      <c r="H31" s="358"/>
      <c r="I31" s="358"/>
      <c r="J31" s="358"/>
      <c r="K31" s="358"/>
      <c r="L31" s="359"/>
      <c r="M31" s="181" t="s">
        <v>370</v>
      </c>
      <c r="N31" s="255" t="s">
        <v>371</v>
      </c>
      <c r="O31" s="255" t="s">
        <v>372</v>
      </c>
      <c r="P31" s="255" t="s">
        <v>364</v>
      </c>
      <c r="Q31" s="236"/>
      <c r="R31" s="236"/>
      <c r="S31" s="236"/>
      <c r="T31" s="191"/>
      <c r="U31" s="191"/>
      <c r="V31" s="191"/>
      <c r="W31" s="191"/>
      <c r="X31" s="191"/>
      <c r="Y31" s="191"/>
      <c r="Z31" s="191"/>
      <c r="AA31" s="191"/>
    </row>
    <row r="32" spans="1:27" ht="213.75" customHeight="1" x14ac:dyDescent="0.15">
      <c r="A32" s="191"/>
      <c r="B32" s="357" t="s">
        <v>373</v>
      </c>
      <c r="C32" s="358"/>
      <c r="D32" s="358"/>
      <c r="E32" s="358"/>
      <c r="F32" s="358"/>
      <c r="G32" s="358"/>
      <c r="H32" s="358"/>
      <c r="I32" s="358"/>
      <c r="J32" s="358"/>
      <c r="K32" s="358"/>
      <c r="L32" s="359"/>
      <c r="M32" s="266" t="s">
        <v>374</v>
      </c>
      <c r="N32" s="180" t="s">
        <v>298</v>
      </c>
      <c r="O32" s="255" t="s">
        <v>372</v>
      </c>
      <c r="P32" s="255" t="s">
        <v>364</v>
      </c>
      <c r="Q32" s="236"/>
      <c r="R32" s="236"/>
      <c r="S32" s="236"/>
      <c r="T32" s="191"/>
      <c r="U32" s="191"/>
      <c r="V32" s="191"/>
      <c r="W32" s="191"/>
      <c r="X32" s="191"/>
      <c r="Y32" s="191"/>
      <c r="Z32" s="191"/>
      <c r="AA32" s="191"/>
    </row>
    <row r="33" spans="1:27" ht="96.75" customHeight="1" x14ac:dyDescent="0.15">
      <c r="A33" s="191"/>
      <c r="B33" s="357" t="s">
        <v>375</v>
      </c>
      <c r="C33" s="358"/>
      <c r="D33" s="358"/>
      <c r="E33" s="358"/>
      <c r="F33" s="358"/>
      <c r="G33" s="358"/>
      <c r="H33" s="358"/>
      <c r="I33" s="358"/>
      <c r="J33" s="358"/>
      <c r="K33" s="358"/>
      <c r="L33" s="359"/>
      <c r="M33" s="266" t="s">
        <v>376</v>
      </c>
      <c r="N33" s="181" t="s">
        <v>377</v>
      </c>
      <c r="O33" s="255" t="s">
        <v>372</v>
      </c>
      <c r="P33" s="255" t="s">
        <v>364</v>
      </c>
      <c r="Q33" s="236"/>
      <c r="R33" s="236"/>
      <c r="S33" s="236"/>
      <c r="T33" s="191"/>
      <c r="U33" s="191"/>
      <c r="V33" s="191"/>
      <c r="W33" s="191"/>
      <c r="X33" s="191"/>
      <c r="Y33" s="191"/>
      <c r="Z33" s="191"/>
      <c r="AA33" s="191"/>
    </row>
    <row r="34" spans="1:27" ht="70.5" customHeight="1" x14ac:dyDescent="0.15">
      <c r="A34" s="361"/>
      <c r="B34" s="362" t="s">
        <v>378</v>
      </c>
      <c r="C34" s="363"/>
      <c r="D34" s="363"/>
      <c r="E34" s="363"/>
      <c r="F34" s="363"/>
      <c r="G34" s="363"/>
      <c r="H34" s="363"/>
      <c r="I34" s="363"/>
      <c r="J34" s="363"/>
      <c r="K34" s="363"/>
      <c r="L34" s="364"/>
      <c r="M34" s="267" t="s">
        <v>379</v>
      </c>
      <c r="N34" s="333"/>
      <c r="O34" s="333" t="s">
        <v>363</v>
      </c>
      <c r="P34" s="333" t="s">
        <v>364</v>
      </c>
      <c r="Q34" s="377"/>
      <c r="R34" s="375"/>
      <c r="S34" s="375"/>
      <c r="T34" s="307"/>
      <c r="U34" s="307"/>
      <c r="V34" s="307"/>
      <c r="W34" s="307"/>
      <c r="X34" s="307"/>
      <c r="Y34" s="307"/>
      <c r="Z34" s="307"/>
      <c r="AA34" s="307"/>
    </row>
    <row r="35" spans="1:27" ht="70.5" customHeight="1" x14ac:dyDescent="0.15">
      <c r="A35" s="361"/>
      <c r="B35" s="365"/>
      <c r="C35" s="366"/>
      <c r="D35" s="366"/>
      <c r="E35" s="366"/>
      <c r="F35" s="366"/>
      <c r="G35" s="366"/>
      <c r="H35" s="366"/>
      <c r="I35" s="366"/>
      <c r="J35" s="366"/>
      <c r="K35" s="366"/>
      <c r="L35" s="367"/>
      <c r="M35" s="268" t="s">
        <v>380</v>
      </c>
      <c r="N35" s="376"/>
      <c r="O35" s="376"/>
      <c r="P35" s="376"/>
      <c r="Q35" s="377"/>
      <c r="R35" s="375"/>
      <c r="S35" s="375"/>
      <c r="T35" s="307"/>
      <c r="U35" s="307"/>
      <c r="V35" s="307"/>
      <c r="W35" s="307"/>
      <c r="X35" s="307"/>
      <c r="Y35" s="307"/>
      <c r="Z35" s="307"/>
      <c r="AA35" s="307"/>
    </row>
    <row r="36" spans="1:27" ht="66" customHeight="1" x14ac:dyDescent="0.15">
      <c r="A36" s="361"/>
      <c r="B36" s="365"/>
      <c r="C36" s="366"/>
      <c r="D36" s="366"/>
      <c r="E36" s="366"/>
      <c r="F36" s="366"/>
      <c r="G36" s="366"/>
      <c r="H36" s="366"/>
      <c r="I36" s="366"/>
      <c r="J36" s="366"/>
      <c r="K36" s="366"/>
      <c r="L36" s="367"/>
      <c r="M36" s="269" t="s">
        <v>381</v>
      </c>
      <c r="N36" s="376"/>
      <c r="O36" s="376"/>
      <c r="P36" s="376"/>
      <c r="Q36" s="377"/>
      <c r="R36" s="375"/>
      <c r="S36" s="375"/>
      <c r="T36" s="307"/>
      <c r="U36" s="307"/>
      <c r="V36" s="307"/>
      <c r="W36" s="307"/>
      <c r="X36" s="307"/>
      <c r="Y36" s="307"/>
      <c r="Z36" s="307"/>
      <c r="AA36" s="307"/>
    </row>
    <row r="37" spans="1:27" ht="135" x14ac:dyDescent="0.15">
      <c r="A37" s="361"/>
      <c r="B37" s="365"/>
      <c r="C37" s="366"/>
      <c r="D37" s="366"/>
      <c r="E37" s="366"/>
      <c r="F37" s="366"/>
      <c r="G37" s="366"/>
      <c r="H37" s="366"/>
      <c r="I37" s="366"/>
      <c r="J37" s="366"/>
      <c r="K37" s="366"/>
      <c r="L37" s="367"/>
      <c r="M37" s="268" t="s">
        <v>382</v>
      </c>
      <c r="N37" s="376"/>
      <c r="O37" s="376"/>
      <c r="P37" s="376"/>
      <c r="Q37" s="377"/>
      <c r="R37" s="375"/>
      <c r="S37" s="375"/>
      <c r="T37" s="307"/>
      <c r="U37" s="307"/>
      <c r="V37" s="307"/>
      <c r="W37" s="307"/>
      <c r="X37" s="307"/>
      <c r="Y37" s="307"/>
      <c r="Z37" s="307"/>
      <c r="AA37" s="307"/>
    </row>
    <row r="38" spans="1:27" ht="101.25" x14ac:dyDescent="0.15">
      <c r="A38" s="361"/>
      <c r="B38" s="365"/>
      <c r="C38" s="366"/>
      <c r="D38" s="366"/>
      <c r="E38" s="366"/>
      <c r="F38" s="366"/>
      <c r="G38" s="366"/>
      <c r="H38" s="366"/>
      <c r="I38" s="366"/>
      <c r="J38" s="366"/>
      <c r="K38" s="366"/>
      <c r="L38" s="367"/>
      <c r="M38" s="268" t="s">
        <v>383</v>
      </c>
      <c r="N38" s="376"/>
      <c r="O38" s="376"/>
      <c r="P38" s="376"/>
      <c r="Q38" s="377"/>
      <c r="R38" s="375"/>
      <c r="S38" s="375"/>
      <c r="T38" s="307"/>
      <c r="U38" s="307"/>
      <c r="V38" s="307"/>
      <c r="W38" s="307"/>
      <c r="X38" s="307"/>
      <c r="Y38" s="307"/>
      <c r="Z38" s="307"/>
      <c r="AA38" s="307"/>
    </row>
    <row r="39" spans="1:27" ht="112.5" customHeight="1" x14ac:dyDescent="0.15">
      <c r="A39" s="191"/>
      <c r="B39" s="374" t="s">
        <v>384</v>
      </c>
      <c r="C39" s="374"/>
      <c r="D39" s="374"/>
      <c r="E39" s="374"/>
      <c r="F39" s="374"/>
      <c r="G39" s="374"/>
      <c r="H39" s="374"/>
      <c r="I39" s="374"/>
      <c r="J39" s="374"/>
      <c r="K39" s="374"/>
      <c r="L39" s="374"/>
      <c r="M39" s="172" t="s">
        <v>385</v>
      </c>
      <c r="N39" s="277"/>
      <c r="O39" s="278" t="s">
        <v>386</v>
      </c>
      <c r="P39" s="277" t="s">
        <v>364</v>
      </c>
      <c r="Q39" s="236"/>
      <c r="R39" s="236"/>
      <c r="S39" s="236"/>
      <c r="T39" s="191"/>
      <c r="U39" s="191"/>
      <c r="V39" s="191"/>
      <c r="W39" s="191"/>
      <c r="X39" s="191"/>
      <c r="Y39" s="191"/>
      <c r="Z39" s="191"/>
      <c r="AA39" s="191"/>
    </row>
    <row r="40" spans="1:27" ht="69.75" customHeight="1" x14ac:dyDescent="0.15">
      <c r="A40" s="191"/>
      <c r="B40" s="374" t="s">
        <v>387</v>
      </c>
      <c r="C40" s="374"/>
      <c r="D40" s="374"/>
      <c r="E40" s="374"/>
      <c r="F40" s="374"/>
      <c r="G40" s="374"/>
      <c r="H40" s="374"/>
      <c r="I40" s="374"/>
      <c r="J40" s="374"/>
      <c r="K40" s="374"/>
      <c r="L40" s="374"/>
      <c r="M40" s="172" t="s">
        <v>385</v>
      </c>
      <c r="N40" s="277"/>
      <c r="O40" s="278" t="s">
        <v>386</v>
      </c>
      <c r="P40" s="277" t="s">
        <v>364</v>
      </c>
      <c r="Q40" s="236"/>
      <c r="R40" s="236"/>
      <c r="S40" s="236"/>
      <c r="T40" s="191"/>
      <c r="U40" s="191"/>
      <c r="V40" s="191"/>
      <c r="W40" s="191"/>
      <c r="X40" s="191"/>
      <c r="Y40" s="191"/>
      <c r="Z40" s="191"/>
      <c r="AA40" s="191"/>
    </row>
    <row r="41" spans="1:27" ht="45" x14ac:dyDescent="0.15">
      <c r="A41" s="191"/>
      <c r="B41" s="374" t="s">
        <v>388</v>
      </c>
      <c r="C41" s="374"/>
      <c r="D41" s="374" t="s">
        <v>389</v>
      </c>
      <c r="E41" s="374"/>
      <c r="F41" s="374"/>
      <c r="G41" s="374"/>
      <c r="H41" s="374"/>
      <c r="I41" s="374"/>
      <c r="J41" s="374"/>
      <c r="K41" s="374"/>
      <c r="L41" s="374"/>
      <c r="M41" s="101" t="s">
        <v>390</v>
      </c>
      <c r="N41" s="277"/>
      <c r="O41" s="278" t="s">
        <v>386</v>
      </c>
      <c r="P41" s="277" t="s">
        <v>364</v>
      </c>
      <c r="Q41" s="236"/>
      <c r="R41" s="236"/>
      <c r="S41" s="236"/>
      <c r="T41" s="191"/>
      <c r="U41" s="191"/>
      <c r="V41" s="191"/>
      <c r="W41" s="191"/>
      <c r="X41" s="191"/>
      <c r="Y41" s="191"/>
      <c r="Z41" s="191"/>
      <c r="AA41" s="191"/>
    </row>
    <row r="42" spans="1:27" ht="85.5" customHeight="1" x14ac:dyDescent="0.15">
      <c r="A42" s="191"/>
      <c r="B42" s="374"/>
      <c r="C42" s="374"/>
      <c r="D42" s="374" t="s">
        <v>391</v>
      </c>
      <c r="E42" s="374"/>
      <c r="F42" s="374"/>
      <c r="G42" s="374"/>
      <c r="H42" s="374"/>
      <c r="I42" s="374"/>
      <c r="J42" s="374"/>
      <c r="K42" s="374"/>
      <c r="L42" s="374"/>
      <c r="M42" s="172" t="s">
        <v>392</v>
      </c>
      <c r="N42" s="277"/>
      <c r="O42" s="278" t="s">
        <v>386</v>
      </c>
      <c r="P42" s="277" t="s">
        <v>364</v>
      </c>
      <c r="Q42" s="236"/>
      <c r="R42" s="236"/>
      <c r="S42" s="236"/>
      <c r="T42" s="191"/>
      <c r="U42" s="191"/>
      <c r="V42" s="191"/>
      <c r="W42" s="191"/>
      <c r="X42" s="191"/>
      <c r="Y42" s="191"/>
      <c r="Z42" s="191"/>
      <c r="AA42" s="191"/>
    </row>
    <row r="43" spans="1:27" x14ac:dyDescent="0.15">
      <c r="A43" s="307"/>
      <c r="B43" s="307"/>
      <c r="C43" s="265"/>
      <c r="D43" s="236"/>
      <c r="E43" s="191"/>
      <c r="F43" s="191"/>
      <c r="G43" s="191"/>
      <c r="H43" s="307"/>
      <c r="I43" s="307"/>
      <c r="J43" s="307"/>
      <c r="K43" s="307"/>
      <c r="L43" s="191"/>
      <c r="M43" s="236"/>
      <c r="N43" s="135"/>
      <c r="O43" s="135"/>
      <c r="P43" s="135"/>
      <c r="Q43" s="191"/>
      <c r="R43" s="191"/>
      <c r="S43" s="191"/>
      <c r="T43" s="191"/>
      <c r="U43" s="191"/>
      <c r="V43" s="191"/>
      <c r="W43" s="191"/>
      <c r="X43" s="191"/>
      <c r="Y43" s="191"/>
      <c r="Z43" s="191"/>
      <c r="AA43" s="191"/>
    </row>
    <row r="44" spans="1:27" x14ac:dyDescent="0.15">
      <c r="A44" s="307"/>
      <c r="B44" s="307"/>
      <c r="C44" s="265"/>
      <c r="D44" s="236"/>
      <c r="E44" s="191"/>
      <c r="F44" s="191"/>
      <c r="G44" s="191"/>
      <c r="H44" s="307"/>
      <c r="I44" s="307"/>
      <c r="J44" s="307"/>
      <c r="K44" s="307"/>
      <c r="L44" s="191"/>
      <c r="M44" s="236"/>
      <c r="N44" s="135"/>
      <c r="O44" s="135"/>
      <c r="P44" s="96" t="s">
        <v>393</v>
      </c>
      <c r="Q44" s="191"/>
      <c r="R44" s="191"/>
      <c r="S44" s="191"/>
      <c r="T44" s="191"/>
      <c r="U44" s="191"/>
      <c r="V44" s="191"/>
      <c r="W44" s="191"/>
      <c r="X44" s="191"/>
      <c r="Y44" s="191"/>
      <c r="Z44" s="191"/>
      <c r="AA44" s="191"/>
    </row>
    <row r="45" spans="1:27" x14ac:dyDescent="0.15">
      <c r="A45" s="307"/>
      <c r="B45" s="307"/>
      <c r="C45" s="265"/>
      <c r="D45" s="236"/>
      <c r="E45" s="191"/>
      <c r="F45" s="191"/>
      <c r="G45" s="191"/>
      <c r="H45" s="307"/>
      <c r="I45" s="307"/>
      <c r="J45" s="307"/>
      <c r="K45" s="307"/>
      <c r="L45" s="191"/>
      <c r="M45" s="236"/>
      <c r="N45" s="135"/>
      <c r="O45" s="135"/>
      <c r="P45" s="135" t="s">
        <v>394</v>
      </c>
      <c r="Q45" s="191"/>
      <c r="R45" s="191"/>
      <c r="S45" s="191"/>
      <c r="T45" s="191"/>
      <c r="U45" s="191"/>
      <c r="V45" s="191"/>
      <c r="W45" s="191"/>
      <c r="X45" s="191"/>
      <c r="Y45" s="191"/>
      <c r="Z45" s="191"/>
      <c r="AA45" s="191"/>
    </row>
    <row r="46" spans="1:27" x14ac:dyDescent="0.15">
      <c r="A46" s="307"/>
      <c r="B46" s="307"/>
      <c r="C46" s="265"/>
      <c r="D46" s="236"/>
      <c r="E46" s="191"/>
      <c r="F46" s="191"/>
      <c r="G46" s="191"/>
      <c r="H46" s="307"/>
      <c r="I46" s="307"/>
      <c r="J46" s="307"/>
      <c r="K46" s="307"/>
      <c r="L46" s="191"/>
      <c r="M46" s="236"/>
      <c r="N46" s="135"/>
      <c r="O46" s="135"/>
      <c r="P46" s="135" t="s">
        <v>364</v>
      </c>
      <c r="Q46" s="191"/>
      <c r="R46" s="191"/>
      <c r="S46" s="191"/>
      <c r="T46" s="191"/>
      <c r="U46" s="191"/>
      <c r="V46" s="191"/>
      <c r="W46" s="191"/>
      <c r="X46" s="191"/>
      <c r="Y46" s="191"/>
      <c r="Z46" s="191"/>
      <c r="AA46" s="191"/>
    </row>
    <row r="47" spans="1:27" x14ac:dyDescent="0.15">
      <c r="A47" s="307"/>
      <c r="B47" s="307"/>
      <c r="C47" s="265"/>
      <c r="D47" s="236"/>
      <c r="E47" s="191"/>
      <c r="F47" s="191"/>
      <c r="G47" s="191"/>
      <c r="H47" s="307"/>
      <c r="I47" s="307"/>
      <c r="J47" s="307"/>
      <c r="K47" s="307"/>
      <c r="L47" s="191"/>
      <c r="M47" s="236"/>
      <c r="N47" s="135"/>
      <c r="O47" s="135"/>
      <c r="P47" s="135" t="s">
        <v>395</v>
      </c>
      <c r="Q47" s="191"/>
      <c r="R47" s="191"/>
      <c r="S47" s="191"/>
      <c r="T47" s="191"/>
      <c r="U47" s="191"/>
      <c r="V47" s="191"/>
      <c r="W47" s="191"/>
      <c r="X47" s="191"/>
      <c r="Y47" s="191"/>
      <c r="Z47" s="191"/>
      <c r="AA47" s="191"/>
    </row>
    <row r="48" spans="1:27" x14ac:dyDescent="0.15">
      <c r="A48" s="307"/>
      <c r="B48" s="307"/>
      <c r="C48" s="265"/>
      <c r="D48" s="236"/>
      <c r="E48" s="191"/>
      <c r="F48" s="191"/>
      <c r="G48" s="191"/>
      <c r="H48" s="307"/>
      <c r="I48" s="307"/>
      <c r="J48" s="307"/>
      <c r="K48" s="307"/>
      <c r="L48" s="191"/>
      <c r="M48" s="236"/>
      <c r="N48" s="135"/>
      <c r="O48" s="135"/>
      <c r="P48" s="135"/>
      <c r="Q48" s="191"/>
      <c r="R48" s="191"/>
      <c r="S48" s="191"/>
      <c r="T48" s="191"/>
      <c r="U48" s="191"/>
      <c r="V48" s="191"/>
      <c r="W48" s="191"/>
      <c r="X48" s="191"/>
      <c r="Y48" s="191"/>
      <c r="Z48" s="191"/>
      <c r="AA48" s="191"/>
    </row>
  </sheetData>
  <mergeCells count="129">
    <mergeCell ref="A48:B48"/>
    <mergeCell ref="H48:I48"/>
    <mergeCell ref="J48:K48"/>
    <mergeCell ref="A46:B46"/>
    <mergeCell ref="H46:I46"/>
    <mergeCell ref="J46:K46"/>
    <mergeCell ref="A47:B47"/>
    <mergeCell ref="H47:I47"/>
    <mergeCell ref="J47:K47"/>
    <mergeCell ref="A44:B44"/>
    <mergeCell ref="H44:I44"/>
    <mergeCell ref="J44:K44"/>
    <mergeCell ref="A45:B45"/>
    <mergeCell ref="H45:I45"/>
    <mergeCell ref="J45:K45"/>
    <mergeCell ref="B40:L40"/>
    <mergeCell ref="B41:C42"/>
    <mergeCell ref="D41:L41"/>
    <mergeCell ref="D42:L42"/>
    <mergeCell ref="A43:B43"/>
    <mergeCell ref="H43:I43"/>
    <mergeCell ref="J43:K43"/>
    <mergeCell ref="Y34:Y38"/>
    <mergeCell ref="Z34:Z38"/>
    <mergeCell ref="AA34:AA38"/>
    <mergeCell ref="B39:L39"/>
    <mergeCell ref="S34:S38"/>
    <mergeCell ref="T34:T38"/>
    <mergeCell ref="U34:U38"/>
    <mergeCell ref="V34:V38"/>
    <mergeCell ref="W34:W38"/>
    <mergeCell ref="N34:N38"/>
    <mergeCell ref="O34:O38"/>
    <mergeCell ref="P34:P38"/>
    <mergeCell ref="Q34:Q38"/>
    <mergeCell ref="R34:R38"/>
    <mergeCell ref="B33:L33"/>
    <mergeCell ref="A34:A38"/>
    <mergeCell ref="B34:L38"/>
    <mergeCell ref="N27:N28"/>
    <mergeCell ref="O27:O28"/>
    <mergeCell ref="P27:P28"/>
    <mergeCell ref="B29:L29"/>
    <mergeCell ref="B30:L30"/>
    <mergeCell ref="X34:X38"/>
    <mergeCell ref="B27:L28"/>
    <mergeCell ref="M27:M28"/>
    <mergeCell ref="B22:B23"/>
    <mergeCell ref="C22:C23"/>
    <mergeCell ref="A25:B25"/>
    <mergeCell ref="H25:I25"/>
    <mergeCell ref="J25:K25"/>
    <mergeCell ref="B31:L31"/>
    <mergeCell ref="B32:L32"/>
    <mergeCell ref="Z20:Z21"/>
    <mergeCell ref="AA20:AA21"/>
    <mergeCell ref="R20:R21"/>
    <mergeCell ref="S20:S21"/>
    <mergeCell ref="T20:T21"/>
    <mergeCell ref="U20:U21"/>
    <mergeCell ref="V20:V21"/>
    <mergeCell ref="A26:B26"/>
    <mergeCell ref="H26:I26"/>
    <mergeCell ref="J26:K26"/>
    <mergeCell ref="Q20:Q21"/>
    <mergeCell ref="H20:H21"/>
    <mergeCell ref="I20:I21"/>
    <mergeCell ref="J20:J21"/>
    <mergeCell ref="K20:K21"/>
    <mergeCell ref="L20:L21"/>
    <mergeCell ref="W20:W21"/>
    <mergeCell ref="X20:X21"/>
    <mergeCell ref="Y20:Y21"/>
    <mergeCell ref="A20:A21"/>
    <mergeCell ref="D20:D21"/>
    <mergeCell ref="E20:E21"/>
    <mergeCell ref="F20:F21"/>
    <mergeCell ref="G20:G21"/>
    <mergeCell ref="Z11:Z12"/>
    <mergeCell ref="AA11:AA12"/>
    <mergeCell ref="B13:B14"/>
    <mergeCell ref="C13:C14"/>
    <mergeCell ref="B15:B19"/>
    <mergeCell ref="C15:C19"/>
    <mergeCell ref="U11:U12"/>
    <mergeCell ref="V11:V12"/>
    <mergeCell ref="W11:W12"/>
    <mergeCell ref="X11:X12"/>
    <mergeCell ref="Y11:Y12"/>
    <mergeCell ref="Q11:Q12"/>
    <mergeCell ref="R11:R12"/>
    <mergeCell ref="S11:S12"/>
    <mergeCell ref="T11:T12"/>
    <mergeCell ref="J11:J12"/>
    <mergeCell ref="K11:K12"/>
    <mergeCell ref="A11:A12"/>
    <mergeCell ref="B1:S1"/>
    <mergeCell ref="B2:S2"/>
    <mergeCell ref="B3:K3"/>
    <mergeCell ref="L3:L5"/>
    <mergeCell ref="M3:S3"/>
    <mergeCell ref="H4:K4"/>
    <mergeCell ref="M4:M5"/>
    <mergeCell ref="Q4:S4"/>
    <mergeCell ref="B8:B12"/>
    <mergeCell ref="C8:C12"/>
    <mergeCell ref="H11:H12"/>
    <mergeCell ref="I11:I12"/>
    <mergeCell ref="B20:B21"/>
    <mergeCell ref="B6:B7"/>
    <mergeCell ref="C6:C7"/>
    <mergeCell ref="N4:N5"/>
    <mergeCell ref="O4:O5"/>
    <mergeCell ref="P4:P5"/>
    <mergeCell ref="B4:B5"/>
    <mergeCell ref="C4:C5"/>
    <mergeCell ref="D4:D5"/>
    <mergeCell ref="E4:E5"/>
    <mergeCell ref="F4:F5"/>
    <mergeCell ref="G4:G5"/>
    <mergeCell ref="D11:D12"/>
    <mergeCell ref="E11:E12"/>
    <mergeCell ref="F11:F12"/>
    <mergeCell ref="G11:G12"/>
    <mergeCell ref="M20:M21"/>
    <mergeCell ref="N20:N21"/>
    <mergeCell ref="O20:O21"/>
    <mergeCell ref="P20:P21"/>
    <mergeCell ref="L11:L12"/>
  </mergeCells>
  <hyperlinks>
    <hyperlink ref="N18" r:id="rId1" xr:uid="{3B74430C-9D34-4CD8-8652-E30D51CDA39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408"/>
  <sheetViews>
    <sheetView showGridLines="0" tabSelected="1" zoomScale="80" zoomScaleNormal="80" workbookViewId="0">
      <selection activeCell="E8" sqref="E8"/>
    </sheetView>
  </sheetViews>
  <sheetFormatPr baseColWidth="10" defaultColWidth="17.28515625" defaultRowHeight="11.25" x14ac:dyDescent="0.25"/>
  <cols>
    <col min="1" max="1" width="2.140625" style="151" customWidth="1"/>
    <col min="2" max="2" width="33.42578125" style="151" customWidth="1"/>
    <col min="3" max="4" width="29.140625" style="151" customWidth="1"/>
    <col min="5" max="5" width="34" style="151" customWidth="1"/>
    <col min="6" max="6" width="17.7109375" style="151" customWidth="1"/>
    <col min="7" max="7" width="15.7109375" style="151" customWidth="1"/>
    <col min="8" max="8" width="15.28515625" style="151" customWidth="1"/>
    <col min="9" max="9" width="17.42578125" style="151" customWidth="1"/>
    <col min="10" max="10" width="18.85546875" style="151" customWidth="1"/>
    <col min="11" max="11" width="18.140625" style="151" customWidth="1"/>
    <col min="12" max="12" width="12.140625" style="151" customWidth="1"/>
    <col min="13" max="13" width="12.28515625" style="151" customWidth="1"/>
    <col min="14" max="14" width="13.140625" style="151" customWidth="1"/>
    <col min="15" max="15" width="17.140625" style="151" customWidth="1"/>
    <col min="16" max="16384" width="17.28515625" style="151"/>
  </cols>
  <sheetData>
    <row r="1" spans="2:14" ht="23.45" customHeight="1" x14ac:dyDescent="0.25">
      <c r="B1" s="381" t="s">
        <v>1001</v>
      </c>
      <c r="C1" s="382"/>
      <c r="D1" s="382"/>
      <c r="E1" s="382"/>
      <c r="F1" s="382"/>
      <c r="G1" s="382"/>
      <c r="H1" s="382"/>
      <c r="I1" s="382"/>
      <c r="J1" s="382"/>
      <c r="K1" s="382"/>
      <c r="L1" s="382"/>
      <c r="M1" s="382"/>
      <c r="N1" s="382"/>
    </row>
    <row r="2" spans="2:14" ht="33.950000000000003" customHeight="1" thickBot="1" x14ac:dyDescent="0.3">
      <c r="B2" s="378" t="s">
        <v>1002</v>
      </c>
      <c r="C2" s="378"/>
      <c r="D2" s="378"/>
      <c r="E2" s="378"/>
      <c r="F2" s="378"/>
      <c r="G2" s="378"/>
      <c r="H2" s="378"/>
      <c r="I2" s="378"/>
      <c r="J2" s="378"/>
      <c r="K2" s="378"/>
      <c r="L2" s="378"/>
      <c r="M2" s="378"/>
      <c r="N2" s="378"/>
    </row>
    <row r="3" spans="2:14" ht="18" customHeight="1" thickBot="1" x14ac:dyDescent="0.3">
      <c r="B3" s="383" t="s">
        <v>1003</v>
      </c>
      <c r="C3" s="385" t="s">
        <v>1004</v>
      </c>
      <c r="D3" s="391" t="s">
        <v>1005</v>
      </c>
      <c r="E3" s="385" t="s">
        <v>1006</v>
      </c>
      <c r="F3" s="387" t="s">
        <v>1007</v>
      </c>
      <c r="G3" s="387" t="s">
        <v>1008</v>
      </c>
      <c r="H3" s="387" t="s">
        <v>1009</v>
      </c>
      <c r="I3" s="385" t="s">
        <v>1010</v>
      </c>
      <c r="J3" s="385" t="s">
        <v>1011</v>
      </c>
      <c r="K3" s="389" t="s">
        <v>1012</v>
      </c>
      <c r="L3" s="379" t="s">
        <v>1013</v>
      </c>
      <c r="M3" s="379"/>
      <c r="N3" s="380"/>
    </row>
    <row r="4" spans="2:14" ht="47.25" customHeight="1" thickBot="1" x14ac:dyDescent="0.3">
      <c r="B4" s="384"/>
      <c r="C4" s="386"/>
      <c r="D4" s="392"/>
      <c r="E4" s="386"/>
      <c r="F4" s="388"/>
      <c r="G4" s="388"/>
      <c r="H4" s="388"/>
      <c r="I4" s="386"/>
      <c r="J4" s="386"/>
      <c r="K4" s="390"/>
      <c r="L4" s="105" t="s">
        <v>419</v>
      </c>
      <c r="M4" s="106" t="s">
        <v>420</v>
      </c>
      <c r="N4" s="107" t="s">
        <v>1014</v>
      </c>
    </row>
    <row r="5" spans="2:14" ht="50.25" customHeight="1" x14ac:dyDescent="0.25">
      <c r="B5" s="141" t="s">
        <v>1015</v>
      </c>
      <c r="C5" s="140" t="s">
        <v>1016</v>
      </c>
      <c r="D5" s="140" t="s">
        <v>1017</v>
      </c>
      <c r="E5" s="158" t="s">
        <v>1018</v>
      </c>
      <c r="F5" s="158" t="s">
        <v>478</v>
      </c>
      <c r="G5" s="158" t="s">
        <v>479</v>
      </c>
      <c r="H5" s="158" t="s">
        <v>810</v>
      </c>
      <c r="I5" s="140" t="s">
        <v>1019</v>
      </c>
      <c r="J5" s="140" t="s">
        <v>1020</v>
      </c>
      <c r="K5" s="142" t="s">
        <v>1021</v>
      </c>
      <c r="L5" s="143">
        <v>0</v>
      </c>
      <c r="M5" s="144">
        <v>35</v>
      </c>
      <c r="N5" s="145">
        <f>SUM(L5:M5)</f>
        <v>35</v>
      </c>
    </row>
    <row r="6" spans="2:14" ht="50.25" customHeight="1" x14ac:dyDescent="0.25">
      <c r="B6" s="152" t="s">
        <v>1022</v>
      </c>
      <c r="C6" s="147" t="s">
        <v>1016</v>
      </c>
      <c r="D6" s="140" t="s">
        <v>1017</v>
      </c>
      <c r="E6" s="153" t="s">
        <v>1018</v>
      </c>
      <c r="F6" s="158" t="s">
        <v>478</v>
      </c>
      <c r="G6" s="158" t="s">
        <v>479</v>
      </c>
      <c r="H6" s="158" t="s">
        <v>810</v>
      </c>
      <c r="I6" s="140" t="s">
        <v>1019</v>
      </c>
      <c r="J6" s="140" t="s">
        <v>1020</v>
      </c>
      <c r="K6" s="142" t="s">
        <v>1021</v>
      </c>
      <c r="L6" s="146">
        <v>0</v>
      </c>
      <c r="M6" s="147">
        <v>36</v>
      </c>
      <c r="N6" s="148">
        <f t="shared" ref="N6:N23" si="0">SUM(L6:M6)</f>
        <v>36</v>
      </c>
    </row>
    <row r="7" spans="2:14" ht="50.25" customHeight="1" x14ac:dyDescent="0.25">
      <c r="B7" s="152" t="s">
        <v>1023</v>
      </c>
      <c r="C7" s="147" t="s">
        <v>1024</v>
      </c>
      <c r="D7" s="140" t="s">
        <v>1017</v>
      </c>
      <c r="E7" s="153" t="s">
        <v>1018</v>
      </c>
      <c r="F7" s="158" t="s">
        <v>478</v>
      </c>
      <c r="G7" s="158" t="s">
        <v>479</v>
      </c>
      <c r="H7" s="158" t="s">
        <v>810</v>
      </c>
      <c r="I7" s="140" t="s">
        <v>1019</v>
      </c>
      <c r="J7" s="140" t="s">
        <v>1020</v>
      </c>
      <c r="K7" s="142" t="s">
        <v>1025</v>
      </c>
      <c r="L7" s="146">
        <v>0</v>
      </c>
      <c r="M7" s="147">
        <v>70</v>
      </c>
      <c r="N7" s="148">
        <f t="shared" si="0"/>
        <v>70</v>
      </c>
    </row>
    <row r="8" spans="2:14" ht="50.25" customHeight="1" x14ac:dyDescent="0.25">
      <c r="B8" s="152" t="s">
        <v>1026</v>
      </c>
      <c r="C8" s="147" t="s">
        <v>1016</v>
      </c>
      <c r="D8" s="140" t="s">
        <v>1017</v>
      </c>
      <c r="E8" s="153" t="s">
        <v>1027</v>
      </c>
      <c r="F8" s="158" t="s">
        <v>478</v>
      </c>
      <c r="G8" s="158" t="s">
        <v>479</v>
      </c>
      <c r="H8" s="158" t="s">
        <v>810</v>
      </c>
      <c r="I8" s="140" t="s">
        <v>1019</v>
      </c>
      <c r="J8" s="140" t="s">
        <v>1020</v>
      </c>
      <c r="K8" s="142" t="s">
        <v>1021</v>
      </c>
      <c r="L8" s="146">
        <v>0</v>
      </c>
      <c r="M8" s="147">
        <v>32</v>
      </c>
      <c r="N8" s="148">
        <f t="shared" si="0"/>
        <v>32</v>
      </c>
    </row>
    <row r="9" spans="2:14" ht="50.25" customHeight="1" x14ac:dyDescent="0.25">
      <c r="B9" s="152" t="s">
        <v>1028</v>
      </c>
      <c r="C9" s="147" t="s">
        <v>1016</v>
      </c>
      <c r="D9" s="140" t="s">
        <v>1017</v>
      </c>
      <c r="E9" s="153" t="s">
        <v>1029</v>
      </c>
      <c r="F9" s="158" t="s">
        <v>478</v>
      </c>
      <c r="G9" s="158" t="s">
        <v>479</v>
      </c>
      <c r="H9" s="158" t="s">
        <v>800</v>
      </c>
      <c r="I9" s="140" t="s">
        <v>1030</v>
      </c>
      <c r="J9" s="140" t="s">
        <v>1020</v>
      </c>
      <c r="K9" s="142" t="s">
        <v>1031</v>
      </c>
      <c r="L9" s="146">
        <v>0</v>
      </c>
      <c r="M9" s="147">
        <v>36</v>
      </c>
      <c r="N9" s="148">
        <f t="shared" si="0"/>
        <v>36</v>
      </c>
    </row>
    <row r="10" spans="2:14" ht="50.25" customHeight="1" x14ac:dyDescent="0.25">
      <c r="B10" s="152" t="s">
        <v>1028</v>
      </c>
      <c r="C10" s="147" t="s">
        <v>1016</v>
      </c>
      <c r="D10" s="140" t="s">
        <v>1017</v>
      </c>
      <c r="E10" s="153" t="s">
        <v>1029</v>
      </c>
      <c r="F10" s="158" t="s">
        <v>478</v>
      </c>
      <c r="G10" s="158" t="s">
        <v>479</v>
      </c>
      <c r="H10" s="158" t="s">
        <v>800</v>
      </c>
      <c r="I10" s="140" t="s">
        <v>1030</v>
      </c>
      <c r="J10" s="140" t="s">
        <v>1020</v>
      </c>
      <c r="K10" s="142" t="s">
        <v>1032</v>
      </c>
      <c r="L10" s="146">
        <v>0</v>
      </c>
      <c r="M10" s="147">
        <v>35</v>
      </c>
      <c r="N10" s="148">
        <f t="shared" si="0"/>
        <v>35</v>
      </c>
    </row>
    <row r="11" spans="2:14" ht="50.25" customHeight="1" x14ac:dyDescent="0.25">
      <c r="B11" s="152" t="s">
        <v>1033</v>
      </c>
      <c r="C11" s="147" t="s">
        <v>1016</v>
      </c>
      <c r="D11" s="140" t="s">
        <v>1017</v>
      </c>
      <c r="E11" s="153" t="s">
        <v>1034</v>
      </c>
      <c r="F11" s="158" t="s">
        <v>478</v>
      </c>
      <c r="G11" s="158" t="s">
        <v>479</v>
      </c>
      <c r="H11" s="158" t="s">
        <v>800</v>
      </c>
      <c r="I11" s="140" t="s">
        <v>1030</v>
      </c>
      <c r="J11" s="140" t="s">
        <v>1035</v>
      </c>
      <c r="K11" s="142" t="s">
        <v>1036</v>
      </c>
      <c r="L11" s="146">
        <v>0</v>
      </c>
      <c r="M11" s="147">
        <v>24</v>
      </c>
      <c r="N11" s="148">
        <f t="shared" si="0"/>
        <v>24</v>
      </c>
    </row>
    <row r="12" spans="2:14" ht="50.25" customHeight="1" x14ac:dyDescent="0.25">
      <c r="B12" s="152" t="s">
        <v>1033</v>
      </c>
      <c r="C12" s="147" t="s">
        <v>1016</v>
      </c>
      <c r="D12" s="140" t="s">
        <v>1017</v>
      </c>
      <c r="E12" s="153" t="s">
        <v>1034</v>
      </c>
      <c r="F12" s="158" t="s">
        <v>478</v>
      </c>
      <c r="G12" s="158" t="s">
        <v>479</v>
      </c>
      <c r="H12" s="158" t="s">
        <v>800</v>
      </c>
      <c r="I12" s="140" t="s">
        <v>1030</v>
      </c>
      <c r="J12" s="140" t="s">
        <v>1035</v>
      </c>
      <c r="K12" s="142" t="s">
        <v>1037</v>
      </c>
      <c r="L12" s="146">
        <v>0</v>
      </c>
      <c r="M12" s="147">
        <v>22</v>
      </c>
      <c r="N12" s="148">
        <f t="shared" si="0"/>
        <v>22</v>
      </c>
    </row>
    <row r="13" spans="2:14" ht="50.25" customHeight="1" x14ac:dyDescent="0.25">
      <c r="B13" s="152" t="s">
        <v>1038</v>
      </c>
      <c r="C13" s="147" t="s">
        <v>1016</v>
      </c>
      <c r="D13" s="140" t="s">
        <v>1017</v>
      </c>
      <c r="E13" s="153" t="s">
        <v>1018</v>
      </c>
      <c r="F13" s="158" t="s">
        <v>478</v>
      </c>
      <c r="G13" s="158" t="s">
        <v>479</v>
      </c>
      <c r="H13" s="158" t="s">
        <v>810</v>
      </c>
      <c r="I13" s="140" t="s">
        <v>1019</v>
      </c>
      <c r="J13" s="140" t="s">
        <v>1020</v>
      </c>
      <c r="K13" s="142" t="s">
        <v>1021</v>
      </c>
      <c r="L13" s="146">
        <v>0</v>
      </c>
      <c r="M13" s="147">
        <v>36</v>
      </c>
      <c r="N13" s="148">
        <f t="shared" si="0"/>
        <v>36</v>
      </c>
    </row>
    <row r="14" spans="2:14" ht="50.25" customHeight="1" x14ac:dyDescent="0.25">
      <c r="B14" s="152" t="s">
        <v>1039</v>
      </c>
      <c r="C14" s="147" t="s">
        <v>1016</v>
      </c>
      <c r="D14" s="140" t="s">
        <v>1017</v>
      </c>
      <c r="E14" s="153" t="s">
        <v>1027</v>
      </c>
      <c r="F14" s="158" t="s">
        <v>478</v>
      </c>
      <c r="G14" s="158" t="s">
        <v>479</v>
      </c>
      <c r="H14" s="158" t="s">
        <v>810</v>
      </c>
      <c r="I14" s="140" t="s">
        <v>1019</v>
      </c>
      <c r="J14" s="140" t="s">
        <v>1020</v>
      </c>
      <c r="K14" s="142" t="s">
        <v>1021</v>
      </c>
      <c r="L14" s="146">
        <v>0</v>
      </c>
      <c r="M14" s="147">
        <v>32</v>
      </c>
      <c r="N14" s="148">
        <f t="shared" si="0"/>
        <v>32</v>
      </c>
    </row>
    <row r="15" spans="2:14" ht="50.25" customHeight="1" x14ac:dyDescent="0.25">
      <c r="B15" s="152" t="s">
        <v>1040</v>
      </c>
      <c r="C15" s="147" t="s">
        <v>1016</v>
      </c>
      <c r="D15" s="140" t="s">
        <v>1017</v>
      </c>
      <c r="E15" s="153" t="s">
        <v>1029</v>
      </c>
      <c r="F15" s="158" t="s">
        <v>478</v>
      </c>
      <c r="G15" s="158" t="s">
        <v>479</v>
      </c>
      <c r="H15" s="158" t="s">
        <v>800</v>
      </c>
      <c r="I15" s="140" t="s">
        <v>1030</v>
      </c>
      <c r="J15" s="140" t="s">
        <v>1020</v>
      </c>
      <c r="K15" s="142" t="s">
        <v>1041</v>
      </c>
      <c r="L15" s="146">
        <v>0</v>
      </c>
      <c r="M15" s="147">
        <v>35</v>
      </c>
      <c r="N15" s="148">
        <f t="shared" si="0"/>
        <v>35</v>
      </c>
    </row>
    <row r="16" spans="2:14" ht="50.25" customHeight="1" x14ac:dyDescent="0.25">
      <c r="B16" s="152" t="s">
        <v>1040</v>
      </c>
      <c r="C16" s="147" t="s">
        <v>1016</v>
      </c>
      <c r="D16" s="140" t="s">
        <v>1017</v>
      </c>
      <c r="E16" s="153" t="s">
        <v>1029</v>
      </c>
      <c r="F16" s="158" t="s">
        <v>478</v>
      </c>
      <c r="G16" s="158" t="s">
        <v>479</v>
      </c>
      <c r="H16" s="158" t="s">
        <v>800</v>
      </c>
      <c r="I16" s="140" t="s">
        <v>1030</v>
      </c>
      <c r="J16" s="140" t="s">
        <v>1020</v>
      </c>
      <c r="K16" s="142" t="s">
        <v>1021</v>
      </c>
      <c r="L16" s="146">
        <v>0</v>
      </c>
      <c r="M16" s="147">
        <v>35</v>
      </c>
      <c r="N16" s="148">
        <f t="shared" si="0"/>
        <v>35</v>
      </c>
    </row>
    <row r="17" spans="2:14" ht="50.25" customHeight="1" x14ac:dyDescent="0.25">
      <c r="B17" s="152" t="s">
        <v>1042</v>
      </c>
      <c r="C17" s="147" t="s">
        <v>1016</v>
      </c>
      <c r="D17" s="140" t="s">
        <v>1017</v>
      </c>
      <c r="E17" s="153" t="s">
        <v>1029</v>
      </c>
      <c r="F17" s="158" t="s">
        <v>478</v>
      </c>
      <c r="G17" s="158" t="s">
        <v>479</v>
      </c>
      <c r="H17" s="158" t="s">
        <v>800</v>
      </c>
      <c r="I17" s="140" t="s">
        <v>1030</v>
      </c>
      <c r="J17" s="140" t="s">
        <v>1020</v>
      </c>
      <c r="K17" s="142" t="s">
        <v>1031</v>
      </c>
      <c r="L17" s="146">
        <v>0</v>
      </c>
      <c r="M17" s="147">
        <v>36</v>
      </c>
      <c r="N17" s="148">
        <f t="shared" si="0"/>
        <v>36</v>
      </c>
    </row>
    <row r="18" spans="2:14" ht="50.25" customHeight="1" x14ac:dyDescent="0.25">
      <c r="B18" s="152" t="s">
        <v>1042</v>
      </c>
      <c r="C18" s="147" t="s">
        <v>1016</v>
      </c>
      <c r="D18" s="140" t="s">
        <v>1017</v>
      </c>
      <c r="E18" s="153" t="s">
        <v>1029</v>
      </c>
      <c r="F18" s="158" t="s">
        <v>478</v>
      </c>
      <c r="G18" s="158" t="s">
        <v>479</v>
      </c>
      <c r="H18" s="158" t="s">
        <v>800</v>
      </c>
      <c r="I18" s="140" t="s">
        <v>1030</v>
      </c>
      <c r="J18" s="140" t="s">
        <v>1020</v>
      </c>
      <c r="K18" s="142" t="s">
        <v>1032</v>
      </c>
      <c r="L18" s="146">
        <v>0</v>
      </c>
      <c r="M18" s="147">
        <v>35</v>
      </c>
      <c r="N18" s="148">
        <f t="shared" si="0"/>
        <v>35</v>
      </c>
    </row>
    <row r="19" spans="2:14" ht="50.25" customHeight="1" x14ac:dyDescent="0.25">
      <c r="B19" s="152" t="s">
        <v>1043</v>
      </c>
      <c r="C19" s="147" t="s">
        <v>1016</v>
      </c>
      <c r="D19" s="140" t="s">
        <v>1017</v>
      </c>
      <c r="E19" s="153" t="s">
        <v>1034</v>
      </c>
      <c r="F19" s="158" t="s">
        <v>478</v>
      </c>
      <c r="G19" s="158" t="s">
        <v>479</v>
      </c>
      <c r="H19" s="158" t="s">
        <v>800</v>
      </c>
      <c r="I19" s="140" t="s">
        <v>1030</v>
      </c>
      <c r="J19" s="140" t="s">
        <v>1035</v>
      </c>
      <c r="K19" s="142" t="s">
        <v>1044</v>
      </c>
      <c r="L19" s="146">
        <v>0</v>
      </c>
      <c r="M19" s="147">
        <v>14</v>
      </c>
      <c r="N19" s="148">
        <f t="shared" si="0"/>
        <v>14</v>
      </c>
    </row>
    <row r="20" spans="2:14" ht="50.25" customHeight="1" x14ac:dyDescent="0.25">
      <c r="B20" s="152" t="s">
        <v>1043</v>
      </c>
      <c r="C20" s="147" t="s">
        <v>1016</v>
      </c>
      <c r="D20" s="140" t="s">
        <v>1017</v>
      </c>
      <c r="E20" s="153" t="s">
        <v>1034</v>
      </c>
      <c r="F20" s="158" t="s">
        <v>478</v>
      </c>
      <c r="G20" s="158" t="s">
        <v>479</v>
      </c>
      <c r="H20" s="158" t="s">
        <v>800</v>
      </c>
      <c r="I20" s="140" t="s">
        <v>1030</v>
      </c>
      <c r="J20" s="140" t="s">
        <v>1035</v>
      </c>
      <c r="K20" s="142" t="s">
        <v>1045</v>
      </c>
      <c r="L20" s="146">
        <v>0</v>
      </c>
      <c r="M20" s="147">
        <v>20</v>
      </c>
      <c r="N20" s="148">
        <f t="shared" si="0"/>
        <v>20</v>
      </c>
    </row>
    <row r="21" spans="2:14" ht="50.25" customHeight="1" x14ac:dyDescent="0.25">
      <c r="B21" s="152" t="s">
        <v>1046</v>
      </c>
      <c r="C21" s="147" t="s">
        <v>1016</v>
      </c>
      <c r="D21" s="140" t="s">
        <v>1017</v>
      </c>
      <c r="E21" s="153" t="s">
        <v>1034</v>
      </c>
      <c r="F21" s="158" t="s">
        <v>478</v>
      </c>
      <c r="G21" s="158" t="s">
        <v>479</v>
      </c>
      <c r="H21" s="158" t="s">
        <v>800</v>
      </c>
      <c r="I21" s="140" t="s">
        <v>1030</v>
      </c>
      <c r="J21" s="140" t="s">
        <v>1035</v>
      </c>
      <c r="K21" s="142" t="s">
        <v>1036</v>
      </c>
      <c r="L21" s="146">
        <v>0</v>
      </c>
      <c r="M21" s="147">
        <v>25</v>
      </c>
      <c r="N21" s="148">
        <f t="shared" si="0"/>
        <v>25</v>
      </c>
    </row>
    <row r="22" spans="2:14" ht="50.25" customHeight="1" x14ac:dyDescent="0.25">
      <c r="B22" s="152" t="s">
        <v>1046</v>
      </c>
      <c r="C22" s="147" t="s">
        <v>1016</v>
      </c>
      <c r="D22" s="140" t="s">
        <v>1017</v>
      </c>
      <c r="E22" s="153" t="s">
        <v>1034</v>
      </c>
      <c r="F22" s="158" t="s">
        <v>478</v>
      </c>
      <c r="G22" s="158" t="s">
        <v>479</v>
      </c>
      <c r="H22" s="158" t="s">
        <v>800</v>
      </c>
      <c r="I22" s="140" t="s">
        <v>1030</v>
      </c>
      <c r="J22" s="140" t="s">
        <v>1035</v>
      </c>
      <c r="K22" s="142" t="s">
        <v>1037</v>
      </c>
      <c r="L22" s="146">
        <v>0</v>
      </c>
      <c r="M22" s="147">
        <v>19</v>
      </c>
      <c r="N22" s="148">
        <f t="shared" si="0"/>
        <v>19</v>
      </c>
    </row>
    <row r="23" spans="2:14" ht="50.25" customHeight="1" x14ac:dyDescent="0.25">
      <c r="B23" s="152" t="s">
        <v>1047</v>
      </c>
      <c r="C23" s="147" t="s">
        <v>1016</v>
      </c>
      <c r="D23" s="140" t="s">
        <v>1017</v>
      </c>
      <c r="E23" s="153" t="s">
        <v>1048</v>
      </c>
      <c r="F23" s="158" t="s">
        <v>478</v>
      </c>
      <c r="G23" s="158" t="s">
        <v>479</v>
      </c>
      <c r="H23" s="158" t="s">
        <v>800</v>
      </c>
      <c r="I23" s="140" t="s">
        <v>1030</v>
      </c>
      <c r="J23" s="140" t="s">
        <v>1020</v>
      </c>
      <c r="K23" s="142" t="s">
        <v>1049</v>
      </c>
      <c r="L23" s="146">
        <v>0</v>
      </c>
      <c r="M23" s="147">
        <v>21</v>
      </c>
      <c r="N23" s="148">
        <f t="shared" si="0"/>
        <v>21</v>
      </c>
    </row>
    <row r="24" spans="2:14" ht="50.25" customHeight="1" x14ac:dyDescent="0.25">
      <c r="B24" s="152" t="s">
        <v>1047</v>
      </c>
      <c r="C24" s="147" t="s">
        <v>1016</v>
      </c>
      <c r="D24" s="140" t="s">
        <v>1017</v>
      </c>
      <c r="E24" s="153" t="s">
        <v>1048</v>
      </c>
      <c r="F24" s="158" t="s">
        <v>478</v>
      </c>
      <c r="G24" s="158" t="s">
        <v>479</v>
      </c>
      <c r="H24" s="158" t="s">
        <v>800</v>
      </c>
      <c r="I24" s="140" t="s">
        <v>1030</v>
      </c>
      <c r="J24" s="140" t="s">
        <v>1020</v>
      </c>
      <c r="K24" s="142" t="s">
        <v>1050</v>
      </c>
      <c r="L24" s="146">
        <v>0</v>
      </c>
      <c r="M24" s="147">
        <v>21</v>
      </c>
      <c r="N24" s="148">
        <f>SUM(L24:M24)</f>
        <v>21</v>
      </c>
    </row>
    <row r="25" spans="2:14" ht="50.25" customHeight="1" x14ac:dyDescent="0.25">
      <c r="B25" s="152" t="s">
        <v>1051</v>
      </c>
      <c r="C25" s="147" t="s">
        <v>1016</v>
      </c>
      <c r="D25" s="140" t="s">
        <v>1017</v>
      </c>
      <c r="E25" s="153" t="s">
        <v>1018</v>
      </c>
      <c r="F25" s="158" t="s">
        <v>478</v>
      </c>
      <c r="G25" s="158" t="s">
        <v>479</v>
      </c>
      <c r="H25" s="158" t="s">
        <v>810</v>
      </c>
      <c r="I25" s="140" t="s">
        <v>1019</v>
      </c>
      <c r="J25" s="140" t="s">
        <v>1020</v>
      </c>
      <c r="K25" s="142" t="s">
        <v>1021</v>
      </c>
      <c r="L25" s="146">
        <v>0</v>
      </c>
      <c r="M25" s="147">
        <v>36</v>
      </c>
      <c r="N25" s="148">
        <f t="shared" ref="N25" si="1">SUM(L25:M25)</f>
        <v>36</v>
      </c>
    </row>
    <row r="26" spans="2:14" ht="50.25" customHeight="1" x14ac:dyDescent="0.25">
      <c r="B26" s="152" t="s">
        <v>1052</v>
      </c>
      <c r="C26" s="147" t="s">
        <v>1016</v>
      </c>
      <c r="D26" s="140" t="s">
        <v>1017</v>
      </c>
      <c r="E26" s="153" t="s">
        <v>1027</v>
      </c>
      <c r="F26" s="158" t="s">
        <v>478</v>
      </c>
      <c r="G26" s="158" t="s">
        <v>479</v>
      </c>
      <c r="H26" s="158" t="s">
        <v>810</v>
      </c>
      <c r="I26" s="140" t="s">
        <v>1019</v>
      </c>
      <c r="J26" s="140" t="s">
        <v>1020</v>
      </c>
      <c r="K26" s="142" t="s">
        <v>1021</v>
      </c>
      <c r="L26" s="146">
        <v>0</v>
      </c>
      <c r="M26" s="147">
        <v>32</v>
      </c>
      <c r="N26" s="148">
        <f t="shared" ref="N26:N41" si="2">SUM(L26:M26)</f>
        <v>32</v>
      </c>
    </row>
    <row r="27" spans="2:14" ht="50.25" customHeight="1" x14ac:dyDescent="0.25">
      <c r="B27" s="152" t="s">
        <v>1052</v>
      </c>
      <c r="C27" s="147" t="s">
        <v>1016</v>
      </c>
      <c r="D27" s="140" t="s">
        <v>1017</v>
      </c>
      <c r="E27" s="153" t="s">
        <v>1029</v>
      </c>
      <c r="F27" s="158" t="s">
        <v>478</v>
      </c>
      <c r="G27" s="158" t="s">
        <v>479</v>
      </c>
      <c r="H27" s="158" t="s">
        <v>800</v>
      </c>
      <c r="I27" s="140" t="s">
        <v>1030</v>
      </c>
      <c r="J27" s="140" t="s">
        <v>1020</v>
      </c>
      <c r="K27" s="142" t="s">
        <v>1041</v>
      </c>
      <c r="L27" s="146">
        <v>0</v>
      </c>
      <c r="M27" s="147">
        <v>35</v>
      </c>
      <c r="N27" s="148">
        <f t="shared" si="2"/>
        <v>35</v>
      </c>
    </row>
    <row r="28" spans="2:14" ht="50.25" customHeight="1" x14ac:dyDescent="0.25">
      <c r="B28" s="152" t="s">
        <v>1052</v>
      </c>
      <c r="C28" s="147" t="s">
        <v>1016</v>
      </c>
      <c r="D28" s="140" t="s">
        <v>1017</v>
      </c>
      <c r="E28" s="153" t="s">
        <v>1029</v>
      </c>
      <c r="F28" s="158" t="s">
        <v>478</v>
      </c>
      <c r="G28" s="158" t="s">
        <v>479</v>
      </c>
      <c r="H28" s="158" t="s">
        <v>800</v>
      </c>
      <c r="I28" s="140" t="s">
        <v>1030</v>
      </c>
      <c r="J28" s="140" t="s">
        <v>1020</v>
      </c>
      <c r="K28" s="142" t="s">
        <v>1021</v>
      </c>
      <c r="L28" s="146">
        <v>0</v>
      </c>
      <c r="M28" s="147">
        <v>35</v>
      </c>
      <c r="N28" s="148">
        <f t="shared" si="2"/>
        <v>35</v>
      </c>
    </row>
    <row r="29" spans="2:14" ht="50.25" customHeight="1" x14ac:dyDescent="0.25">
      <c r="B29" s="152" t="s">
        <v>1053</v>
      </c>
      <c r="C29" s="147" t="s">
        <v>1016</v>
      </c>
      <c r="D29" s="140" t="s">
        <v>1017</v>
      </c>
      <c r="E29" s="153" t="s">
        <v>1029</v>
      </c>
      <c r="F29" s="158" t="s">
        <v>478</v>
      </c>
      <c r="G29" s="158" t="s">
        <v>479</v>
      </c>
      <c r="H29" s="158" t="s">
        <v>800</v>
      </c>
      <c r="I29" s="140" t="s">
        <v>1030</v>
      </c>
      <c r="J29" s="140" t="s">
        <v>1020</v>
      </c>
      <c r="K29" s="142" t="s">
        <v>1031</v>
      </c>
      <c r="L29" s="146">
        <v>0</v>
      </c>
      <c r="M29" s="147">
        <v>36</v>
      </c>
      <c r="N29" s="148">
        <f t="shared" si="2"/>
        <v>36</v>
      </c>
    </row>
    <row r="30" spans="2:14" ht="50.25" customHeight="1" x14ac:dyDescent="0.25">
      <c r="B30" s="152" t="s">
        <v>1053</v>
      </c>
      <c r="C30" s="147" t="s">
        <v>1016</v>
      </c>
      <c r="D30" s="140" t="s">
        <v>1017</v>
      </c>
      <c r="E30" s="153" t="s">
        <v>1029</v>
      </c>
      <c r="F30" s="158" t="s">
        <v>478</v>
      </c>
      <c r="G30" s="158" t="s">
        <v>479</v>
      </c>
      <c r="H30" s="158" t="s">
        <v>800</v>
      </c>
      <c r="I30" s="140" t="s">
        <v>1030</v>
      </c>
      <c r="J30" s="140" t="s">
        <v>1020</v>
      </c>
      <c r="K30" s="142" t="s">
        <v>1032</v>
      </c>
      <c r="L30" s="146">
        <v>0</v>
      </c>
      <c r="M30" s="147">
        <v>35</v>
      </c>
      <c r="N30" s="148">
        <f t="shared" si="2"/>
        <v>35</v>
      </c>
    </row>
    <row r="31" spans="2:14" ht="50.25" customHeight="1" x14ac:dyDescent="0.25">
      <c r="B31" s="152" t="s">
        <v>1054</v>
      </c>
      <c r="C31" s="147" t="s">
        <v>1016</v>
      </c>
      <c r="D31" s="140" t="s">
        <v>1017</v>
      </c>
      <c r="E31" s="153" t="s">
        <v>1034</v>
      </c>
      <c r="F31" s="158" t="s">
        <v>478</v>
      </c>
      <c r="G31" s="158" t="s">
        <v>479</v>
      </c>
      <c r="H31" s="158" t="s">
        <v>800</v>
      </c>
      <c r="I31" s="140" t="s">
        <v>1030</v>
      </c>
      <c r="J31" s="140" t="s">
        <v>1035</v>
      </c>
      <c r="K31" s="142" t="s">
        <v>1044</v>
      </c>
      <c r="L31" s="146">
        <v>0</v>
      </c>
      <c r="M31" s="147">
        <v>14</v>
      </c>
      <c r="N31" s="148">
        <f t="shared" si="2"/>
        <v>14</v>
      </c>
    </row>
    <row r="32" spans="2:14" ht="50.25" customHeight="1" x14ac:dyDescent="0.25">
      <c r="B32" s="152" t="s">
        <v>1055</v>
      </c>
      <c r="C32" s="147" t="s">
        <v>1016</v>
      </c>
      <c r="D32" s="140" t="s">
        <v>1017</v>
      </c>
      <c r="E32" s="153" t="s">
        <v>1034</v>
      </c>
      <c r="F32" s="158" t="s">
        <v>478</v>
      </c>
      <c r="G32" s="158" t="s">
        <v>479</v>
      </c>
      <c r="H32" s="158" t="s">
        <v>800</v>
      </c>
      <c r="I32" s="140" t="s">
        <v>1030</v>
      </c>
      <c r="J32" s="140" t="s">
        <v>1035</v>
      </c>
      <c r="K32" s="142" t="s">
        <v>1045</v>
      </c>
      <c r="L32" s="146">
        <v>0</v>
      </c>
      <c r="M32" s="147">
        <v>20</v>
      </c>
      <c r="N32" s="148">
        <f t="shared" si="2"/>
        <v>20</v>
      </c>
    </row>
    <row r="33" spans="2:14" ht="50.25" customHeight="1" x14ac:dyDescent="0.25">
      <c r="B33" s="152" t="s">
        <v>1056</v>
      </c>
      <c r="C33" s="147" t="s">
        <v>1016</v>
      </c>
      <c r="D33" s="140" t="s">
        <v>1017</v>
      </c>
      <c r="E33" s="153" t="s">
        <v>1034</v>
      </c>
      <c r="F33" s="158" t="s">
        <v>478</v>
      </c>
      <c r="G33" s="158" t="s">
        <v>479</v>
      </c>
      <c r="H33" s="158" t="s">
        <v>800</v>
      </c>
      <c r="I33" s="140" t="s">
        <v>1030</v>
      </c>
      <c r="J33" s="140" t="s">
        <v>1035</v>
      </c>
      <c r="K33" s="142" t="s">
        <v>1036</v>
      </c>
      <c r="L33" s="146">
        <v>0</v>
      </c>
      <c r="M33" s="147">
        <v>25</v>
      </c>
      <c r="N33" s="148">
        <f t="shared" si="2"/>
        <v>25</v>
      </c>
    </row>
    <row r="34" spans="2:14" ht="50.25" customHeight="1" x14ac:dyDescent="0.25">
      <c r="B34" s="152" t="s">
        <v>1056</v>
      </c>
      <c r="C34" s="147" t="s">
        <v>1016</v>
      </c>
      <c r="D34" s="140" t="s">
        <v>1017</v>
      </c>
      <c r="E34" s="153" t="s">
        <v>1034</v>
      </c>
      <c r="F34" s="158" t="s">
        <v>478</v>
      </c>
      <c r="G34" s="158" t="s">
        <v>479</v>
      </c>
      <c r="H34" s="158" t="s">
        <v>800</v>
      </c>
      <c r="I34" s="140" t="s">
        <v>1030</v>
      </c>
      <c r="J34" s="140" t="s">
        <v>1035</v>
      </c>
      <c r="K34" s="142" t="s">
        <v>1037</v>
      </c>
      <c r="L34" s="146">
        <v>0</v>
      </c>
      <c r="M34" s="147">
        <v>19</v>
      </c>
      <c r="N34" s="148">
        <f t="shared" si="2"/>
        <v>19</v>
      </c>
    </row>
    <row r="35" spans="2:14" ht="50.25" customHeight="1" x14ac:dyDescent="0.25">
      <c r="B35" s="152" t="s">
        <v>1057</v>
      </c>
      <c r="C35" s="147" t="s">
        <v>1016</v>
      </c>
      <c r="D35" s="140" t="s">
        <v>1017</v>
      </c>
      <c r="E35" s="153" t="s">
        <v>1048</v>
      </c>
      <c r="F35" s="158" t="s">
        <v>478</v>
      </c>
      <c r="G35" s="158" t="s">
        <v>479</v>
      </c>
      <c r="H35" s="158" t="s">
        <v>800</v>
      </c>
      <c r="I35" s="140" t="s">
        <v>1030</v>
      </c>
      <c r="J35" s="140" t="s">
        <v>1020</v>
      </c>
      <c r="K35" s="142" t="s">
        <v>1049</v>
      </c>
      <c r="L35" s="146">
        <v>0</v>
      </c>
      <c r="M35" s="147">
        <v>21</v>
      </c>
      <c r="N35" s="148">
        <f t="shared" si="2"/>
        <v>21</v>
      </c>
    </row>
    <row r="36" spans="2:14" ht="50.25" customHeight="1" x14ac:dyDescent="0.25">
      <c r="B36" s="152" t="s">
        <v>1057</v>
      </c>
      <c r="C36" s="147" t="s">
        <v>1016</v>
      </c>
      <c r="D36" s="140" t="s">
        <v>1017</v>
      </c>
      <c r="E36" s="153" t="s">
        <v>1048</v>
      </c>
      <c r="F36" s="158" t="s">
        <v>478</v>
      </c>
      <c r="G36" s="158" t="s">
        <v>479</v>
      </c>
      <c r="H36" s="158" t="s">
        <v>800</v>
      </c>
      <c r="I36" s="140" t="s">
        <v>1030</v>
      </c>
      <c r="J36" s="140" t="s">
        <v>1020</v>
      </c>
      <c r="K36" s="142" t="s">
        <v>1050</v>
      </c>
      <c r="L36" s="146">
        <v>0</v>
      </c>
      <c r="M36" s="147">
        <v>21</v>
      </c>
      <c r="N36" s="148">
        <f t="shared" si="2"/>
        <v>21</v>
      </c>
    </row>
    <row r="37" spans="2:14" ht="50.25" customHeight="1" x14ac:dyDescent="0.25">
      <c r="B37" s="152" t="s">
        <v>1058</v>
      </c>
      <c r="C37" s="147" t="s">
        <v>1059</v>
      </c>
      <c r="D37" s="140" t="s">
        <v>1060</v>
      </c>
      <c r="E37" s="153" t="s">
        <v>1034</v>
      </c>
      <c r="F37" s="158" t="s">
        <v>478</v>
      </c>
      <c r="G37" s="158" t="s">
        <v>479</v>
      </c>
      <c r="H37" s="158" t="s">
        <v>800</v>
      </c>
      <c r="I37" s="140" t="s">
        <v>1030</v>
      </c>
      <c r="J37" s="140" t="s">
        <v>1035</v>
      </c>
      <c r="K37" s="142" t="s">
        <v>1061</v>
      </c>
      <c r="L37" s="146">
        <v>0</v>
      </c>
      <c r="M37" s="147">
        <v>64</v>
      </c>
      <c r="N37" s="148">
        <f t="shared" si="2"/>
        <v>64</v>
      </c>
    </row>
    <row r="38" spans="2:14" ht="50.25" customHeight="1" x14ac:dyDescent="0.25">
      <c r="B38" s="152" t="s">
        <v>1058</v>
      </c>
      <c r="C38" s="147" t="s">
        <v>1059</v>
      </c>
      <c r="D38" s="140" t="s">
        <v>1060</v>
      </c>
      <c r="E38" s="153" t="s">
        <v>1029</v>
      </c>
      <c r="F38" s="158" t="s">
        <v>478</v>
      </c>
      <c r="G38" s="158" t="s">
        <v>479</v>
      </c>
      <c r="H38" s="158" t="s">
        <v>800</v>
      </c>
      <c r="I38" s="140" t="s">
        <v>1030</v>
      </c>
      <c r="J38" s="140" t="s">
        <v>1020</v>
      </c>
      <c r="K38" s="142" t="s">
        <v>1041</v>
      </c>
      <c r="L38" s="146">
        <v>0</v>
      </c>
      <c r="M38" s="147">
        <v>35</v>
      </c>
      <c r="N38" s="148">
        <f t="shared" si="2"/>
        <v>35</v>
      </c>
    </row>
    <row r="39" spans="2:14" ht="50.25" customHeight="1" x14ac:dyDescent="0.25">
      <c r="B39" s="152" t="s">
        <v>1062</v>
      </c>
      <c r="C39" s="147" t="s">
        <v>1059</v>
      </c>
      <c r="D39" s="140" t="s">
        <v>576</v>
      </c>
      <c r="E39" s="153" t="s">
        <v>1029</v>
      </c>
      <c r="F39" s="158" t="s">
        <v>478</v>
      </c>
      <c r="G39" s="158" t="s">
        <v>479</v>
      </c>
      <c r="H39" s="158" t="s">
        <v>800</v>
      </c>
      <c r="I39" s="140" t="s">
        <v>1030</v>
      </c>
      <c r="J39" s="140" t="s">
        <v>1020</v>
      </c>
      <c r="K39" s="142" t="s">
        <v>1063</v>
      </c>
      <c r="L39" s="146">
        <v>0</v>
      </c>
      <c r="M39" s="147">
        <v>71</v>
      </c>
      <c r="N39" s="148">
        <f t="shared" si="2"/>
        <v>71</v>
      </c>
    </row>
    <row r="40" spans="2:14" ht="50.25" customHeight="1" x14ac:dyDescent="0.25">
      <c r="B40" s="152" t="s">
        <v>1064</v>
      </c>
      <c r="C40" s="147" t="s">
        <v>1059</v>
      </c>
      <c r="D40" s="140" t="s">
        <v>1065</v>
      </c>
      <c r="E40" s="153" t="s">
        <v>1029</v>
      </c>
      <c r="F40" s="158" t="s">
        <v>478</v>
      </c>
      <c r="G40" s="158" t="s">
        <v>479</v>
      </c>
      <c r="H40" s="158" t="s">
        <v>800</v>
      </c>
      <c r="I40" s="140" t="s">
        <v>1030</v>
      </c>
      <c r="J40" s="140" t="s">
        <v>1020</v>
      </c>
      <c r="K40" s="142" t="s">
        <v>1021</v>
      </c>
      <c r="L40" s="146">
        <v>0</v>
      </c>
      <c r="M40" s="147">
        <v>35</v>
      </c>
      <c r="N40" s="148">
        <f t="shared" si="2"/>
        <v>35</v>
      </c>
    </row>
    <row r="41" spans="2:14" ht="50.25" customHeight="1" x14ac:dyDescent="0.25">
      <c r="B41" s="152" t="s">
        <v>1064</v>
      </c>
      <c r="C41" s="147" t="s">
        <v>1059</v>
      </c>
      <c r="D41" s="140" t="s">
        <v>1065</v>
      </c>
      <c r="E41" s="153" t="s">
        <v>1018</v>
      </c>
      <c r="F41" s="158" t="s">
        <v>478</v>
      </c>
      <c r="G41" s="158" t="s">
        <v>479</v>
      </c>
      <c r="H41" s="158" t="s">
        <v>810</v>
      </c>
      <c r="I41" s="140" t="s">
        <v>1019</v>
      </c>
      <c r="J41" s="140" t="s">
        <v>1020</v>
      </c>
      <c r="K41" s="142" t="s">
        <v>1021</v>
      </c>
      <c r="L41" s="146">
        <v>0</v>
      </c>
      <c r="M41" s="147">
        <v>36</v>
      </c>
      <c r="N41" s="148">
        <f t="shared" si="2"/>
        <v>36</v>
      </c>
    </row>
    <row r="42" spans="2:14" ht="50.25" customHeight="1" x14ac:dyDescent="0.25">
      <c r="B42" s="152" t="s">
        <v>1064</v>
      </c>
      <c r="C42" s="147" t="s">
        <v>1059</v>
      </c>
      <c r="D42" s="140" t="s">
        <v>1065</v>
      </c>
      <c r="E42" s="153" t="s">
        <v>1027</v>
      </c>
      <c r="F42" s="158" t="s">
        <v>478</v>
      </c>
      <c r="G42" s="158" t="s">
        <v>479</v>
      </c>
      <c r="H42" s="158" t="s">
        <v>810</v>
      </c>
      <c r="I42" s="140" t="s">
        <v>1019</v>
      </c>
      <c r="J42" s="140" t="s">
        <v>1020</v>
      </c>
      <c r="K42" s="142" t="s">
        <v>1021</v>
      </c>
      <c r="L42" s="146">
        <v>0</v>
      </c>
      <c r="M42" s="147">
        <v>32</v>
      </c>
      <c r="N42" s="148">
        <f t="shared" ref="N42" si="3">SUM(L42:M42)</f>
        <v>32</v>
      </c>
    </row>
    <row r="43" spans="2:14" ht="50.25" customHeight="1" x14ac:dyDescent="0.25">
      <c r="B43" s="152" t="s">
        <v>1066</v>
      </c>
      <c r="C43" s="147" t="s">
        <v>1016</v>
      </c>
      <c r="D43" s="140" t="s">
        <v>1017</v>
      </c>
      <c r="E43" s="153" t="s">
        <v>1018</v>
      </c>
      <c r="F43" s="158" t="s">
        <v>478</v>
      </c>
      <c r="G43" s="158" t="s">
        <v>479</v>
      </c>
      <c r="H43" s="158" t="s">
        <v>810</v>
      </c>
      <c r="I43" s="140" t="s">
        <v>1019</v>
      </c>
      <c r="J43" s="140" t="s">
        <v>1020</v>
      </c>
      <c r="K43" s="142" t="s">
        <v>1067</v>
      </c>
      <c r="L43" s="146">
        <v>0</v>
      </c>
      <c r="M43" s="147">
        <v>36</v>
      </c>
      <c r="N43" s="148">
        <f>SUM(L43:M43)</f>
        <v>36</v>
      </c>
    </row>
    <row r="44" spans="2:14" ht="50.25" customHeight="1" x14ac:dyDescent="0.25">
      <c r="B44" s="152" t="s">
        <v>1068</v>
      </c>
      <c r="C44" s="147" t="s">
        <v>1069</v>
      </c>
      <c r="D44" s="140" t="s">
        <v>1070</v>
      </c>
      <c r="E44" s="153" t="s">
        <v>1018</v>
      </c>
      <c r="F44" s="158" t="s">
        <v>478</v>
      </c>
      <c r="G44" s="158" t="s">
        <v>479</v>
      </c>
      <c r="H44" s="158" t="s">
        <v>810</v>
      </c>
      <c r="I44" s="140" t="s">
        <v>1019</v>
      </c>
      <c r="J44" s="140" t="s">
        <v>1020</v>
      </c>
      <c r="K44" s="142" t="s">
        <v>1067</v>
      </c>
      <c r="L44" s="146">
        <v>0</v>
      </c>
      <c r="M44" s="147">
        <v>36</v>
      </c>
      <c r="N44" s="148">
        <v>36</v>
      </c>
    </row>
    <row r="45" spans="2:14" ht="50.25" customHeight="1" x14ac:dyDescent="0.25">
      <c r="B45" s="152" t="s">
        <v>1071</v>
      </c>
      <c r="C45" s="147" t="s">
        <v>1016</v>
      </c>
      <c r="D45" s="140" t="s">
        <v>1017</v>
      </c>
      <c r="E45" s="153" t="s">
        <v>1027</v>
      </c>
      <c r="F45" s="158" t="s">
        <v>478</v>
      </c>
      <c r="G45" s="158" t="s">
        <v>479</v>
      </c>
      <c r="H45" s="158" t="s">
        <v>810</v>
      </c>
      <c r="I45" s="140" t="s">
        <v>1019</v>
      </c>
      <c r="J45" s="140" t="s">
        <v>1020</v>
      </c>
      <c r="K45" s="142" t="s">
        <v>1067</v>
      </c>
      <c r="L45" s="146">
        <v>0</v>
      </c>
      <c r="M45" s="147">
        <v>32</v>
      </c>
      <c r="N45" s="148">
        <f t="shared" ref="N45:N58" si="4">SUM(L45:M45)</f>
        <v>32</v>
      </c>
    </row>
    <row r="46" spans="2:14" ht="50.25" customHeight="1" x14ac:dyDescent="0.25">
      <c r="B46" s="152" t="s">
        <v>1068</v>
      </c>
      <c r="C46" s="147" t="s">
        <v>1069</v>
      </c>
      <c r="D46" s="140" t="s">
        <v>1070</v>
      </c>
      <c r="E46" s="153" t="s">
        <v>1027</v>
      </c>
      <c r="F46" s="158" t="s">
        <v>478</v>
      </c>
      <c r="G46" s="158" t="s">
        <v>479</v>
      </c>
      <c r="H46" s="158" t="s">
        <v>810</v>
      </c>
      <c r="I46" s="140" t="s">
        <v>1019</v>
      </c>
      <c r="J46" s="140" t="s">
        <v>1020</v>
      </c>
      <c r="K46" s="142" t="s">
        <v>1067</v>
      </c>
      <c r="L46" s="146">
        <v>0</v>
      </c>
      <c r="M46" s="147">
        <v>32</v>
      </c>
      <c r="N46" s="148">
        <v>32</v>
      </c>
    </row>
    <row r="47" spans="2:14" ht="50.25" customHeight="1" x14ac:dyDescent="0.25">
      <c r="B47" s="152" t="s">
        <v>1072</v>
      </c>
      <c r="C47" s="147" t="s">
        <v>1016</v>
      </c>
      <c r="D47" s="140" t="s">
        <v>1017</v>
      </c>
      <c r="E47" s="153" t="s">
        <v>1029</v>
      </c>
      <c r="F47" s="158" t="s">
        <v>478</v>
      </c>
      <c r="G47" s="158" t="s">
        <v>479</v>
      </c>
      <c r="H47" s="158" t="s">
        <v>800</v>
      </c>
      <c r="I47" s="140" t="s">
        <v>1030</v>
      </c>
      <c r="J47" s="140" t="s">
        <v>1020</v>
      </c>
      <c r="K47" s="142" t="s">
        <v>1073</v>
      </c>
      <c r="L47" s="146">
        <v>0</v>
      </c>
      <c r="M47" s="147">
        <v>35</v>
      </c>
      <c r="N47" s="148">
        <f t="shared" ref="N47" si="5">SUM(L47:M47)</f>
        <v>35</v>
      </c>
    </row>
    <row r="48" spans="2:14" ht="50.25" customHeight="1" x14ac:dyDescent="0.25">
      <c r="B48" s="152" t="s">
        <v>1072</v>
      </c>
      <c r="C48" s="147" t="s">
        <v>1016</v>
      </c>
      <c r="D48" s="140" t="s">
        <v>1017</v>
      </c>
      <c r="E48" s="153" t="s">
        <v>1029</v>
      </c>
      <c r="F48" s="158" t="s">
        <v>478</v>
      </c>
      <c r="G48" s="158" t="s">
        <v>479</v>
      </c>
      <c r="H48" s="158" t="s">
        <v>800</v>
      </c>
      <c r="I48" s="140" t="s">
        <v>1030</v>
      </c>
      <c r="J48" s="140" t="s">
        <v>1020</v>
      </c>
      <c r="K48" s="142" t="s">
        <v>1067</v>
      </c>
      <c r="L48" s="146">
        <v>0</v>
      </c>
      <c r="M48" s="147">
        <v>35</v>
      </c>
      <c r="N48" s="148">
        <f t="shared" si="4"/>
        <v>35</v>
      </c>
    </row>
    <row r="49" spans="2:14" ht="50.25" customHeight="1" x14ac:dyDescent="0.25">
      <c r="B49" s="152" t="s">
        <v>1074</v>
      </c>
      <c r="C49" s="147" t="s">
        <v>1016</v>
      </c>
      <c r="D49" s="140" t="s">
        <v>1017</v>
      </c>
      <c r="E49" s="153" t="s">
        <v>1029</v>
      </c>
      <c r="F49" s="158" t="s">
        <v>478</v>
      </c>
      <c r="G49" s="158" t="s">
        <v>479</v>
      </c>
      <c r="H49" s="158" t="s">
        <v>800</v>
      </c>
      <c r="I49" s="140" t="s">
        <v>1030</v>
      </c>
      <c r="J49" s="140" t="s">
        <v>1020</v>
      </c>
      <c r="K49" s="142" t="s">
        <v>1075</v>
      </c>
      <c r="L49" s="146">
        <v>0</v>
      </c>
      <c r="M49" s="147">
        <v>36</v>
      </c>
      <c r="N49" s="148">
        <f t="shared" si="4"/>
        <v>36</v>
      </c>
    </row>
    <row r="50" spans="2:14" ht="50.25" customHeight="1" x14ac:dyDescent="0.25">
      <c r="B50" s="152" t="s">
        <v>1074</v>
      </c>
      <c r="C50" s="147" t="s">
        <v>1016</v>
      </c>
      <c r="D50" s="140" t="s">
        <v>1017</v>
      </c>
      <c r="E50" s="153" t="s">
        <v>1029</v>
      </c>
      <c r="F50" s="158" t="s">
        <v>478</v>
      </c>
      <c r="G50" s="158" t="s">
        <v>479</v>
      </c>
      <c r="H50" s="158" t="s">
        <v>800</v>
      </c>
      <c r="I50" s="140" t="s">
        <v>1030</v>
      </c>
      <c r="J50" s="140" t="s">
        <v>1020</v>
      </c>
      <c r="K50" s="142" t="s">
        <v>1076</v>
      </c>
      <c r="L50" s="146">
        <v>0</v>
      </c>
      <c r="M50" s="147">
        <v>35</v>
      </c>
      <c r="N50" s="148">
        <f t="shared" si="4"/>
        <v>35</v>
      </c>
    </row>
    <row r="51" spans="2:14" ht="50.25" customHeight="1" x14ac:dyDescent="0.25">
      <c r="B51" s="152" t="s">
        <v>1077</v>
      </c>
      <c r="C51" s="147" t="s">
        <v>1016</v>
      </c>
      <c r="D51" s="140" t="s">
        <v>1017</v>
      </c>
      <c r="E51" s="153" t="s">
        <v>1034</v>
      </c>
      <c r="F51" s="158" t="s">
        <v>478</v>
      </c>
      <c r="G51" s="158" t="s">
        <v>479</v>
      </c>
      <c r="H51" s="158" t="s">
        <v>800</v>
      </c>
      <c r="I51" s="140" t="s">
        <v>1030</v>
      </c>
      <c r="J51" s="140" t="s">
        <v>1035</v>
      </c>
      <c r="K51" s="142" t="s">
        <v>1078</v>
      </c>
      <c r="L51" s="146">
        <v>0</v>
      </c>
      <c r="M51" s="147">
        <v>14</v>
      </c>
      <c r="N51" s="148">
        <f t="shared" si="4"/>
        <v>14</v>
      </c>
    </row>
    <row r="52" spans="2:14" ht="50.25" customHeight="1" x14ac:dyDescent="0.25">
      <c r="B52" s="152" t="s">
        <v>1079</v>
      </c>
      <c r="C52" s="147" t="s">
        <v>1016</v>
      </c>
      <c r="D52" s="140" t="s">
        <v>1017</v>
      </c>
      <c r="E52" s="153" t="s">
        <v>1034</v>
      </c>
      <c r="F52" s="158" t="s">
        <v>478</v>
      </c>
      <c r="G52" s="158" t="s">
        <v>479</v>
      </c>
      <c r="H52" s="158" t="s">
        <v>800</v>
      </c>
      <c r="I52" s="140" t="s">
        <v>1030</v>
      </c>
      <c r="J52" s="140" t="s">
        <v>1035</v>
      </c>
      <c r="K52" s="142" t="s">
        <v>1080</v>
      </c>
      <c r="L52" s="146">
        <v>0</v>
      </c>
      <c r="M52" s="147">
        <v>20</v>
      </c>
      <c r="N52" s="148">
        <f t="shared" si="4"/>
        <v>20</v>
      </c>
    </row>
    <row r="53" spans="2:14" ht="50.25" customHeight="1" x14ac:dyDescent="0.25">
      <c r="B53" s="152" t="s">
        <v>1081</v>
      </c>
      <c r="C53" s="147" t="s">
        <v>1016</v>
      </c>
      <c r="D53" s="140" t="s">
        <v>1017</v>
      </c>
      <c r="E53" s="153" t="s">
        <v>1034</v>
      </c>
      <c r="F53" s="158" t="s">
        <v>478</v>
      </c>
      <c r="G53" s="158" t="s">
        <v>479</v>
      </c>
      <c r="H53" s="158" t="s">
        <v>800</v>
      </c>
      <c r="I53" s="140" t="s">
        <v>1030</v>
      </c>
      <c r="J53" s="140" t="s">
        <v>1035</v>
      </c>
      <c r="K53" s="142" t="s">
        <v>1082</v>
      </c>
      <c r="L53" s="146">
        <v>0</v>
      </c>
      <c r="M53" s="147">
        <v>25</v>
      </c>
      <c r="N53" s="148">
        <f t="shared" si="4"/>
        <v>25</v>
      </c>
    </row>
    <row r="54" spans="2:14" ht="50.25" customHeight="1" x14ac:dyDescent="0.25">
      <c r="B54" s="152" t="s">
        <v>1083</v>
      </c>
      <c r="C54" s="147" t="s">
        <v>1016</v>
      </c>
      <c r="D54" s="140" t="s">
        <v>1017</v>
      </c>
      <c r="E54" s="153" t="s">
        <v>1034</v>
      </c>
      <c r="F54" s="158" t="s">
        <v>478</v>
      </c>
      <c r="G54" s="158" t="s">
        <v>479</v>
      </c>
      <c r="H54" s="158" t="s">
        <v>800</v>
      </c>
      <c r="I54" s="140" t="s">
        <v>1030</v>
      </c>
      <c r="J54" s="140" t="s">
        <v>1035</v>
      </c>
      <c r="K54" s="142" t="s">
        <v>1084</v>
      </c>
      <c r="L54" s="146">
        <v>0</v>
      </c>
      <c r="M54" s="147">
        <v>19</v>
      </c>
      <c r="N54" s="148">
        <f t="shared" si="4"/>
        <v>19</v>
      </c>
    </row>
    <row r="55" spans="2:14" ht="50.25" customHeight="1" x14ac:dyDescent="0.25">
      <c r="B55" s="152" t="s">
        <v>1085</v>
      </c>
      <c r="C55" s="147" t="s">
        <v>1016</v>
      </c>
      <c r="D55" s="140" t="s">
        <v>1017</v>
      </c>
      <c r="E55" s="153" t="s">
        <v>1048</v>
      </c>
      <c r="F55" s="158" t="s">
        <v>478</v>
      </c>
      <c r="G55" s="158" t="s">
        <v>479</v>
      </c>
      <c r="H55" s="158" t="s">
        <v>800</v>
      </c>
      <c r="I55" s="140" t="s">
        <v>1030</v>
      </c>
      <c r="J55" s="140" t="s">
        <v>1035</v>
      </c>
      <c r="K55" s="142" t="s">
        <v>1086</v>
      </c>
      <c r="L55" s="146">
        <v>0</v>
      </c>
      <c r="M55" s="147">
        <v>21</v>
      </c>
      <c r="N55" s="148">
        <f t="shared" si="4"/>
        <v>21</v>
      </c>
    </row>
    <row r="56" spans="2:14" ht="50.25" customHeight="1" x14ac:dyDescent="0.25">
      <c r="B56" s="152" t="s">
        <v>1085</v>
      </c>
      <c r="C56" s="147" t="s">
        <v>1016</v>
      </c>
      <c r="D56" s="140" t="s">
        <v>1017</v>
      </c>
      <c r="E56" s="153" t="s">
        <v>1048</v>
      </c>
      <c r="F56" s="158" t="s">
        <v>478</v>
      </c>
      <c r="G56" s="158" t="s">
        <v>479</v>
      </c>
      <c r="H56" s="158" t="s">
        <v>800</v>
      </c>
      <c r="I56" s="140" t="s">
        <v>1030</v>
      </c>
      <c r="J56" s="140" t="s">
        <v>1035</v>
      </c>
      <c r="K56" s="142" t="s">
        <v>1087</v>
      </c>
      <c r="L56" s="146">
        <v>0</v>
      </c>
      <c r="M56" s="147">
        <v>21</v>
      </c>
      <c r="N56" s="148">
        <f t="shared" si="4"/>
        <v>21</v>
      </c>
    </row>
    <row r="57" spans="2:14" ht="50.25" customHeight="1" x14ac:dyDescent="0.25">
      <c r="B57" s="152" t="s">
        <v>1088</v>
      </c>
      <c r="C57" s="147" t="s">
        <v>1089</v>
      </c>
      <c r="D57" s="140" t="s">
        <v>1090</v>
      </c>
      <c r="E57" s="153" t="s">
        <v>1091</v>
      </c>
      <c r="F57" s="158" t="s">
        <v>478</v>
      </c>
      <c r="G57" s="158" t="s">
        <v>479</v>
      </c>
      <c r="H57" s="158" t="s">
        <v>800</v>
      </c>
      <c r="I57" s="140" t="s">
        <v>1030</v>
      </c>
      <c r="J57" s="140" t="s">
        <v>1035</v>
      </c>
      <c r="K57" s="142" t="s">
        <v>1092</v>
      </c>
      <c r="L57" s="146">
        <v>0</v>
      </c>
      <c r="M57" s="147">
        <v>227</v>
      </c>
      <c r="N57" s="148">
        <v>227</v>
      </c>
    </row>
    <row r="58" spans="2:14" ht="50.25" customHeight="1" thickBot="1" x14ac:dyDescent="0.3">
      <c r="B58" s="149" t="s">
        <v>1093</v>
      </c>
      <c r="C58" s="150" t="s">
        <v>1059</v>
      </c>
      <c r="D58" s="150" t="s">
        <v>576</v>
      </c>
      <c r="E58" s="150" t="s">
        <v>1094</v>
      </c>
      <c r="F58" s="150" t="s">
        <v>478</v>
      </c>
      <c r="G58" s="150" t="s">
        <v>479</v>
      </c>
      <c r="H58" s="150" t="s">
        <v>800</v>
      </c>
      <c r="I58" s="150" t="s">
        <v>1030</v>
      </c>
      <c r="J58" s="154" t="s">
        <v>1020</v>
      </c>
      <c r="K58" s="154" t="s">
        <v>1095</v>
      </c>
      <c r="L58" s="149">
        <v>0</v>
      </c>
      <c r="M58" s="150">
        <v>56</v>
      </c>
      <c r="N58" s="163">
        <f t="shared" si="4"/>
        <v>56</v>
      </c>
    </row>
    <row r="59" spans="2:14" ht="19.7" customHeight="1" x14ac:dyDescent="0.25">
      <c r="N59" s="203">
        <f>SUM(N5:N58)</f>
        <v>1901</v>
      </c>
    </row>
    <row r="61" spans="2:14" x14ac:dyDescent="0.25">
      <c r="B61" s="155" t="s">
        <v>1096</v>
      </c>
      <c r="C61" s="155" t="s">
        <v>1097</v>
      </c>
      <c r="D61" s="155"/>
      <c r="E61" s="155"/>
      <c r="F61" s="97" t="s">
        <v>416</v>
      </c>
      <c r="G61" s="97" t="s">
        <v>417</v>
      </c>
      <c r="H61" s="95" t="s">
        <v>418</v>
      </c>
      <c r="I61" s="138"/>
    </row>
    <row r="62" spans="2:14" ht="22.5" x14ac:dyDescent="0.25">
      <c r="B62" s="155"/>
      <c r="E62" s="159"/>
      <c r="F62" s="138" t="s">
        <v>616</v>
      </c>
      <c r="G62" s="138" t="s">
        <v>476</v>
      </c>
      <c r="H62" s="156" t="s">
        <v>617</v>
      </c>
      <c r="I62" s="138"/>
    </row>
    <row r="63" spans="2:14" x14ac:dyDescent="0.25">
      <c r="B63" s="151" t="s">
        <v>1019</v>
      </c>
      <c r="C63" s="138" t="s">
        <v>1098</v>
      </c>
      <c r="D63" s="138"/>
      <c r="E63" s="157"/>
      <c r="F63" s="138" t="s">
        <v>620</v>
      </c>
      <c r="G63" s="138" t="s">
        <v>620</v>
      </c>
      <c r="H63" s="156" t="s">
        <v>621</v>
      </c>
      <c r="I63" s="138"/>
    </row>
    <row r="64" spans="2:14" x14ac:dyDescent="0.25">
      <c r="B64" s="151" t="s">
        <v>1099</v>
      </c>
      <c r="C64" s="138" t="s">
        <v>1035</v>
      </c>
      <c r="D64" s="138"/>
      <c r="E64" s="157"/>
      <c r="F64" s="138" t="s">
        <v>608</v>
      </c>
      <c r="G64" s="138" t="s">
        <v>625</v>
      </c>
      <c r="H64" s="156" t="s">
        <v>626</v>
      </c>
      <c r="I64" s="138"/>
    </row>
    <row r="65" spans="2:9" x14ac:dyDescent="0.25">
      <c r="B65" s="151" t="s">
        <v>1100</v>
      </c>
      <c r="C65" s="138" t="s">
        <v>1020</v>
      </c>
      <c r="D65" s="138"/>
      <c r="E65" s="157"/>
      <c r="F65" s="138" t="s">
        <v>482</v>
      </c>
      <c r="G65" s="138" t="s">
        <v>629</v>
      </c>
      <c r="H65" s="156" t="s">
        <v>630</v>
      </c>
      <c r="I65" s="138"/>
    </row>
    <row r="66" spans="2:9" ht="22.5" x14ac:dyDescent="0.25">
      <c r="B66" s="138" t="s">
        <v>1101</v>
      </c>
      <c r="C66" s="138" t="s">
        <v>1102</v>
      </c>
      <c r="D66" s="138"/>
      <c r="E66" s="157"/>
      <c r="F66" s="138" t="s">
        <v>492</v>
      </c>
      <c r="G66" s="138" t="s">
        <v>632</v>
      </c>
      <c r="H66" s="156" t="s">
        <v>633</v>
      </c>
      <c r="I66" s="138"/>
    </row>
    <row r="67" spans="2:9" ht="22.5" x14ac:dyDescent="0.25">
      <c r="B67" s="138" t="s">
        <v>1103</v>
      </c>
      <c r="C67" s="138" t="s">
        <v>1104</v>
      </c>
      <c r="D67" s="138"/>
      <c r="E67" s="157"/>
      <c r="F67" s="138" t="s">
        <v>635</v>
      </c>
      <c r="G67" s="138" t="s">
        <v>636</v>
      </c>
      <c r="H67" s="156" t="s">
        <v>637</v>
      </c>
      <c r="I67" s="138"/>
    </row>
    <row r="68" spans="2:9" x14ac:dyDescent="0.25">
      <c r="B68" s="138" t="s">
        <v>1030</v>
      </c>
      <c r="C68" s="138" t="s">
        <v>1105</v>
      </c>
      <c r="D68" s="138"/>
      <c r="E68" s="157"/>
      <c r="F68" s="138" t="s">
        <v>442</v>
      </c>
      <c r="G68" s="138" t="s">
        <v>641</v>
      </c>
      <c r="H68" s="156" t="s">
        <v>642</v>
      </c>
      <c r="I68" s="138"/>
    </row>
    <row r="69" spans="2:9" x14ac:dyDescent="0.25">
      <c r="B69" s="138"/>
      <c r="E69" s="157"/>
      <c r="F69" s="138" t="s">
        <v>644</v>
      </c>
      <c r="G69" s="138" t="s">
        <v>645</v>
      </c>
      <c r="H69" s="156" t="s">
        <v>646</v>
      </c>
      <c r="I69" s="138"/>
    </row>
    <row r="70" spans="2:9" ht="22.5" x14ac:dyDescent="0.25">
      <c r="B70" s="138"/>
      <c r="E70" s="157"/>
      <c r="F70" s="138" t="s">
        <v>649</v>
      </c>
      <c r="G70" s="138" t="s">
        <v>650</v>
      </c>
      <c r="H70" s="156" t="s">
        <v>651</v>
      </c>
      <c r="I70" s="138"/>
    </row>
    <row r="71" spans="2:9" x14ac:dyDescent="0.25">
      <c r="E71" s="157"/>
      <c r="F71" s="138" t="s">
        <v>652</v>
      </c>
      <c r="G71" s="138" t="s">
        <v>653</v>
      </c>
      <c r="H71" s="156" t="s">
        <v>654</v>
      </c>
      <c r="I71" s="138"/>
    </row>
    <row r="72" spans="2:9" x14ac:dyDescent="0.25">
      <c r="E72" s="157"/>
      <c r="F72" s="138" t="s">
        <v>655</v>
      </c>
      <c r="G72" s="138" t="s">
        <v>656</v>
      </c>
      <c r="H72" s="156" t="s">
        <v>620</v>
      </c>
      <c r="I72" s="138"/>
    </row>
    <row r="73" spans="2:9" x14ac:dyDescent="0.25">
      <c r="E73" s="157"/>
      <c r="F73" s="138" t="s">
        <v>475</v>
      </c>
      <c r="G73" s="138" t="s">
        <v>657</v>
      </c>
      <c r="H73" s="156" t="s">
        <v>658</v>
      </c>
      <c r="I73" s="138"/>
    </row>
    <row r="74" spans="2:9" x14ac:dyDescent="0.25">
      <c r="E74" s="157"/>
      <c r="F74" s="138" t="s">
        <v>660</v>
      </c>
      <c r="G74" s="138" t="s">
        <v>661</v>
      </c>
      <c r="H74" s="156" t="s">
        <v>625</v>
      </c>
      <c r="I74" s="138"/>
    </row>
    <row r="75" spans="2:9" ht="22.5" x14ac:dyDescent="0.25">
      <c r="E75" s="157"/>
      <c r="F75" s="138" t="s">
        <v>662</v>
      </c>
      <c r="G75" s="138" t="s">
        <v>483</v>
      </c>
      <c r="H75" s="156" t="s">
        <v>629</v>
      </c>
      <c r="I75" s="138"/>
    </row>
    <row r="76" spans="2:9" x14ac:dyDescent="0.25">
      <c r="E76" s="157"/>
      <c r="F76" s="138" t="s">
        <v>478</v>
      </c>
      <c r="G76" s="138" t="s">
        <v>663</v>
      </c>
      <c r="H76" s="156" t="s">
        <v>664</v>
      </c>
      <c r="I76" s="138"/>
    </row>
    <row r="77" spans="2:9" x14ac:dyDescent="0.25">
      <c r="E77" s="157"/>
      <c r="F77" s="138" t="s">
        <v>494</v>
      </c>
      <c r="G77" s="138" t="s">
        <v>666</v>
      </c>
      <c r="H77" s="156" t="s">
        <v>667</v>
      </c>
      <c r="I77" s="138"/>
    </row>
    <row r="78" spans="2:9" x14ac:dyDescent="0.25">
      <c r="E78" s="157"/>
      <c r="F78" s="138"/>
      <c r="G78" s="138" t="s">
        <v>613</v>
      </c>
      <c r="H78" s="156" t="s">
        <v>668</v>
      </c>
      <c r="I78" s="138"/>
    </row>
    <row r="79" spans="2:9" ht="22.5" x14ac:dyDescent="0.25">
      <c r="E79" s="157"/>
      <c r="F79" s="138"/>
      <c r="G79" s="138" t="s">
        <v>670</v>
      </c>
      <c r="H79" s="156" t="s">
        <v>671</v>
      </c>
      <c r="I79" s="138"/>
    </row>
    <row r="80" spans="2:9" x14ac:dyDescent="0.25">
      <c r="E80" s="157"/>
      <c r="F80" s="138"/>
      <c r="G80" s="138" t="s">
        <v>672</v>
      </c>
      <c r="H80" s="156" t="s">
        <v>673</v>
      </c>
      <c r="I80" s="138"/>
    </row>
    <row r="81" spans="5:9" x14ac:dyDescent="0.25">
      <c r="E81" s="157"/>
      <c r="F81" s="138"/>
      <c r="G81" s="138" t="s">
        <v>674</v>
      </c>
      <c r="H81" s="156" t="s">
        <v>675</v>
      </c>
      <c r="I81" s="138"/>
    </row>
    <row r="82" spans="5:9" x14ac:dyDescent="0.25">
      <c r="E82" s="157"/>
      <c r="F82" s="138"/>
      <c r="G82" s="138" t="s">
        <v>443</v>
      </c>
      <c r="H82" s="156" t="s">
        <v>678</v>
      </c>
      <c r="I82" s="138"/>
    </row>
    <row r="83" spans="5:9" x14ac:dyDescent="0.25">
      <c r="E83" s="157"/>
      <c r="F83" s="138"/>
      <c r="G83" s="138" t="s">
        <v>681</v>
      </c>
      <c r="H83" s="156" t="s">
        <v>682</v>
      </c>
      <c r="I83" s="138"/>
    </row>
    <row r="84" spans="5:9" ht="22.5" x14ac:dyDescent="0.25">
      <c r="E84" s="157"/>
      <c r="F84" s="138"/>
      <c r="G84" s="138" t="s">
        <v>463</v>
      </c>
      <c r="H84" s="156" t="s">
        <v>683</v>
      </c>
      <c r="I84" s="138"/>
    </row>
    <row r="85" spans="5:9" ht="22.5" x14ac:dyDescent="0.25">
      <c r="E85" s="157"/>
      <c r="F85" s="138"/>
      <c r="G85" s="138" t="s">
        <v>684</v>
      </c>
      <c r="H85" s="156" t="s">
        <v>685</v>
      </c>
      <c r="I85" s="138"/>
    </row>
    <row r="86" spans="5:9" x14ac:dyDescent="0.25">
      <c r="E86" s="157"/>
      <c r="F86" s="138"/>
      <c r="G86" s="138" t="s">
        <v>609</v>
      </c>
      <c r="H86" s="156" t="s">
        <v>686</v>
      </c>
      <c r="I86" s="138"/>
    </row>
    <row r="87" spans="5:9" x14ac:dyDescent="0.25">
      <c r="E87" s="157"/>
      <c r="F87" s="138"/>
      <c r="G87" s="138" t="s">
        <v>687</v>
      </c>
      <c r="H87" s="156" t="s">
        <v>688</v>
      </c>
      <c r="I87" s="138"/>
    </row>
    <row r="88" spans="5:9" ht="22.5" x14ac:dyDescent="0.25">
      <c r="E88" s="157"/>
      <c r="F88" s="138"/>
      <c r="G88" s="138" t="s">
        <v>690</v>
      </c>
      <c r="H88" s="156" t="s">
        <v>691</v>
      </c>
      <c r="I88" s="138"/>
    </row>
    <row r="89" spans="5:9" x14ac:dyDescent="0.25">
      <c r="E89" s="157"/>
      <c r="F89" s="138"/>
      <c r="G89" s="138" t="s">
        <v>692</v>
      </c>
      <c r="H89" s="156" t="s">
        <v>693</v>
      </c>
      <c r="I89" s="138"/>
    </row>
    <row r="90" spans="5:9" x14ac:dyDescent="0.25">
      <c r="E90" s="157"/>
      <c r="F90" s="138"/>
      <c r="G90" s="138" t="s">
        <v>694</v>
      </c>
      <c r="H90" s="156" t="s">
        <v>695</v>
      </c>
      <c r="I90" s="138"/>
    </row>
    <row r="91" spans="5:9" x14ac:dyDescent="0.25">
      <c r="E91" s="157"/>
      <c r="F91" s="138"/>
      <c r="G91" s="138" t="s">
        <v>696</v>
      </c>
      <c r="H91" s="156" t="s">
        <v>697</v>
      </c>
      <c r="I91" s="138"/>
    </row>
    <row r="92" spans="5:9" x14ac:dyDescent="0.25">
      <c r="E92" s="157"/>
      <c r="F92" s="138"/>
      <c r="G92" s="138" t="s">
        <v>698</v>
      </c>
      <c r="H92" s="156" t="s">
        <v>699</v>
      </c>
      <c r="I92" s="138"/>
    </row>
    <row r="93" spans="5:9" x14ac:dyDescent="0.25">
      <c r="E93" s="157"/>
      <c r="F93" s="138"/>
      <c r="G93" s="138" t="s">
        <v>475</v>
      </c>
      <c r="H93" s="156" t="s">
        <v>700</v>
      </c>
      <c r="I93" s="138"/>
    </row>
    <row r="94" spans="5:9" x14ac:dyDescent="0.25">
      <c r="E94" s="157"/>
      <c r="F94" s="138"/>
      <c r="G94" s="138" t="s">
        <v>701</v>
      </c>
      <c r="H94" s="156" t="s">
        <v>702</v>
      </c>
      <c r="I94" s="138"/>
    </row>
    <row r="95" spans="5:9" x14ac:dyDescent="0.25">
      <c r="E95" s="157"/>
      <c r="F95" s="138"/>
      <c r="G95" s="138" t="s">
        <v>703</v>
      </c>
      <c r="H95" s="156" t="s">
        <v>653</v>
      </c>
      <c r="I95" s="138"/>
    </row>
    <row r="96" spans="5:9" x14ac:dyDescent="0.25">
      <c r="E96" s="157"/>
      <c r="F96" s="138"/>
      <c r="G96" s="138" t="s">
        <v>704</v>
      </c>
      <c r="H96" s="156" t="s">
        <v>459</v>
      </c>
      <c r="I96" s="138"/>
    </row>
    <row r="97" spans="5:9" x14ac:dyDescent="0.25">
      <c r="E97" s="157"/>
      <c r="F97" s="138"/>
      <c r="G97" s="138" t="s">
        <v>487</v>
      </c>
      <c r="H97" s="156" t="s">
        <v>705</v>
      </c>
      <c r="I97" s="138"/>
    </row>
    <row r="98" spans="5:9" x14ac:dyDescent="0.25">
      <c r="E98" s="157"/>
      <c r="F98" s="138"/>
      <c r="G98" s="138" t="s">
        <v>707</v>
      </c>
      <c r="H98" s="156" t="s">
        <v>706</v>
      </c>
      <c r="I98" s="138"/>
    </row>
    <row r="99" spans="5:9" x14ac:dyDescent="0.25">
      <c r="E99" s="157"/>
      <c r="F99" s="138"/>
      <c r="G99" s="138" t="s">
        <v>709</v>
      </c>
      <c r="H99" s="156" t="s">
        <v>708</v>
      </c>
      <c r="I99" s="138"/>
    </row>
    <row r="100" spans="5:9" x14ac:dyDescent="0.25">
      <c r="E100" s="157"/>
      <c r="F100" s="138"/>
      <c r="G100" s="138" t="s">
        <v>710</v>
      </c>
      <c r="H100" s="156" t="s">
        <v>657</v>
      </c>
      <c r="I100" s="138"/>
    </row>
    <row r="101" spans="5:9" x14ac:dyDescent="0.25">
      <c r="E101" s="157"/>
      <c r="F101" s="138"/>
      <c r="G101" s="138" t="s">
        <v>712</v>
      </c>
      <c r="H101" s="156" t="s">
        <v>711</v>
      </c>
      <c r="I101" s="138"/>
    </row>
    <row r="102" spans="5:9" x14ac:dyDescent="0.25">
      <c r="E102" s="157"/>
      <c r="F102" s="138"/>
      <c r="G102" s="138" t="s">
        <v>714</v>
      </c>
      <c r="H102" s="156" t="s">
        <v>713</v>
      </c>
      <c r="I102" s="138"/>
    </row>
    <row r="103" spans="5:9" x14ac:dyDescent="0.25">
      <c r="E103" s="157"/>
      <c r="F103" s="138"/>
      <c r="G103" s="138" t="s">
        <v>716</v>
      </c>
      <c r="H103" s="156" t="s">
        <v>715</v>
      </c>
      <c r="I103" s="138"/>
    </row>
    <row r="104" spans="5:9" x14ac:dyDescent="0.25">
      <c r="E104" s="157"/>
      <c r="F104" s="138"/>
      <c r="G104" s="138" t="s">
        <v>717</v>
      </c>
      <c r="H104" s="156" t="s">
        <v>495</v>
      </c>
      <c r="I104" s="138"/>
    </row>
    <row r="105" spans="5:9" ht="22.5" x14ac:dyDescent="0.25">
      <c r="E105" s="157"/>
      <c r="F105" s="138"/>
      <c r="G105" s="138" t="s">
        <v>719</v>
      </c>
      <c r="H105" s="156" t="s">
        <v>718</v>
      </c>
      <c r="I105" s="138"/>
    </row>
    <row r="106" spans="5:9" x14ac:dyDescent="0.25">
      <c r="E106" s="157"/>
      <c r="F106" s="138"/>
      <c r="G106" s="138" t="s">
        <v>479</v>
      </c>
      <c r="H106" s="156" t="s">
        <v>720</v>
      </c>
      <c r="I106" s="138"/>
    </row>
    <row r="107" spans="5:9" x14ac:dyDescent="0.25">
      <c r="E107" s="157"/>
      <c r="F107" s="138"/>
      <c r="G107" s="138" t="s">
        <v>722</v>
      </c>
      <c r="H107" s="156" t="s">
        <v>721</v>
      </c>
      <c r="I107" s="138"/>
    </row>
    <row r="108" spans="5:9" x14ac:dyDescent="0.25">
      <c r="E108" s="157"/>
      <c r="F108" s="138"/>
      <c r="G108" s="138" t="s">
        <v>724</v>
      </c>
      <c r="H108" s="156" t="s">
        <v>723</v>
      </c>
      <c r="I108" s="138"/>
    </row>
    <row r="109" spans="5:9" x14ac:dyDescent="0.25">
      <c r="E109" s="157"/>
      <c r="F109" s="138"/>
      <c r="G109" s="138" t="s">
        <v>726</v>
      </c>
      <c r="H109" s="156" t="s">
        <v>725</v>
      </c>
      <c r="I109" s="138"/>
    </row>
    <row r="110" spans="5:9" ht="22.5" x14ac:dyDescent="0.25">
      <c r="E110" s="157"/>
      <c r="F110" s="138"/>
      <c r="G110" s="138" t="s">
        <v>728</v>
      </c>
      <c r="H110" s="156" t="s">
        <v>727</v>
      </c>
      <c r="I110" s="138"/>
    </row>
    <row r="111" spans="5:9" x14ac:dyDescent="0.25">
      <c r="E111" s="157"/>
      <c r="F111" s="138"/>
      <c r="G111" s="138" t="s">
        <v>730</v>
      </c>
      <c r="H111" s="156" t="s">
        <v>729</v>
      </c>
      <c r="I111" s="138"/>
    </row>
    <row r="112" spans="5:9" ht="22.5" x14ac:dyDescent="0.25">
      <c r="E112" s="157"/>
      <c r="F112" s="138"/>
      <c r="G112" s="138" t="s">
        <v>732</v>
      </c>
      <c r="H112" s="156" t="s">
        <v>731</v>
      </c>
      <c r="I112" s="138"/>
    </row>
    <row r="113" spans="5:9" x14ac:dyDescent="0.25">
      <c r="E113" s="157"/>
      <c r="F113" s="138"/>
      <c r="G113" s="138" t="s">
        <v>734</v>
      </c>
      <c r="H113" s="156" t="s">
        <v>733</v>
      </c>
      <c r="I113" s="138"/>
    </row>
    <row r="114" spans="5:9" x14ac:dyDescent="0.25">
      <c r="E114" s="157"/>
      <c r="F114" s="138"/>
      <c r="G114" s="138" t="s">
        <v>492</v>
      </c>
      <c r="H114" s="156" t="s">
        <v>735</v>
      </c>
      <c r="I114" s="138"/>
    </row>
    <row r="115" spans="5:9" x14ac:dyDescent="0.25">
      <c r="E115" s="157"/>
      <c r="F115" s="138"/>
      <c r="G115" s="138" t="s">
        <v>739</v>
      </c>
      <c r="H115" s="156" t="s">
        <v>736</v>
      </c>
      <c r="I115" s="138"/>
    </row>
    <row r="116" spans="5:9" x14ac:dyDescent="0.25">
      <c r="E116" s="157"/>
      <c r="F116" s="138"/>
      <c r="G116" s="138" t="s">
        <v>1106</v>
      </c>
      <c r="H116" s="156" t="s">
        <v>738</v>
      </c>
      <c r="I116" s="138"/>
    </row>
    <row r="117" spans="5:9" x14ac:dyDescent="0.25">
      <c r="E117" s="157"/>
      <c r="F117" s="138"/>
      <c r="G117" s="138" t="s">
        <v>737</v>
      </c>
      <c r="H117" s="156" t="s">
        <v>740</v>
      </c>
      <c r="I117" s="138"/>
    </row>
    <row r="118" spans="5:9" x14ac:dyDescent="0.25">
      <c r="E118" s="157"/>
      <c r="F118" s="138"/>
      <c r="G118" s="138"/>
      <c r="H118" s="156" t="s">
        <v>741</v>
      </c>
      <c r="I118" s="138"/>
    </row>
    <row r="119" spans="5:9" x14ac:dyDescent="0.25">
      <c r="E119" s="157"/>
      <c r="F119" s="138"/>
      <c r="G119" s="138"/>
      <c r="H119" s="156" t="s">
        <v>743</v>
      </c>
      <c r="I119" s="138"/>
    </row>
    <row r="120" spans="5:9" x14ac:dyDescent="0.25">
      <c r="E120" s="157"/>
      <c r="F120" s="138"/>
      <c r="G120" s="138"/>
      <c r="H120" s="156" t="s">
        <v>744</v>
      </c>
      <c r="I120" s="138"/>
    </row>
    <row r="121" spans="5:9" x14ac:dyDescent="0.25">
      <c r="E121" s="157"/>
      <c r="F121" s="138"/>
      <c r="G121" s="138"/>
      <c r="H121" s="156" t="s">
        <v>745</v>
      </c>
      <c r="I121" s="138"/>
    </row>
    <row r="122" spans="5:9" x14ac:dyDescent="0.25">
      <c r="E122" s="157"/>
      <c r="F122" s="138"/>
      <c r="G122" s="138"/>
      <c r="H122" s="156" t="s">
        <v>746</v>
      </c>
      <c r="I122" s="138"/>
    </row>
    <row r="123" spans="5:9" x14ac:dyDescent="0.25">
      <c r="E123" s="157"/>
      <c r="F123" s="138"/>
      <c r="G123" s="138"/>
      <c r="H123" s="156" t="s">
        <v>666</v>
      </c>
      <c r="I123" s="138"/>
    </row>
    <row r="124" spans="5:9" x14ac:dyDescent="0.25">
      <c r="E124" s="157"/>
      <c r="F124" s="138"/>
      <c r="G124" s="138"/>
      <c r="H124" s="156" t="s">
        <v>747</v>
      </c>
      <c r="I124" s="138"/>
    </row>
    <row r="125" spans="5:9" x14ac:dyDescent="0.25">
      <c r="E125" s="157"/>
      <c r="F125" s="138"/>
      <c r="G125" s="138"/>
      <c r="H125" s="156" t="s">
        <v>748</v>
      </c>
      <c r="I125" s="138"/>
    </row>
    <row r="126" spans="5:9" x14ac:dyDescent="0.25">
      <c r="E126" s="157"/>
      <c r="F126" s="138"/>
      <c r="G126" s="138"/>
      <c r="H126" s="156" t="s">
        <v>749</v>
      </c>
      <c r="I126" s="138"/>
    </row>
    <row r="127" spans="5:9" x14ac:dyDescent="0.25">
      <c r="E127" s="157"/>
      <c r="F127" s="138"/>
      <c r="G127" s="138"/>
      <c r="H127" s="156" t="s">
        <v>750</v>
      </c>
      <c r="I127" s="138"/>
    </row>
    <row r="128" spans="5:9" x14ac:dyDescent="0.25">
      <c r="E128" s="157"/>
      <c r="F128" s="138"/>
      <c r="G128" s="138"/>
      <c r="H128" s="156" t="s">
        <v>751</v>
      </c>
      <c r="I128" s="138"/>
    </row>
    <row r="129" spans="5:9" x14ac:dyDescent="0.25">
      <c r="E129" s="157"/>
      <c r="F129" s="138"/>
      <c r="G129" s="138"/>
      <c r="H129" s="156" t="s">
        <v>462</v>
      </c>
      <c r="I129" s="138"/>
    </row>
    <row r="130" spans="5:9" x14ac:dyDescent="0.25">
      <c r="E130" s="157"/>
      <c r="F130" s="138"/>
      <c r="G130" s="138"/>
      <c r="H130" s="156" t="s">
        <v>752</v>
      </c>
      <c r="I130" s="138"/>
    </row>
    <row r="131" spans="5:9" x14ac:dyDescent="0.25">
      <c r="E131" s="157"/>
      <c r="F131" s="138"/>
      <c r="G131" s="138"/>
      <c r="H131" s="156" t="s">
        <v>753</v>
      </c>
      <c r="I131" s="138"/>
    </row>
    <row r="132" spans="5:9" x14ac:dyDescent="0.25">
      <c r="E132" s="157"/>
      <c r="F132" s="138"/>
      <c r="G132" s="138"/>
      <c r="H132" s="156" t="s">
        <v>672</v>
      </c>
      <c r="I132" s="138"/>
    </row>
    <row r="133" spans="5:9" x14ac:dyDescent="0.25">
      <c r="E133" s="157"/>
      <c r="F133" s="138"/>
      <c r="G133" s="138"/>
      <c r="H133" s="156" t="s">
        <v>754</v>
      </c>
      <c r="I133" s="138"/>
    </row>
    <row r="134" spans="5:9" x14ac:dyDescent="0.25">
      <c r="E134" s="157"/>
      <c r="F134" s="138"/>
      <c r="G134" s="138"/>
      <c r="H134" s="156" t="s">
        <v>755</v>
      </c>
      <c r="I134" s="138"/>
    </row>
    <row r="135" spans="5:9" x14ac:dyDescent="0.25">
      <c r="E135" s="157"/>
      <c r="F135" s="138"/>
      <c r="G135" s="138"/>
      <c r="H135" s="156" t="s">
        <v>756</v>
      </c>
      <c r="I135" s="138"/>
    </row>
    <row r="136" spans="5:9" ht="22.5" x14ac:dyDescent="0.25">
      <c r="E136" s="157"/>
      <c r="F136" s="138"/>
      <c r="G136" s="138"/>
      <c r="H136" s="156" t="s">
        <v>757</v>
      </c>
      <c r="I136" s="138"/>
    </row>
    <row r="137" spans="5:9" x14ac:dyDescent="0.25">
      <c r="E137" s="157"/>
      <c r="F137" s="138"/>
      <c r="G137" s="138"/>
      <c r="H137" s="156" t="s">
        <v>758</v>
      </c>
      <c r="I137" s="138"/>
    </row>
    <row r="138" spans="5:9" x14ac:dyDescent="0.25">
      <c r="E138" s="157"/>
      <c r="F138" s="138"/>
      <c r="G138" s="138"/>
      <c r="H138" s="156" t="s">
        <v>759</v>
      </c>
      <c r="I138" s="138"/>
    </row>
    <row r="139" spans="5:9" x14ac:dyDescent="0.25">
      <c r="E139" s="157"/>
      <c r="F139" s="138"/>
      <c r="G139" s="138"/>
      <c r="H139" s="156" t="s">
        <v>760</v>
      </c>
      <c r="I139" s="138"/>
    </row>
    <row r="140" spans="5:9" x14ac:dyDescent="0.25">
      <c r="E140" s="157"/>
      <c r="F140" s="138"/>
      <c r="G140" s="138"/>
      <c r="H140" s="156" t="s">
        <v>443</v>
      </c>
      <c r="I140" s="138"/>
    </row>
    <row r="141" spans="5:9" x14ac:dyDescent="0.25">
      <c r="E141" s="157"/>
      <c r="F141" s="138"/>
      <c r="G141" s="138"/>
      <c r="H141" s="156" t="s">
        <v>761</v>
      </c>
      <c r="I141" s="138"/>
    </row>
    <row r="142" spans="5:9" ht="22.5" x14ac:dyDescent="0.25">
      <c r="E142" s="157"/>
      <c r="F142" s="138"/>
      <c r="G142" s="138"/>
      <c r="H142" s="156" t="s">
        <v>762</v>
      </c>
      <c r="I142" s="138"/>
    </row>
    <row r="143" spans="5:9" x14ac:dyDescent="0.25">
      <c r="E143" s="157"/>
      <c r="F143" s="138"/>
      <c r="G143" s="138"/>
      <c r="H143" s="156" t="s">
        <v>763</v>
      </c>
      <c r="I143" s="138"/>
    </row>
    <row r="144" spans="5:9" x14ac:dyDescent="0.25">
      <c r="E144" s="157"/>
      <c r="F144" s="138"/>
      <c r="G144" s="138"/>
      <c r="H144" s="156" t="s">
        <v>764</v>
      </c>
      <c r="I144" s="138"/>
    </row>
    <row r="145" spans="5:9" x14ac:dyDescent="0.25">
      <c r="E145" s="157"/>
      <c r="F145" s="138"/>
      <c r="G145" s="138"/>
      <c r="H145" s="156" t="s">
        <v>765</v>
      </c>
      <c r="I145" s="138"/>
    </row>
    <row r="146" spans="5:9" x14ac:dyDescent="0.25">
      <c r="E146" s="157"/>
      <c r="F146" s="138"/>
      <c r="G146" s="138"/>
      <c r="H146" s="156" t="s">
        <v>766</v>
      </c>
      <c r="I146" s="138"/>
    </row>
    <row r="147" spans="5:9" x14ac:dyDescent="0.25">
      <c r="E147" s="157"/>
      <c r="F147" s="138"/>
      <c r="G147" s="138"/>
      <c r="H147" s="156" t="s">
        <v>767</v>
      </c>
      <c r="I147" s="138"/>
    </row>
    <row r="148" spans="5:9" x14ac:dyDescent="0.25">
      <c r="E148" s="157"/>
      <c r="F148" s="138"/>
      <c r="G148" s="138"/>
      <c r="H148" s="156" t="s">
        <v>768</v>
      </c>
      <c r="I148" s="138"/>
    </row>
    <row r="149" spans="5:9" x14ac:dyDescent="0.25">
      <c r="E149" s="157"/>
      <c r="F149" s="138"/>
      <c r="G149" s="138"/>
      <c r="H149" s="156" t="s">
        <v>769</v>
      </c>
      <c r="I149" s="138"/>
    </row>
    <row r="150" spans="5:9" x14ac:dyDescent="0.25">
      <c r="E150" s="157"/>
      <c r="F150" s="138"/>
      <c r="G150" s="138"/>
      <c r="H150" s="156" t="s">
        <v>770</v>
      </c>
      <c r="I150" s="138"/>
    </row>
    <row r="151" spans="5:9" ht="22.5" x14ac:dyDescent="0.25">
      <c r="E151" s="157"/>
      <c r="F151" s="138"/>
      <c r="G151" s="138"/>
      <c r="H151" s="156" t="s">
        <v>451</v>
      </c>
      <c r="I151" s="138"/>
    </row>
    <row r="152" spans="5:9" x14ac:dyDescent="0.25">
      <c r="E152" s="157"/>
      <c r="F152" s="138"/>
      <c r="G152" s="138"/>
      <c r="H152" s="156" t="s">
        <v>771</v>
      </c>
      <c r="I152" s="138"/>
    </row>
    <row r="153" spans="5:9" x14ac:dyDescent="0.25">
      <c r="E153" s="157"/>
      <c r="F153" s="138"/>
      <c r="G153" s="138"/>
      <c r="H153" s="156" t="s">
        <v>772</v>
      </c>
      <c r="I153" s="138"/>
    </row>
    <row r="154" spans="5:9" x14ac:dyDescent="0.25">
      <c r="E154" s="157"/>
      <c r="F154" s="138"/>
      <c r="G154" s="138"/>
      <c r="H154" s="156" t="s">
        <v>773</v>
      </c>
      <c r="I154" s="138"/>
    </row>
    <row r="155" spans="5:9" x14ac:dyDescent="0.25">
      <c r="E155" s="157"/>
      <c r="F155" s="138"/>
      <c r="G155" s="138"/>
      <c r="H155" s="156" t="s">
        <v>774</v>
      </c>
      <c r="I155" s="138"/>
    </row>
    <row r="156" spans="5:9" x14ac:dyDescent="0.25">
      <c r="E156" s="157"/>
      <c r="F156" s="138"/>
      <c r="G156" s="138"/>
      <c r="H156" s="156" t="s">
        <v>775</v>
      </c>
      <c r="I156" s="138"/>
    </row>
    <row r="157" spans="5:9" x14ac:dyDescent="0.25">
      <c r="E157" s="157"/>
      <c r="F157" s="138"/>
      <c r="G157" s="138"/>
      <c r="H157" s="156" t="s">
        <v>776</v>
      </c>
      <c r="I157" s="138"/>
    </row>
    <row r="158" spans="5:9" x14ac:dyDescent="0.25">
      <c r="E158" s="157"/>
      <c r="F158" s="138"/>
      <c r="G158" s="138"/>
      <c r="H158" s="156" t="s">
        <v>777</v>
      </c>
      <c r="I158" s="138"/>
    </row>
    <row r="159" spans="5:9" x14ac:dyDescent="0.25">
      <c r="E159" s="157"/>
      <c r="F159" s="138"/>
      <c r="G159" s="138"/>
      <c r="H159" s="156" t="s">
        <v>778</v>
      </c>
      <c r="I159" s="138"/>
    </row>
    <row r="160" spans="5:9" ht="22.5" x14ac:dyDescent="0.25">
      <c r="E160" s="157"/>
      <c r="F160" s="138"/>
      <c r="G160" s="138"/>
      <c r="H160" s="156" t="s">
        <v>779</v>
      </c>
      <c r="I160" s="138"/>
    </row>
    <row r="161" spans="5:9" x14ac:dyDescent="0.25">
      <c r="E161" s="157"/>
      <c r="F161" s="138"/>
      <c r="G161" s="138"/>
      <c r="H161" s="156" t="s">
        <v>780</v>
      </c>
      <c r="I161" s="138"/>
    </row>
    <row r="162" spans="5:9" x14ac:dyDescent="0.25">
      <c r="E162" s="157"/>
      <c r="F162" s="138"/>
      <c r="G162" s="138"/>
      <c r="H162" s="156" t="s">
        <v>781</v>
      </c>
      <c r="I162" s="138"/>
    </row>
    <row r="163" spans="5:9" x14ac:dyDescent="0.25">
      <c r="E163" s="157"/>
      <c r="F163" s="138"/>
      <c r="G163" s="138"/>
      <c r="H163" s="156" t="s">
        <v>782</v>
      </c>
      <c r="I163" s="138"/>
    </row>
    <row r="164" spans="5:9" x14ac:dyDescent="0.25">
      <c r="E164" s="157"/>
      <c r="F164" s="138"/>
      <c r="G164" s="138"/>
      <c r="H164" s="156" t="s">
        <v>783</v>
      </c>
      <c r="I164" s="138"/>
    </row>
    <row r="165" spans="5:9" x14ac:dyDescent="0.25">
      <c r="E165" s="157"/>
      <c r="F165" s="138"/>
      <c r="G165" s="138"/>
      <c r="H165" s="156" t="s">
        <v>784</v>
      </c>
      <c r="I165" s="138"/>
    </row>
    <row r="166" spans="5:9" x14ac:dyDescent="0.25">
      <c r="E166" s="157"/>
      <c r="F166" s="138"/>
      <c r="G166" s="138"/>
      <c r="H166" s="156" t="s">
        <v>785</v>
      </c>
      <c r="I166" s="138"/>
    </row>
    <row r="167" spans="5:9" x14ac:dyDescent="0.25">
      <c r="E167" s="157"/>
      <c r="F167" s="138"/>
      <c r="G167" s="138"/>
      <c r="H167" s="156" t="s">
        <v>786</v>
      </c>
      <c r="I167" s="138"/>
    </row>
    <row r="168" spans="5:9" x14ac:dyDescent="0.25">
      <c r="E168" s="157"/>
      <c r="F168" s="138"/>
      <c r="G168" s="138"/>
      <c r="H168" s="156" t="s">
        <v>787</v>
      </c>
      <c r="I168" s="138"/>
    </row>
    <row r="169" spans="5:9" x14ac:dyDescent="0.25">
      <c r="E169" s="157"/>
      <c r="F169" s="138"/>
      <c r="G169" s="138"/>
      <c r="H169" s="156" t="s">
        <v>788</v>
      </c>
      <c r="I169" s="138"/>
    </row>
    <row r="170" spans="5:9" x14ac:dyDescent="0.25">
      <c r="E170" s="157"/>
      <c r="F170" s="138"/>
      <c r="G170" s="138"/>
      <c r="H170" s="156" t="s">
        <v>609</v>
      </c>
      <c r="I170" s="138"/>
    </row>
    <row r="171" spans="5:9" x14ac:dyDescent="0.25">
      <c r="E171" s="157"/>
      <c r="F171" s="138"/>
      <c r="G171" s="138"/>
      <c r="H171" s="156" t="s">
        <v>789</v>
      </c>
      <c r="I171" s="138"/>
    </row>
    <row r="172" spans="5:9" x14ac:dyDescent="0.25">
      <c r="E172" s="157"/>
      <c r="F172" s="138"/>
      <c r="G172" s="138"/>
      <c r="H172" s="156" t="s">
        <v>790</v>
      </c>
      <c r="I172" s="138"/>
    </row>
    <row r="173" spans="5:9" ht="22.5" x14ac:dyDescent="0.25">
      <c r="E173" s="157"/>
      <c r="F173" s="138"/>
      <c r="G173" s="138"/>
      <c r="H173" s="156" t="s">
        <v>791</v>
      </c>
      <c r="I173" s="138"/>
    </row>
    <row r="174" spans="5:9" x14ac:dyDescent="0.25">
      <c r="E174" s="157"/>
      <c r="F174" s="138"/>
      <c r="G174" s="138"/>
      <c r="H174" s="156" t="s">
        <v>792</v>
      </c>
      <c r="I174" s="138"/>
    </row>
    <row r="175" spans="5:9" x14ac:dyDescent="0.25">
      <c r="E175" s="157"/>
      <c r="F175" s="138"/>
      <c r="G175" s="138"/>
      <c r="H175" s="156" t="s">
        <v>793</v>
      </c>
      <c r="I175" s="138"/>
    </row>
    <row r="176" spans="5:9" ht="22.5" x14ac:dyDescent="0.25">
      <c r="E176" s="157"/>
      <c r="F176" s="138"/>
      <c r="G176" s="138"/>
      <c r="H176" s="156" t="s">
        <v>690</v>
      </c>
      <c r="I176" s="138"/>
    </row>
    <row r="177" spans="5:9" ht="22.5" x14ac:dyDescent="0.25">
      <c r="E177" s="157"/>
      <c r="F177" s="138"/>
      <c r="G177" s="138"/>
      <c r="H177" s="156" t="s">
        <v>794</v>
      </c>
      <c r="I177" s="138"/>
    </row>
    <row r="178" spans="5:9" x14ac:dyDescent="0.25">
      <c r="E178" s="157"/>
      <c r="F178" s="138"/>
      <c r="G178" s="138"/>
      <c r="H178" s="156" t="s">
        <v>795</v>
      </c>
      <c r="I178" s="138"/>
    </row>
    <row r="179" spans="5:9" x14ac:dyDescent="0.25">
      <c r="E179" s="157"/>
      <c r="F179" s="138"/>
      <c r="G179" s="138"/>
      <c r="H179" s="156" t="s">
        <v>796</v>
      </c>
      <c r="I179" s="138"/>
    </row>
    <row r="180" spans="5:9" x14ac:dyDescent="0.25">
      <c r="E180" s="157"/>
      <c r="F180" s="138"/>
      <c r="G180" s="138"/>
      <c r="H180" s="156" t="s">
        <v>797</v>
      </c>
      <c r="I180" s="138"/>
    </row>
    <row r="181" spans="5:9" x14ac:dyDescent="0.25">
      <c r="E181" s="157"/>
      <c r="F181" s="138"/>
      <c r="G181" s="138"/>
      <c r="H181" s="156" t="s">
        <v>798</v>
      </c>
      <c r="I181" s="138"/>
    </row>
    <row r="182" spans="5:9" x14ac:dyDescent="0.25">
      <c r="E182" s="157"/>
      <c r="F182" s="138"/>
      <c r="G182" s="138"/>
      <c r="H182" s="156" t="s">
        <v>799</v>
      </c>
      <c r="I182" s="138"/>
    </row>
    <row r="183" spans="5:9" x14ac:dyDescent="0.25">
      <c r="E183" s="157"/>
      <c r="F183" s="138"/>
      <c r="G183" s="138"/>
      <c r="H183" s="156" t="s">
        <v>800</v>
      </c>
      <c r="I183" s="138"/>
    </row>
    <row r="184" spans="5:9" x14ac:dyDescent="0.25">
      <c r="E184" s="157"/>
      <c r="F184" s="138"/>
      <c r="G184" s="138"/>
      <c r="H184" s="156" t="s">
        <v>801</v>
      </c>
      <c r="I184" s="138"/>
    </row>
    <row r="185" spans="5:9" x14ac:dyDescent="0.25">
      <c r="E185" s="157"/>
      <c r="F185" s="138"/>
      <c r="G185" s="138"/>
      <c r="H185" s="156" t="s">
        <v>802</v>
      </c>
      <c r="I185" s="138"/>
    </row>
    <row r="186" spans="5:9" x14ac:dyDescent="0.25">
      <c r="E186" s="157"/>
      <c r="F186" s="138"/>
      <c r="G186" s="138"/>
      <c r="H186" s="156" t="s">
        <v>584</v>
      </c>
      <c r="I186" s="138"/>
    </row>
    <row r="187" spans="5:9" x14ac:dyDescent="0.25">
      <c r="E187" s="157"/>
      <c r="F187" s="138"/>
      <c r="G187" s="138"/>
      <c r="H187" s="156" t="s">
        <v>803</v>
      </c>
      <c r="I187" s="138"/>
    </row>
    <row r="188" spans="5:9" x14ac:dyDescent="0.25">
      <c r="E188" s="157"/>
      <c r="F188" s="138"/>
      <c r="G188" s="138"/>
      <c r="H188" s="156" t="s">
        <v>804</v>
      </c>
      <c r="I188" s="138"/>
    </row>
    <row r="189" spans="5:9" x14ac:dyDescent="0.25">
      <c r="E189" s="157"/>
      <c r="F189" s="138"/>
      <c r="G189" s="138"/>
      <c r="H189" s="156" t="s">
        <v>805</v>
      </c>
      <c r="I189" s="138"/>
    </row>
    <row r="190" spans="5:9" x14ac:dyDescent="0.25">
      <c r="E190" s="157"/>
      <c r="F190" s="138"/>
      <c r="G190" s="138"/>
      <c r="H190" s="156" t="s">
        <v>806</v>
      </c>
      <c r="I190" s="138"/>
    </row>
    <row r="191" spans="5:9" x14ac:dyDescent="0.25">
      <c r="E191" s="157"/>
      <c r="F191" s="138"/>
      <c r="G191" s="138"/>
      <c r="H191" s="156" t="s">
        <v>807</v>
      </c>
      <c r="I191" s="138"/>
    </row>
    <row r="192" spans="5:9" ht="22.5" x14ac:dyDescent="0.25">
      <c r="E192" s="157"/>
      <c r="F192" s="138"/>
      <c r="G192" s="138"/>
      <c r="H192" s="156" t="s">
        <v>808</v>
      </c>
      <c r="I192" s="138"/>
    </row>
    <row r="193" spans="5:9" x14ac:dyDescent="0.25">
      <c r="E193" s="157"/>
      <c r="F193" s="138"/>
      <c r="G193" s="138"/>
      <c r="H193" s="156" t="s">
        <v>809</v>
      </c>
      <c r="I193" s="138"/>
    </row>
    <row r="194" spans="5:9" x14ac:dyDescent="0.25">
      <c r="E194" s="157"/>
      <c r="F194" s="138"/>
      <c r="G194" s="138"/>
      <c r="H194" s="156" t="s">
        <v>810</v>
      </c>
      <c r="I194" s="138"/>
    </row>
    <row r="195" spans="5:9" x14ac:dyDescent="0.25">
      <c r="E195" s="157"/>
      <c r="F195" s="138"/>
      <c r="G195" s="138"/>
      <c r="H195" s="156" t="s">
        <v>811</v>
      </c>
      <c r="I195" s="138"/>
    </row>
    <row r="196" spans="5:9" x14ac:dyDescent="0.25">
      <c r="E196" s="157"/>
      <c r="F196" s="138"/>
      <c r="G196" s="138"/>
      <c r="H196" s="156" t="s">
        <v>812</v>
      </c>
      <c r="I196" s="138"/>
    </row>
    <row r="197" spans="5:9" x14ac:dyDescent="0.25">
      <c r="E197" s="157"/>
      <c r="F197" s="138"/>
      <c r="G197" s="138"/>
      <c r="H197" s="156" t="s">
        <v>813</v>
      </c>
      <c r="I197" s="138"/>
    </row>
    <row r="198" spans="5:9" x14ac:dyDescent="0.25">
      <c r="E198" s="157"/>
      <c r="F198" s="138"/>
      <c r="G198" s="138"/>
      <c r="H198" s="156" t="s">
        <v>814</v>
      </c>
      <c r="I198" s="138"/>
    </row>
    <row r="199" spans="5:9" x14ac:dyDescent="0.25">
      <c r="E199" s="157"/>
      <c r="F199" s="138"/>
      <c r="G199" s="138"/>
      <c r="H199" s="156" t="s">
        <v>815</v>
      </c>
      <c r="I199" s="138"/>
    </row>
    <row r="200" spans="5:9" x14ac:dyDescent="0.25">
      <c r="E200" s="157"/>
      <c r="F200" s="138"/>
      <c r="G200" s="138"/>
      <c r="H200" s="156" t="s">
        <v>816</v>
      </c>
      <c r="I200" s="138"/>
    </row>
    <row r="201" spans="5:9" x14ac:dyDescent="0.25">
      <c r="E201" s="157"/>
      <c r="F201" s="138"/>
      <c r="G201" s="138"/>
      <c r="H201" s="156" t="s">
        <v>817</v>
      </c>
      <c r="I201" s="138"/>
    </row>
    <row r="202" spans="5:9" x14ac:dyDescent="0.25">
      <c r="E202" s="157"/>
      <c r="F202" s="138"/>
      <c r="G202" s="138"/>
      <c r="H202" s="156" t="s">
        <v>694</v>
      </c>
      <c r="I202" s="138"/>
    </row>
    <row r="203" spans="5:9" x14ac:dyDescent="0.25">
      <c r="E203" s="157"/>
      <c r="F203" s="138"/>
      <c r="G203" s="138"/>
      <c r="H203" s="156" t="s">
        <v>818</v>
      </c>
      <c r="I203" s="138"/>
    </row>
    <row r="204" spans="5:9" x14ac:dyDescent="0.25">
      <c r="E204" s="157"/>
      <c r="F204" s="138"/>
      <c r="G204" s="138"/>
      <c r="H204" s="156" t="s">
        <v>819</v>
      </c>
      <c r="I204" s="138"/>
    </row>
    <row r="205" spans="5:9" x14ac:dyDescent="0.25">
      <c r="E205" s="157"/>
      <c r="F205" s="138"/>
      <c r="G205" s="138"/>
      <c r="H205" s="156" t="s">
        <v>696</v>
      </c>
      <c r="I205" s="138"/>
    </row>
    <row r="206" spans="5:9" x14ac:dyDescent="0.25">
      <c r="E206" s="157"/>
      <c r="F206" s="138"/>
      <c r="G206" s="138"/>
      <c r="H206" s="156" t="s">
        <v>820</v>
      </c>
      <c r="I206" s="138"/>
    </row>
    <row r="207" spans="5:9" x14ac:dyDescent="0.25">
      <c r="E207" s="157"/>
      <c r="F207" s="138"/>
      <c r="G207" s="138"/>
      <c r="H207" s="156" t="s">
        <v>821</v>
      </c>
      <c r="I207" s="138"/>
    </row>
    <row r="208" spans="5:9" x14ac:dyDescent="0.25">
      <c r="E208" s="157"/>
      <c r="F208" s="138"/>
      <c r="G208" s="138"/>
      <c r="H208" s="156" t="s">
        <v>822</v>
      </c>
      <c r="I208" s="138"/>
    </row>
    <row r="209" spans="5:9" x14ac:dyDescent="0.25">
      <c r="E209" s="157"/>
      <c r="F209" s="138"/>
      <c r="G209" s="138"/>
      <c r="H209" s="156" t="s">
        <v>823</v>
      </c>
      <c r="I209" s="138"/>
    </row>
    <row r="210" spans="5:9" x14ac:dyDescent="0.25">
      <c r="E210" s="157"/>
      <c r="F210" s="138"/>
      <c r="G210" s="138"/>
      <c r="H210" s="156" t="s">
        <v>824</v>
      </c>
      <c r="I210" s="138"/>
    </row>
    <row r="211" spans="5:9" x14ac:dyDescent="0.25">
      <c r="E211" s="157"/>
      <c r="F211" s="138"/>
      <c r="G211" s="138"/>
      <c r="H211" s="156" t="s">
        <v>825</v>
      </c>
      <c r="I211" s="138"/>
    </row>
    <row r="212" spans="5:9" x14ac:dyDescent="0.25">
      <c r="E212" s="157"/>
      <c r="F212" s="138"/>
      <c r="G212" s="138"/>
      <c r="H212" s="156" t="s">
        <v>826</v>
      </c>
      <c r="I212" s="138"/>
    </row>
    <row r="213" spans="5:9" x14ac:dyDescent="0.25">
      <c r="E213" s="157"/>
      <c r="F213" s="138"/>
      <c r="G213" s="138"/>
      <c r="H213" s="156" t="s">
        <v>827</v>
      </c>
      <c r="I213" s="138"/>
    </row>
    <row r="214" spans="5:9" x14ac:dyDescent="0.25">
      <c r="E214" s="157"/>
      <c r="F214" s="138"/>
      <c r="G214" s="138"/>
      <c r="H214" s="156" t="s">
        <v>698</v>
      </c>
      <c r="I214" s="138"/>
    </row>
    <row r="215" spans="5:9" x14ac:dyDescent="0.25">
      <c r="E215" s="157"/>
      <c r="F215" s="138"/>
      <c r="G215" s="138"/>
      <c r="H215" s="156" t="s">
        <v>828</v>
      </c>
      <c r="I215" s="138"/>
    </row>
    <row r="216" spans="5:9" x14ac:dyDescent="0.25">
      <c r="E216" s="157"/>
      <c r="F216" s="138"/>
      <c r="G216" s="138"/>
      <c r="H216" s="156" t="s">
        <v>652</v>
      </c>
      <c r="I216" s="138"/>
    </row>
    <row r="217" spans="5:9" x14ac:dyDescent="0.25">
      <c r="E217" s="157"/>
      <c r="F217" s="138"/>
      <c r="G217" s="138"/>
      <c r="H217" s="156" t="s">
        <v>829</v>
      </c>
      <c r="I217" s="138"/>
    </row>
    <row r="218" spans="5:9" x14ac:dyDescent="0.25">
      <c r="E218" s="157"/>
      <c r="F218" s="138"/>
      <c r="G218" s="138"/>
      <c r="H218" s="156" t="s">
        <v>830</v>
      </c>
      <c r="I218" s="138"/>
    </row>
    <row r="219" spans="5:9" x14ac:dyDescent="0.25">
      <c r="E219" s="157"/>
      <c r="F219" s="138"/>
      <c r="G219" s="138"/>
      <c r="H219" s="156" t="s">
        <v>831</v>
      </c>
      <c r="I219" s="138"/>
    </row>
    <row r="220" spans="5:9" x14ac:dyDescent="0.25">
      <c r="E220" s="157"/>
      <c r="F220" s="138"/>
      <c r="G220" s="138"/>
      <c r="H220" s="156" t="s">
        <v>832</v>
      </c>
      <c r="I220" s="138"/>
    </row>
    <row r="221" spans="5:9" x14ac:dyDescent="0.25">
      <c r="E221" s="157"/>
      <c r="F221" s="138"/>
      <c r="G221" s="138"/>
      <c r="H221" s="156" t="s">
        <v>833</v>
      </c>
      <c r="I221" s="138"/>
    </row>
    <row r="222" spans="5:9" x14ac:dyDescent="0.25">
      <c r="E222" s="157"/>
      <c r="F222" s="138"/>
      <c r="G222" s="138"/>
      <c r="H222" s="156" t="s">
        <v>834</v>
      </c>
      <c r="I222" s="138"/>
    </row>
    <row r="223" spans="5:9" x14ac:dyDescent="0.25">
      <c r="E223" s="157"/>
      <c r="F223" s="138"/>
      <c r="G223" s="138"/>
      <c r="H223" s="156" t="s">
        <v>835</v>
      </c>
      <c r="I223" s="138"/>
    </row>
    <row r="224" spans="5:9" x14ac:dyDescent="0.25">
      <c r="E224" s="157"/>
      <c r="F224" s="138"/>
      <c r="G224" s="138"/>
      <c r="H224" s="156" t="s">
        <v>836</v>
      </c>
      <c r="I224" s="138"/>
    </row>
    <row r="225" spans="5:9" x14ac:dyDescent="0.25">
      <c r="E225" s="157"/>
      <c r="F225" s="138"/>
      <c r="G225" s="138"/>
      <c r="H225" s="156" t="s">
        <v>837</v>
      </c>
      <c r="I225" s="138"/>
    </row>
    <row r="226" spans="5:9" x14ac:dyDescent="0.25">
      <c r="E226" s="157"/>
      <c r="F226" s="138"/>
      <c r="G226" s="138"/>
      <c r="H226" s="156" t="s">
        <v>838</v>
      </c>
      <c r="I226" s="138"/>
    </row>
    <row r="227" spans="5:9" x14ac:dyDescent="0.25">
      <c r="E227" s="157"/>
      <c r="F227" s="138"/>
      <c r="G227" s="138"/>
      <c r="H227" s="156" t="s">
        <v>839</v>
      </c>
      <c r="I227" s="138"/>
    </row>
    <row r="228" spans="5:9" x14ac:dyDescent="0.25">
      <c r="E228" s="157"/>
      <c r="F228" s="138"/>
      <c r="G228" s="138"/>
      <c r="H228" s="156" t="s">
        <v>840</v>
      </c>
      <c r="I228" s="138"/>
    </row>
    <row r="229" spans="5:9" x14ac:dyDescent="0.25">
      <c r="E229" s="157"/>
      <c r="F229" s="138"/>
      <c r="G229" s="138"/>
      <c r="H229" s="156" t="s">
        <v>841</v>
      </c>
      <c r="I229" s="138"/>
    </row>
    <row r="230" spans="5:9" x14ac:dyDescent="0.25">
      <c r="E230" s="157"/>
      <c r="F230" s="138"/>
      <c r="G230" s="138"/>
      <c r="H230" s="156" t="s">
        <v>842</v>
      </c>
      <c r="I230" s="138"/>
    </row>
    <row r="231" spans="5:9" x14ac:dyDescent="0.25">
      <c r="E231" s="157"/>
      <c r="F231" s="138"/>
      <c r="G231" s="138"/>
      <c r="H231" s="156" t="s">
        <v>442</v>
      </c>
      <c r="I231" s="138"/>
    </row>
    <row r="232" spans="5:9" x14ac:dyDescent="0.25">
      <c r="E232" s="157"/>
      <c r="F232" s="138"/>
      <c r="G232" s="138"/>
      <c r="H232" s="156" t="s">
        <v>843</v>
      </c>
      <c r="I232" s="138"/>
    </row>
    <row r="233" spans="5:9" x14ac:dyDescent="0.25">
      <c r="E233" s="157"/>
      <c r="F233" s="138"/>
      <c r="G233" s="138"/>
      <c r="H233" s="156" t="s">
        <v>844</v>
      </c>
      <c r="I233" s="138"/>
    </row>
    <row r="234" spans="5:9" x14ac:dyDescent="0.25">
      <c r="E234" s="157"/>
      <c r="F234" s="138"/>
      <c r="G234" s="138"/>
      <c r="H234" s="156" t="s">
        <v>845</v>
      </c>
      <c r="I234" s="138"/>
    </row>
    <row r="235" spans="5:9" x14ac:dyDescent="0.25">
      <c r="E235" s="157"/>
      <c r="F235" s="138"/>
      <c r="G235" s="138"/>
      <c r="H235" s="156" t="s">
        <v>487</v>
      </c>
      <c r="I235" s="138"/>
    </row>
    <row r="236" spans="5:9" x14ac:dyDescent="0.25">
      <c r="E236" s="157"/>
      <c r="F236" s="138"/>
      <c r="G236" s="138"/>
      <c r="H236" s="156" t="s">
        <v>846</v>
      </c>
      <c r="I236" s="138"/>
    </row>
    <row r="237" spans="5:9" x14ac:dyDescent="0.25">
      <c r="E237" s="157"/>
      <c r="F237" s="138"/>
      <c r="G237" s="138"/>
      <c r="H237" s="156" t="s">
        <v>847</v>
      </c>
      <c r="I237" s="138"/>
    </row>
    <row r="238" spans="5:9" x14ac:dyDescent="0.25">
      <c r="E238" s="157"/>
      <c r="F238" s="138"/>
      <c r="G238" s="138"/>
      <c r="H238" s="156" t="s">
        <v>848</v>
      </c>
      <c r="I238" s="138"/>
    </row>
    <row r="239" spans="5:9" x14ac:dyDescent="0.25">
      <c r="E239" s="157"/>
      <c r="F239" s="138"/>
      <c r="G239" s="138"/>
      <c r="H239" s="156" t="s">
        <v>849</v>
      </c>
      <c r="I239" s="138"/>
    </row>
    <row r="240" spans="5:9" x14ac:dyDescent="0.25">
      <c r="E240" s="157"/>
      <c r="F240" s="138"/>
      <c r="G240" s="138"/>
      <c r="H240" s="156" t="s">
        <v>850</v>
      </c>
      <c r="I240" s="138"/>
    </row>
    <row r="241" spans="5:9" x14ac:dyDescent="0.25">
      <c r="E241" s="157"/>
      <c r="F241" s="138"/>
      <c r="G241" s="138"/>
      <c r="H241" s="156" t="s">
        <v>851</v>
      </c>
      <c r="I241" s="138"/>
    </row>
    <row r="242" spans="5:9" x14ac:dyDescent="0.25">
      <c r="E242" s="157"/>
      <c r="F242" s="138"/>
      <c r="G242" s="138"/>
      <c r="H242" s="156" t="s">
        <v>852</v>
      </c>
      <c r="I242" s="138"/>
    </row>
    <row r="243" spans="5:9" x14ac:dyDescent="0.25">
      <c r="E243" s="157"/>
      <c r="F243" s="138"/>
      <c r="G243" s="138"/>
      <c r="H243" s="156" t="s">
        <v>853</v>
      </c>
      <c r="I243" s="138"/>
    </row>
    <row r="244" spans="5:9" x14ac:dyDescent="0.25">
      <c r="E244" s="157"/>
      <c r="F244" s="138"/>
      <c r="G244" s="138"/>
      <c r="H244" s="156" t="s">
        <v>854</v>
      </c>
      <c r="I244" s="138"/>
    </row>
    <row r="245" spans="5:9" x14ac:dyDescent="0.25">
      <c r="E245" s="157"/>
      <c r="F245" s="138"/>
      <c r="G245" s="138"/>
      <c r="H245" s="156" t="s">
        <v>855</v>
      </c>
      <c r="I245" s="138"/>
    </row>
    <row r="246" spans="5:9" x14ac:dyDescent="0.25">
      <c r="E246" s="157"/>
      <c r="F246" s="138"/>
      <c r="G246" s="138"/>
      <c r="H246" s="156" t="s">
        <v>856</v>
      </c>
      <c r="I246" s="138"/>
    </row>
    <row r="247" spans="5:9" ht="22.5" x14ac:dyDescent="0.25">
      <c r="E247" s="157"/>
      <c r="F247" s="138"/>
      <c r="G247" s="138"/>
      <c r="H247" s="156" t="s">
        <v>857</v>
      </c>
      <c r="I247" s="138"/>
    </row>
    <row r="248" spans="5:9" x14ac:dyDescent="0.25">
      <c r="E248" s="157"/>
      <c r="F248" s="138"/>
      <c r="G248" s="138"/>
      <c r="H248" s="156" t="s">
        <v>858</v>
      </c>
      <c r="I248" s="138"/>
    </row>
    <row r="249" spans="5:9" x14ac:dyDescent="0.25">
      <c r="E249" s="157"/>
      <c r="F249" s="138"/>
      <c r="G249" s="138"/>
      <c r="H249" s="156" t="s">
        <v>595</v>
      </c>
      <c r="I249" s="138"/>
    </row>
    <row r="250" spans="5:9" x14ac:dyDescent="0.25">
      <c r="E250" s="157"/>
      <c r="F250" s="138"/>
      <c r="G250" s="138"/>
      <c r="H250" s="156" t="s">
        <v>859</v>
      </c>
      <c r="I250" s="138"/>
    </row>
    <row r="251" spans="5:9" x14ac:dyDescent="0.25">
      <c r="E251" s="157"/>
      <c r="F251" s="138"/>
      <c r="G251" s="138"/>
      <c r="H251" s="156" t="s">
        <v>860</v>
      </c>
      <c r="I251" s="138"/>
    </row>
    <row r="252" spans="5:9" x14ac:dyDescent="0.25">
      <c r="E252" s="157"/>
      <c r="F252" s="138"/>
      <c r="G252" s="138"/>
      <c r="H252" s="156" t="s">
        <v>861</v>
      </c>
      <c r="I252" s="138"/>
    </row>
    <row r="253" spans="5:9" x14ac:dyDescent="0.25">
      <c r="E253" s="157"/>
      <c r="F253" s="138"/>
      <c r="G253" s="138"/>
      <c r="H253" s="156" t="s">
        <v>862</v>
      </c>
      <c r="I253" s="138"/>
    </row>
    <row r="254" spans="5:9" x14ac:dyDescent="0.25">
      <c r="E254" s="157"/>
      <c r="F254" s="138"/>
      <c r="G254" s="138"/>
      <c r="H254" s="156" t="s">
        <v>707</v>
      </c>
      <c r="I254" s="138"/>
    </row>
    <row r="255" spans="5:9" x14ac:dyDescent="0.25">
      <c r="E255" s="157"/>
      <c r="F255" s="138"/>
      <c r="G255" s="138"/>
      <c r="H255" s="156" t="s">
        <v>863</v>
      </c>
      <c r="I255" s="138"/>
    </row>
    <row r="256" spans="5:9" ht="22.5" x14ac:dyDescent="0.25">
      <c r="E256" s="157"/>
      <c r="F256" s="138"/>
      <c r="G256" s="138"/>
      <c r="H256" s="156" t="s">
        <v>864</v>
      </c>
      <c r="I256" s="138"/>
    </row>
    <row r="257" spans="5:9" ht="22.5" x14ac:dyDescent="0.25">
      <c r="E257" s="157"/>
      <c r="F257" s="138"/>
      <c r="G257" s="138"/>
      <c r="H257" s="156" t="s">
        <v>865</v>
      </c>
      <c r="I257" s="138"/>
    </row>
    <row r="258" spans="5:9" x14ac:dyDescent="0.25">
      <c r="E258" s="157"/>
      <c r="F258" s="138"/>
      <c r="G258" s="138"/>
      <c r="H258" s="156" t="s">
        <v>866</v>
      </c>
      <c r="I258" s="138"/>
    </row>
    <row r="259" spans="5:9" x14ac:dyDescent="0.25">
      <c r="E259" s="157"/>
      <c r="F259" s="138"/>
      <c r="G259" s="138"/>
      <c r="H259" s="156" t="s">
        <v>867</v>
      </c>
      <c r="I259" s="138"/>
    </row>
    <row r="260" spans="5:9" x14ac:dyDescent="0.25">
      <c r="E260" s="157"/>
      <c r="F260" s="138"/>
      <c r="G260" s="138"/>
      <c r="H260" s="156" t="s">
        <v>868</v>
      </c>
      <c r="I260" s="138"/>
    </row>
    <row r="261" spans="5:9" x14ac:dyDescent="0.25">
      <c r="E261" s="157"/>
      <c r="F261" s="138"/>
      <c r="G261" s="138"/>
      <c r="H261" s="156" t="s">
        <v>869</v>
      </c>
      <c r="I261" s="138"/>
    </row>
    <row r="262" spans="5:9" x14ac:dyDescent="0.25">
      <c r="E262" s="157"/>
      <c r="F262" s="138"/>
      <c r="G262" s="138"/>
      <c r="H262" s="156" t="s">
        <v>870</v>
      </c>
      <c r="I262" s="138"/>
    </row>
    <row r="263" spans="5:9" x14ac:dyDescent="0.25">
      <c r="E263" s="157"/>
      <c r="F263" s="138"/>
      <c r="G263" s="138"/>
      <c r="H263" s="156" t="s">
        <v>871</v>
      </c>
      <c r="I263" s="138"/>
    </row>
    <row r="264" spans="5:9" x14ac:dyDescent="0.25">
      <c r="E264" s="157"/>
      <c r="F264" s="138"/>
      <c r="G264" s="138"/>
      <c r="H264" s="156" t="s">
        <v>872</v>
      </c>
      <c r="I264" s="138"/>
    </row>
    <row r="265" spans="5:9" x14ac:dyDescent="0.25">
      <c r="E265" s="157"/>
      <c r="F265" s="138"/>
      <c r="G265" s="138"/>
      <c r="H265" s="156" t="s">
        <v>873</v>
      </c>
      <c r="I265" s="138"/>
    </row>
    <row r="266" spans="5:9" x14ac:dyDescent="0.25">
      <c r="E266" s="157"/>
      <c r="F266" s="138"/>
      <c r="G266" s="138"/>
      <c r="H266" s="156" t="s">
        <v>874</v>
      </c>
      <c r="I266" s="138"/>
    </row>
    <row r="267" spans="5:9" x14ac:dyDescent="0.25">
      <c r="E267" s="157"/>
      <c r="F267" s="138"/>
      <c r="G267" s="138"/>
      <c r="H267" s="156" t="s">
        <v>875</v>
      </c>
      <c r="I267" s="138"/>
    </row>
    <row r="268" spans="5:9" ht="33.75" x14ac:dyDescent="0.25">
      <c r="E268" s="157"/>
      <c r="F268" s="138"/>
      <c r="G268" s="138"/>
      <c r="H268" s="156" t="s">
        <v>876</v>
      </c>
      <c r="I268" s="138"/>
    </row>
    <row r="269" spans="5:9" x14ac:dyDescent="0.25">
      <c r="E269" s="157"/>
      <c r="F269" s="138"/>
      <c r="G269" s="138"/>
      <c r="H269" s="156" t="s">
        <v>877</v>
      </c>
      <c r="I269" s="138"/>
    </row>
    <row r="270" spans="5:9" x14ac:dyDescent="0.25">
      <c r="E270" s="157"/>
      <c r="F270" s="138"/>
      <c r="G270" s="138"/>
      <c r="H270" s="156" t="s">
        <v>878</v>
      </c>
      <c r="I270" s="138"/>
    </row>
    <row r="271" spans="5:9" x14ac:dyDescent="0.25">
      <c r="E271" s="157"/>
      <c r="F271" s="138"/>
      <c r="G271" s="138"/>
      <c r="H271" s="156" t="s">
        <v>879</v>
      </c>
      <c r="I271" s="138"/>
    </row>
    <row r="272" spans="5:9" x14ac:dyDescent="0.25">
      <c r="E272" s="157"/>
      <c r="F272" s="138"/>
      <c r="G272" s="138"/>
      <c r="H272" s="156" t="s">
        <v>880</v>
      </c>
      <c r="I272" s="138"/>
    </row>
    <row r="273" spans="5:9" x14ac:dyDescent="0.25">
      <c r="E273" s="157"/>
      <c r="F273" s="138"/>
      <c r="G273" s="138"/>
      <c r="H273" s="156" t="s">
        <v>881</v>
      </c>
      <c r="I273" s="138"/>
    </row>
    <row r="274" spans="5:9" x14ac:dyDescent="0.25">
      <c r="E274" s="157"/>
      <c r="F274" s="138"/>
      <c r="G274" s="138"/>
      <c r="H274" s="156" t="s">
        <v>882</v>
      </c>
      <c r="I274" s="138"/>
    </row>
    <row r="275" spans="5:9" x14ac:dyDescent="0.25">
      <c r="E275" s="157"/>
      <c r="F275" s="138"/>
      <c r="G275" s="138"/>
      <c r="H275" s="156" t="s">
        <v>592</v>
      </c>
      <c r="I275" s="138"/>
    </row>
    <row r="276" spans="5:9" x14ac:dyDescent="0.25">
      <c r="E276" s="157"/>
      <c r="F276" s="138"/>
      <c r="G276" s="138"/>
      <c r="H276" s="156" t="s">
        <v>883</v>
      </c>
      <c r="I276" s="138"/>
    </row>
    <row r="277" spans="5:9" x14ac:dyDescent="0.25">
      <c r="E277" s="157"/>
      <c r="F277" s="138"/>
      <c r="G277" s="138"/>
      <c r="H277" s="156" t="s">
        <v>884</v>
      </c>
      <c r="I277" s="138"/>
    </row>
    <row r="278" spans="5:9" x14ac:dyDescent="0.25">
      <c r="E278" s="157"/>
      <c r="F278" s="138"/>
      <c r="G278" s="138"/>
      <c r="H278" s="156" t="s">
        <v>712</v>
      </c>
      <c r="I278" s="138"/>
    </row>
    <row r="279" spans="5:9" x14ac:dyDescent="0.25">
      <c r="E279" s="157"/>
      <c r="F279" s="138"/>
      <c r="G279" s="138"/>
      <c r="H279" s="156" t="s">
        <v>885</v>
      </c>
      <c r="I279" s="138"/>
    </row>
    <row r="280" spans="5:9" x14ac:dyDescent="0.25">
      <c r="E280" s="157"/>
      <c r="F280" s="138"/>
      <c r="G280" s="138"/>
      <c r="H280" s="156" t="s">
        <v>886</v>
      </c>
      <c r="I280" s="138"/>
    </row>
    <row r="281" spans="5:9" x14ac:dyDescent="0.25">
      <c r="E281" s="157"/>
      <c r="F281" s="138"/>
      <c r="G281" s="138"/>
      <c r="H281" s="156" t="s">
        <v>887</v>
      </c>
      <c r="I281" s="138"/>
    </row>
    <row r="282" spans="5:9" x14ac:dyDescent="0.25">
      <c r="E282" s="157"/>
      <c r="F282" s="138"/>
      <c r="G282" s="138"/>
      <c r="H282" s="156" t="s">
        <v>888</v>
      </c>
      <c r="I282" s="138"/>
    </row>
    <row r="283" spans="5:9" x14ac:dyDescent="0.25">
      <c r="E283" s="157"/>
      <c r="F283" s="138"/>
      <c r="G283" s="138"/>
      <c r="H283" s="156" t="s">
        <v>889</v>
      </c>
      <c r="I283" s="138"/>
    </row>
    <row r="284" spans="5:9" x14ac:dyDescent="0.25">
      <c r="E284" s="157"/>
      <c r="F284" s="138"/>
      <c r="G284" s="138"/>
      <c r="H284" s="156" t="s">
        <v>890</v>
      </c>
      <c r="I284" s="138"/>
    </row>
    <row r="285" spans="5:9" x14ac:dyDescent="0.25">
      <c r="E285" s="157"/>
      <c r="F285" s="138"/>
      <c r="G285" s="138"/>
      <c r="H285" s="156" t="s">
        <v>891</v>
      </c>
      <c r="I285" s="138"/>
    </row>
    <row r="286" spans="5:9" x14ac:dyDescent="0.25">
      <c r="E286" s="157"/>
      <c r="F286" s="138"/>
      <c r="G286" s="138"/>
      <c r="H286" s="156" t="s">
        <v>892</v>
      </c>
      <c r="I286" s="138"/>
    </row>
    <row r="287" spans="5:9" x14ac:dyDescent="0.25">
      <c r="E287" s="157"/>
      <c r="F287" s="138"/>
      <c r="G287" s="138"/>
      <c r="H287" s="156" t="s">
        <v>893</v>
      </c>
      <c r="I287" s="138"/>
    </row>
    <row r="288" spans="5:9" x14ac:dyDescent="0.25">
      <c r="E288" s="157"/>
      <c r="F288" s="138"/>
      <c r="G288" s="138"/>
      <c r="H288" s="156" t="s">
        <v>894</v>
      </c>
      <c r="I288" s="138"/>
    </row>
    <row r="289" spans="5:9" x14ac:dyDescent="0.25">
      <c r="E289" s="157"/>
      <c r="F289" s="138"/>
      <c r="G289" s="138"/>
      <c r="H289" s="156" t="s">
        <v>895</v>
      </c>
      <c r="I289" s="138"/>
    </row>
    <row r="290" spans="5:9" x14ac:dyDescent="0.25">
      <c r="E290" s="157"/>
      <c r="F290" s="138"/>
      <c r="G290" s="138"/>
      <c r="H290" s="156" t="s">
        <v>896</v>
      </c>
      <c r="I290" s="138"/>
    </row>
    <row r="291" spans="5:9" x14ac:dyDescent="0.25">
      <c r="E291" s="157"/>
      <c r="F291" s="138"/>
      <c r="G291" s="138"/>
      <c r="H291" s="156" t="s">
        <v>577</v>
      </c>
      <c r="I291" s="138"/>
    </row>
    <row r="292" spans="5:9" x14ac:dyDescent="0.25">
      <c r="E292" s="157"/>
      <c r="F292" s="138"/>
      <c r="G292" s="138"/>
      <c r="H292" s="156" t="s">
        <v>897</v>
      </c>
      <c r="I292" s="138"/>
    </row>
    <row r="293" spans="5:9" x14ac:dyDescent="0.25">
      <c r="E293" s="157"/>
      <c r="F293" s="138"/>
      <c r="G293" s="138"/>
      <c r="H293" s="156" t="s">
        <v>898</v>
      </c>
      <c r="I293" s="138"/>
    </row>
    <row r="294" spans="5:9" x14ac:dyDescent="0.25">
      <c r="E294" s="157"/>
      <c r="F294" s="138"/>
      <c r="G294" s="138"/>
      <c r="H294" s="156" t="s">
        <v>899</v>
      </c>
      <c r="I294" s="138"/>
    </row>
    <row r="295" spans="5:9" x14ac:dyDescent="0.25">
      <c r="E295" s="157"/>
      <c r="F295" s="138"/>
      <c r="G295" s="138"/>
      <c r="H295" s="156" t="s">
        <v>900</v>
      </c>
      <c r="I295" s="138"/>
    </row>
    <row r="296" spans="5:9" x14ac:dyDescent="0.25">
      <c r="E296" s="157"/>
      <c r="F296" s="138"/>
      <c r="G296" s="138"/>
      <c r="H296" s="156" t="s">
        <v>901</v>
      </c>
      <c r="I296" s="138"/>
    </row>
    <row r="297" spans="5:9" x14ac:dyDescent="0.25">
      <c r="E297" s="157"/>
      <c r="F297" s="138"/>
      <c r="G297" s="138"/>
      <c r="H297" s="156" t="s">
        <v>902</v>
      </c>
      <c r="I297" s="138"/>
    </row>
    <row r="298" spans="5:9" x14ac:dyDescent="0.25">
      <c r="E298" s="157"/>
      <c r="F298" s="138"/>
      <c r="G298" s="138"/>
      <c r="H298" s="156" t="s">
        <v>903</v>
      </c>
      <c r="I298" s="138"/>
    </row>
    <row r="299" spans="5:9" x14ac:dyDescent="0.25">
      <c r="E299" s="157"/>
      <c r="F299" s="138"/>
      <c r="G299" s="138"/>
      <c r="H299" s="156" t="s">
        <v>904</v>
      </c>
      <c r="I299" s="138"/>
    </row>
    <row r="300" spans="5:9" x14ac:dyDescent="0.25">
      <c r="E300" s="157"/>
      <c r="F300" s="138"/>
      <c r="G300" s="138"/>
      <c r="H300" s="156" t="s">
        <v>905</v>
      </c>
      <c r="I300" s="138"/>
    </row>
    <row r="301" spans="5:9" x14ac:dyDescent="0.25">
      <c r="E301" s="157"/>
      <c r="F301" s="138"/>
      <c r="G301" s="138"/>
      <c r="H301" s="156" t="s">
        <v>906</v>
      </c>
      <c r="I301" s="138"/>
    </row>
    <row r="302" spans="5:9" x14ac:dyDescent="0.25">
      <c r="E302" s="157"/>
      <c r="F302" s="138"/>
      <c r="G302" s="138"/>
      <c r="H302" s="156" t="s">
        <v>907</v>
      </c>
      <c r="I302" s="138"/>
    </row>
    <row r="303" spans="5:9" x14ac:dyDescent="0.25">
      <c r="E303" s="157"/>
      <c r="F303" s="138"/>
      <c r="G303" s="138"/>
      <c r="H303" s="156" t="s">
        <v>908</v>
      </c>
      <c r="I303" s="138"/>
    </row>
    <row r="304" spans="5:9" x14ac:dyDescent="0.25">
      <c r="E304" s="157"/>
      <c r="F304" s="138"/>
      <c r="G304" s="138"/>
      <c r="H304" s="156" t="s">
        <v>909</v>
      </c>
      <c r="I304" s="138"/>
    </row>
    <row r="305" spans="5:9" x14ac:dyDescent="0.25">
      <c r="E305" s="157"/>
      <c r="F305" s="138"/>
      <c r="G305" s="138"/>
      <c r="H305" s="156" t="s">
        <v>910</v>
      </c>
      <c r="I305" s="138"/>
    </row>
    <row r="306" spans="5:9" x14ac:dyDescent="0.25">
      <c r="E306" s="157"/>
      <c r="F306" s="138"/>
      <c r="G306" s="138"/>
      <c r="H306" s="156" t="s">
        <v>911</v>
      </c>
      <c r="I306" s="138"/>
    </row>
    <row r="307" spans="5:9" x14ac:dyDescent="0.25">
      <c r="E307" s="157"/>
      <c r="F307" s="138"/>
      <c r="G307" s="138"/>
      <c r="H307" s="156" t="s">
        <v>912</v>
      </c>
      <c r="I307" s="138"/>
    </row>
    <row r="308" spans="5:9" x14ac:dyDescent="0.25">
      <c r="E308" s="157"/>
      <c r="F308" s="138"/>
      <c r="G308" s="138"/>
      <c r="H308" s="156" t="s">
        <v>913</v>
      </c>
      <c r="I308" s="138"/>
    </row>
    <row r="309" spans="5:9" x14ac:dyDescent="0.25">
      <c r="E309" s="157"/>
      <c r="F309" s="138"/>
      <c r="G309" s="138"/>
      <c r="H309" s="156" t="s">
        <v>914</v>
      </c>
      <c r="I309" s="138"/>
    </row>
    <row r="310" spans="5:9" x14ac:dyDescent="0.25">
      <c r="E310" s="157"/>
      <c r="F310" s="138"/>
      <c r="G310" s="138"/>
      <c r="H310" s="156" t="s">
        <v>915</v>
      </c>
      <c r="I310" s="138"/>
    </row>
    <row r="311" spans="5:9" x14ac:dyDescent="0.25">
      <c r="E311" s="157"/>
      <c r="F311" s="138"/>
      <c r="G311" s="138"/>
      <c r="H311" s="156" t="s">
        <v>916</v>
      </c>
      <c r="I311" s="138"/>
    </row>
    <row r="312" spans="5:9" x14ac:dyDescent="0.25">
      <c r="E312" s="157"/>
      <c r="F312" s="138"/>
      <c r="G312" s="138"/>
      <c r="H312" s="156" t="s">
        <v>917</v>
      </c>
      <c r="I312" s="138"/>
    </row>
    <row r="313" spans="5:9" x14ac:dyDescent="0.25">
      <c r="E313" s="157"/>
      <c r="F313" s="138"/>
      <c r="G313" s="138"/>
      <c r="H313" s="156" t="s">
        <v>918</v>
      </c>
      <c r="I313" s="138"/>
    </row>
    <row r="314" spans="5:9" x14ac:dyDescent="0.25">
      <c r="E314" s="157"/>
      <c r="F314" s="138"/>
      <c r="G314" s="138"/>
      <c r="H314" s="156" t="s">
        <v>919</v>
      </c>
      <c r="I314" s="138"/>
    </row>
    <row r="315" spans="5:9" x14ac:dyDescent="0.25">
      <c r="E315" s="157"/>
      <c r="F315" s="138"/>
      <c r="G315" s="138"/>
      <c r="H315" s="156" t="s">
        <v>714</v>
      </c>
      <c r="I315" s="138"/>
    </row>
    <row r="316" spans="5:9" x14ac:dyDescent="0.25">
      <c r="E316" s="157"/>
      <c r="F316" s="138"/>
      <c r="G316" s="138"/>
      <c r="H316" s="156" t="s">
        <v>920</v>
      </c>
      <c r="I316" s="138"/>
    </row>
    <row r="317" spans="5:9" x14ac:dyDescent="0.25">
      <c r="E317" s="157"/>
      <c r="F317" s="138"/>
      <c r="G317" s="138"/>
      <c r="H317" s="156" t="s">
        <v>921</v>
      </c>
      <c r="I317" s="138"/>
    </row>
    <row r="318" spans="5:9" ht="22.5" x14ac:dyDescent="0.25">
      <c r="E318" s="157"/>
      <c r="F318" s="138"/>
      <c r="G318" s="138"/>
      <c r="H318" s="156" t="s">
        <v>922</v>
      </c>
      <c r="I318" s="138"/>
    </row>
    <row r="319" spans="5:9" ht="22.5" x14ac:dyDescent="0.25">
      <c r="E319" s="157"/>
      <c r="F319" s="138"/>
      <c r="G319" s="138"/>
      <c r="H319" s="156" t="s">
        <v>490</v>
      </c>
      <c r="I319" s="138"/>
    </row>
    <row r="320" spans="5:9" x14ac:dyDescent="0.25">
      <c r="E320" s="157"/>
      <c r="F320" s="138"/>
      <c r="G320" s="138"/>
      <c r="H320" s="156" t="s">
        <v>923</v>
      </c>
      <c r="I320" s="138"/>
    </row>
    <row r="321" spans="5:9" x14ac:dyDescent="0.25">
      <c r="E321" s="157"/>
      <c r="F321" s="138"/>
      <c r="G321" s="138"/>
      <c r="H321" s="156" t="s">
        <v>924</v>
      </c>
      <c r="I321" s="138"/>
    </row>
    <row r="322" spans="5:9" x14ac:dyDescent="0.25">
      <c r="E322" s="157"/>
      <c r="F322" s="138"/>
      <c r="G322" s="138"/>
      <c r="H322" s="156" t="s">
        <v>925</v>
      </c>
      <c r="I322" s="138"/>
    </row>
    <row r="323" spans="5:9" x14ac:dyDescent="0.25">
      <c r="E323" s="157"/>
      <c r="F323" s="138"/>
      <c r="G323" s="138"/>
      <c r="H323" s="156" t="s">
        <v>926</v>
      </c>
      <c r="I323" s="138"/>
    </row>
    <row r="324" spans="5:9" x14ac:dyDescent="0.25">
      <c r="E324" s="157"/>
      <c r="F324" s="138"/>
      <c r="G324" s="138"/>
      <c r="H324" s="156" t="s">
        <v>927</v>
      </c>
      <c r="I324" s="138"/>
    </row>
    <row r="325" spans="5:9" x14ac:dyDescent="0.25">
      <c r="E325" s="157"/>
      <c r="F325" s="138"/>
      <c r="G325" s="138"/>
      <c r="H325" s="156" t="s">
        <v>928</v>
      </c>
      <c r="I325" s="138"/>
    </row>
    <row r="326" spans="5:9" x14ac:dyDescent="0.25">
      <c r="E326" s="157"/>
      <c r="F326" s="138"/>
      <c r="G326" s="138"/>
      <c r="H326" s="156" t="s">
        <v>929</v>
      </c>
      <c r="I326" s="138"/>
    </row>
    <row r="327" spans="5:9" x14ac:dyDescent="0.25">
      <c r="E327" s="157"/>
      <c r="F327" s="138"/>
      <c r="G327" s="138"/>
      <c r="H327" s="156" t="s">
        <v>930</v>
      </c>
      <c r="I327" s="138"/>
    </row>
    <row r="328" spans="5:9" x14ac:dyDescent="0.25">
      <c r="E328" s="157"/>
      <c r="F328" s="138"/>
      <c r="G328" s="138"/>
      <c r="H328" s="156" t="s">
        <v>931</v>
      </c>
      <c r="I328" s="138"/>
    </row>
    <row r="329" spans="5:9" x14ac:dyDescent="0.25">
      <c r="E329" s="157"/>
      <c r="F329" s="138"/>
      <c r="G329" s="138"/>
      <c r="H329" s="156" t="s">
        <v>932</v>
      </c>
      <c r="I329" s="138"/>
    </row>
    <row r="330" spans="5:9" x14ac:dyDescent="0.25">
      <c r="E330" s="157"/>
      <c r="F330" s="138"/>
      <c r="G330" s="138"/>
      <c r="H330" s="156" t="s">
        <v>933</v>
      </c>
      <c r="I330" s="138"/>
    </row>
    <row r="331" spans="5:9" x14ac:dyDescent="0.25">
      <c r="E331" s="157"/>
      <c r="F331" s="138"/>
      <c r="G331" s="138"/>
      <c r="H331" s="156" t="s">
        <v>934</v>
      </c>
      <c r="I331" s="138"/>
    </row>
    <row r="332" spans="5:9" x14ac:dyDescent="0.25">
      <c r="E332" s="157"/>
      <c r="F332" s="138"/>
      <c r="G332" s="138"/>
      <c r="H332" s="156" t="s">
        <v>935</v>
      </c>
      <c r="I332" s="138"/>
    </row>
    <row r="333" spans="5:9" x14ac:dyDescent="0.25">
      <c r="E333" s="157"/>
      <c r="F333" s="138"/>
      <c r="G333" s="138"/>
      <c r="H333" s="156" t="s">
        <v>936</v>
      </c>
      <c r="I333" s="138"/>
    </row>
    <row r="334" spans="5:9" x14ac:dyDescent="0.25">
      <c r="E334" s="157"/>
      <c r="F334" s="138"/>
      <c r="G334" s="138"/>
      <c r="H334" s="156" t="s">
        <v>937</v>
      </c>
      <c r="I334" s="138"/>
    </row>
    <row r="335" spans="5:9" x14ac:dyDescent="0.25">
      <c r="E335" s="157"/>
      <c r="F335" s="138"/>
      <c r="G335" s="138"/>
      <c r="H335" s="156" t="s">
        <v>938</v>
      </c>
      <c r="I335" s="138"/>
    </row>
    <row r="336" spans="5:9" x14ac:dyDescent="0.25">
      <c r="E336" s="157"/>
      <c r="F336" s="138"/>
      <c r="G336" s="138"/>
      <c r="H336" s="156" t="s">
        <v>939</v>
      </c>
      <c r="I336" s="138"/>
    </row>
    <row r="337" spans="5:9" x14ac:dyDescent="0.25">
      <c r="E337" s="157"/>
      <c r="F337" s="138"/>
      <c r="G337" s="138"/>
      <c r="H337" s="156" t="s">
        <v>940</v>
      </c>
      <c r="I337" s="138"/>
    </row>
    <row r="338" spans="5:9" x14ac:dyDescent="0.25">
      <c r="E338" s="157"/>
      <c r="F338" s="138"/>
      <c r="G338" s="138"/>
      <c r="H338" s="156" t="s">
        <v>941</v>
      </c>
      <c r="I338" s="138"/>
    </row>
    <row r="339" spans="5:9" x14ac:dyDescent="0.25">
      <c r="E339" s="157"/>
      <c r="F339" s="138"/>
      <c r="G339" s="138"/>
      <c r="H339" s="156" t="s">
        <v>942</v>
      </c>
      <c r="I339" s="138"/>
    </row>
    <row r="340" spans="5:9" ht="22.5" x14ac:dyDescent="0.25">
      <c r="E340" s="157"/>
      <c r="F340" s="138"/>
      <c r="G340" s="138"/>
      <c r="H340" s="156" t="s">
        <v>943</v>
      </c>
      <c r="I340" s="138"/>
    </row>
    <row r="341" spans="5:9" x14ac:dyDescent="0.25">
      <c r="E341" s="157"/>
      <c r="F341" s="138"/>
      <c r="G341" s="138"/>
      <c r="H341" s="156" t="s">
        <v>484</v>
      </c>
      <c r="I341" s="138"/>
    </row>
    <row r="342" spans="5:9" x14ac:dyDescent="0.25">
      <c r="E342" s="157"/>
      <c r="F342" s="138"/>
      <c r="G342" s="138"/>
      <c r="H342" s="156" t="s">
        <v>717</v>
      </c>
      <c r="I342" s="138"/>
    </row>
    <row r="343" spans="5:9" x14ac:dyDescent="0.25">
      <c r="E343" s="157"/>
      <c r="F343" s="138"/>
      <c r="G343" s="138"/>
      <c r="H343" s="156" t="s">
        <v>944</v>
      </c>
      <c r="I343" s="138"/>
    </row>
    <row r="344" spans="5:9" x14ac:dyDescent="0.25">
      <c r="E344" s="157"/>
      <c r="F344" s="138"/>
      <c r="G344" s="138"/>
      <c r="H344" s="156" t="s">
        <v>945</v>
      </c>
      <c r="I344" s="138"/>
    </row>
    <row r="345" spans="5:9" x14ac:dyDescent="0.25">
      <c r="E345" s="157"/>
      <c r="F345" s="138"/>
      <c r="G345" s="138"/>
      <c r="H345" s="156" t="s">
        <v>946</v>
      </c>
      <c r="I345" s="138"/>
    </row>
    <row r="346" spans="5:9" x14ac:dyDescent="0.25">
      <c r="E346" s="157"/>
      <c r="F346" s="138"/>
      <c r="G346" s="138"/>
      <c r="H346" s="156" t="s">
        <v>947</v>
      </c>
      <c r="I346" s="138"/>
    </row>
    <row r="347" spans="5:9" x14ac:dyDescent="0.25">
      <c r="E347" s="157"/>
      <c r="F347" s="138"/>
      <c r="G347" s="138"/>
      <c r="H347" s="156" t="s">
        <v>948</v>
      </c>
      <c r="I347" s="138"/>
    </row>
    <row r="348" spans="5:9" x14ac:dyDescent="0.25">
      <c r="E348" s="157"/>
      <c r="F348" s="138"/>
      <c r="G348" s="138"/>
      <c r="H348" s="156" t="s">
        <v>949</v>
      </c>
      <c r="I348" s="138"/>
    </row>
    <row r="349" spans="5:9" x14ac:dyDescent="0.25">
      <c r="E349" s="157"/>
      <c r="F349" s="138"/>
      <c r="G349" s="138"/>
      <c r="H349" s="156" t="s">
        <v>950</v>
      </c>
      <c r="I349" s="138"/>
    </row>
    <row r="350" spans="5:9" x14ac:dyDescent="0.25">
      <c r="E350" s="157"/>
      <c r="F350" s="138"/>
      <c r="G350" s="138"/>
      <c r="H350" s="156" t="s">
        <v>951</v>
      </c>
      <c r="I350" s="138"/>
    </row>
    <row r="351" spans="5:9" x14ac:dyDescent="0.25">
      <c r="E351" s="157"/>
      <c r="F351" s="138"/>
      <c r="G351" s="138"/>
      <c r="H351" s="156" t="s">
        <v>952</v>
      </c>
      <c r="I351" s="138"/>
    </row>
    <row r="352" spans="5:9" x14ac:dyDescent="0.25">
      <c r="E352" s="157"/>
      <c r="F352" s="138"/>
      <c r="G352" s="138"/>
      <c r="H352" s="156" t="s">
        <v>953</v>
      </c>
      <c r="I352" s="138"/>
    </row>
    <row r="353" spans="5:9" x14ac:dyDescent="0.25">
      <c r="E353" s="157"/>
      <c r="F353" s="138"/>
      <c r="G353" s="138"/>
      <c r="H353" s="156" t="s">
        <v>954</v>
      </c>
      <c r="I353" s="138"/>
    </row>
    <row r="354" spans="5:9" ht="22.5" x14ac:dyDescent="0.25">
      <c r="E354" s="157"/>
      <c r="F354" s="138"/>
      <c r="G354" s="138"/>
      <c r="H354" s="156" t="s">
        <v>955</v>
      </c>
      <c r="I354" s="138"/>
    </row>
    <row r="355" spans="5:9" ht="22.5" x14ac:dyDescent="0.25">
      <c r="E355" s="157"/>
      <c r="F355" s="138"/>
      <c r="G355" s="138"/>
      <c r="H355" s="156" t="s">
        <v>956</v>
      </c>
      <c r="I355" s="138"/>
    </row>
    <row r="356" spans="5:9" x14ac:dyDescent="0.25">
      <c r="E356" s="157"/>
      <c r="F356" s="138"/>
      <c r="G356" s="138"/>
      <c r="H356" s="156" t="s">
        <v>957</v>
      </c>
      <c r="I356" s="138"/>
    </row>
    <row r="357" spans="5:9" x14ac:dyDescent="0.25">
      <c r="E357" s="157"/>
      <c r="F357" s="138"/>
      <c r="G357" s="138"/>
      <c r="H357" s="156" t="s">
        <v>958</v>
      </c>
      <c r="I357" s="138"/>
    </row>
    <row r="358" spans="5:9" x14ac:dyDescent="0.25">
      <c r="E358" s="157"/>
      <c r="F358" s="138"/>
      <c r="G358" s="138"/>
      <c r="H358" s="156" t="s">
        <v>959</v>
      </c>
      <c r="I358" s="138"/>
    </row>
    <row r="359" spans="5:9" x14ac:dyDescent="0.25">
      <c r="E359" s="157"/>
      <c r="F359" s="138"/>
      <c r="G359" s="138"/>
      <c r="H359" s="156" t="s">
        <v>960</v>
      </c>
      <c r="I359" s="138"/>
    </row>
    <row r="360" spans="5:9" ht="22.5" x14ac:dyDescent="0.25">
      <c r="E360" s="157"/>
      <c r="F360" s="138"/>
      <c r="G360" s="138"/>
      <c r="H360" s="156" t="s">
        <v>961</v>
      </c>
      <c r="I360" s="138"/>
    </row>
    <row r="361" spans="5:9" ht="22.5" x14ac:dyDescent="0.25">
      <c r="E361" s="157"/>
      <c r="F361" s="138"/>
      <c r="G361" s="138"/>
      <c r="H361" s="156" t="s">
        <v>962</v>
      </c>
      <c r="I361" s="138"/>
    </row>
    <row r="362" spans="5:9" x14ac:dyDescent="0.25">
      <c r="E362" s="157"/>
      <c r="F362" s="138"/>
      <c r="G362" s="138"/>
      <c r="H362" s="156" t="s">
        <v>963</v>
      </c>
      <c r="I362" s="138"/>
    </row>
    <row r="363" spans="5:9" x14ac:dyDescent="0.25">
      <c r="E363" s="157"/>
      <c r="F363" s="138"/>
      <c r="G363" s="138"/>
      <c r="H363" s="156" t="s">
        <v>964</v>
      </c>
      <c r="I363" s="138"/>
    </row>
    <row r="364" spans="5:9" x14ac:dyDescent="0.25">
      <c r="E364" s="157"/>
      <c r="F364" s="138"/>
      <c r="G364" s="138"/>
      <c r="H364" s="156" t="s">
        <v>965</v>
      </c>
      <c r="I364" s="138"/>
    </row>
    <row r="365" spans="5:9" x14ac:dyDescent="0.25">
      <c r="E365" s="157"/>
      <c r="F365" s="138"/>
      <c r="G365" s="138"/>
      <c r="H365" s="156" t="s">
        <v>966</v>
      </c>
      <c r="I365" s="138"/>
    </row>
    <row r="366" spans="5:9" ht="22.5" x14ac:dyDescent="0.25">
      <c r="E366" s="157"/>
      <c r="F366" s="138"/>
      <c r="G366" s="138"/>
      <c r="H366" s="156" t="s">
        <v>967</v>
      </c>
      <c r="I366" s="138"/>
    </row>
    <row r="367" spans="5:9" x14ac:dyDescent="0.25">
      <c r="E367" s="157"/>
      <c r="F367" s="138"/>
      <c r="G367" s="138"/>
      <c r="H367" s="156" t="s">
        <v>968</v>
      </c>
      <c r="I367" s="138"/>
    </row>
    <row r="368" spans="5:9" x14ac:dyDescent="0.25">
      <c r="E368" s="157"/>
      <c r="F368" s="138"/>
      <c r="G368" s="138"/>
      <c r="H368" s="156" t="s">
        <v>969</v>
      </c>
      <c r="I368" s="138"/>
    </row>
    <row r="369" spans="5:9" x14ac:dyDescent="0.25">
      <c r="E369" s="157"/>
      <c r="F369" s="138"/>
      <c r="G369" s="138"/>
      <c r="H369" s="156" t="s">
        <v>970</v>
      </c>
      <c r="I369" s="138"/>
    </row>
    <row r="370" spans="5:9" x14ac:dyDescent="0.25">
      <c r="E370" s="157"/>
      <c r="F370" s="138"/>
      <c r="G370" s="138"/>
      <c r="H370" s="156" t="s">
        <v>479</v>
      </c>
      <c r="I370" s="138"/>
    </row>
    <row r="371" spans="5:9" ht="22.5" x14ac:dyDescent="0.25">
      <c r="E371" s="157"/>
      <c r="F371" s="138"/>
      <c r="G371" s="138"/>
      <c r="H371" s="156" t="s">
        <v>971</v>
      </c>
      <c r="I371" s="138"/>
    </row>
    <row r="372" spans="5:9" x14ac:dyDescent="0.25">
      <c r="E372" s="157"/>
      <c r="F372" s="138"/>
      <c r="G372" s="138"/>
      <c r="H372" s="156" t="s">
        <v>972</v>
      </c>
      <c r="I372" s="138"/>
    </row>
    <row r="373" spans="5:9" x14ac:dyDescent="0.25">
      <c r="E373" s="157"/>
      <c r="F373" s="138"/>
      <c r="G373" s="138"/>
      <c r="H373" s="156" t="s">
        <v>722</v>
      </c>
      <c r="I373" s="138"/>
    </row>
    <row r="374" spans="5:9" x14ac:dyDescent="0.25">
      <c r="E374" s="157"/>
      <c r="F374" s="138"/>
      <c r="G374" s="138"/>
      <c r="H374" s="156" t="s">
        <v>724</v>
      </c>
      <c r="I374" s="138"/>
    </row>
    <row r="375" spans="5:9" x14ac:dyDescent="0.25">
      <c r="E375" s="157"/>
      <c r="F375" s="138"/>
      <c r="G375" s="138"/>
      <c r="H375" s="156" t="s">
        <v>973</v>
      </c>
      <c r="I375" s="138"/>
    </row>
    <row r="376" spans="5:9" x14ac:dyDescent="0.25">
      <c r="E376" s="157"/>
      <c r="F376" s="138"/>
      <c r="G376" s="138"/>
      <c r="H376" s="156" t="s">
        <v>974</v>
      </c>
      <c r="I376" s="138"/>
    </row>
    <row r="377" spans="5:9" x14ac:dyDescent="0.25">
      <c r="E377" s="157"/>
      <c r="F377" s="138"/>
      <c r="G377" s="138"/>
      <c r="H377" s="156" t="s">
        <v>975</v>
      </c>
      <c r="I377" s="138"/>
    </row>
    <row r="378" spans="5:9" x14ac:dyDescent="0.25">
      <c r="E378" s="157"/>
      <c r="F378" s="138"/>
      <c r="G378" s="138"/>
      <c r="H378" s="156" t="s">
        <v>976</v>
      </c>
      <c r="I378" s="138"/>
    </row>
    <row r="379" spans="5:9" ht="22.5" x14ac:dyDescent="0.25">
      <c r="E379" s="157"/>
      <c r="F379" s="138"/>
      <c r="G379" s="138"/>
      <c r="H379" s="156" t="s">
        <v>977</v>
      </c>
      <c r="I379" s="138"/>
    </row>
    <row r="380" spans="5:9" ht="22.5" x14ac:dyDescent="0.25">
      <c r="E380" s="157"/>
      <c r="F380" s="138"/>
      <c r="G380" s="138"/>
      <c r="H380" s="156" t="s">
        <v>978</v>
      </c>
      <c r="I380" s="138"/>
    </row>
    <row r="381" spans="5:9" x14ac:dyDescent="0.25">
      <c r="E381" s="157"/>
      <c r="F381" s="138"/>
      <c r="G381" s="138"/>
      <c r="H381" s="156" t="s">
        <v>979</v>
      </c>
      <c r="I381" s="138"/>
    </row>
    <row r="382" spans="5:9" x14ac:dyDescent="0.25">
      <c r="E382" s="157"/>
      <c r="F382" s="138"/>
      <c r="G382" s="138"/>
      <c r="H382" s="156" t="s">
        <v>980</v>
      </c>
      <c r="I382" s="138"/>
    </row>
    <row r="383" spans="5:9" x14ac:dyDescent="0.25">
      <c r="E383" s="157"/>
      <c r="F383" s="138"/>
      <c r="G383" s="138"/>
      <c r="H383" s="156" t="s">
        <v>981</v>
      </c>
      <c r="I383" s="138"/>
    </row>
    <row r="384" spans="5:9" x14ac:dyDescent="0.25">
      <c r="E384" s="157"/>
      <c r="F384" s="138"/>
      <c r="G384" s="138"/>
      <c r="H384" s="156" t="s">
        <v>730</v>
      </c>
      <c r="I384" s="138"/>
    </row>
    <row r="385" spans="5:9" x14ac:dyDescent="0.25">
      <c r="E385" s="157"/>
      <c r="F385" s="138"/>
      <c r="G385" s="138"/>
      <c r="H385" s="156" t="s">
        <v>982</v>
      </c>
      <c r="I385" s="138"/>
    </row>
    <row r="386" spans="5:9" x14ac:dyDescent="0.25">
      <c r="E386" s="157"/>
      <c r="F386" s="138"/>
      <c r="G386" s="138"/>
      <c r="H386" s="156" t="s">
        <v>983</v>
      </c>
      <c r="I386" s="138"/>
    </row>
    <row r="387" spans="5:9" ht="22.5" x14ac:dyDescent="0.25">
      <c r="E387" s="157"/>
      <c r="F387" s="138"/>
      <c r="G387" s="138"/>
      <c r="H387" s="156" t="s">
        <v>984</v>
      </c>
      <c r="I387" s="138"/>
    </row>
    <row r="388" spans="5:9" x14ac:dyDescent="0.25">
      <c r="E388" s="157"/>
      <c r="F388" s="138"/>
      <c r="G388" s="138"/>
      <c r="H388" s="156" t="s">
        <v>985</v>
      </c>
      <c r="I388" s="138"/>
    </row>
    <row r="389" spans="5:9" x14ac:dyDescent="0.25">
      <c r="E389" s="157"/>
      <c r="F389" s="138"/>
      <c r="G389" s="138"/>
      <c r="H389" s="156" t="s">
        <v>986</v>
      </c>
      <c r="I389" s="138"/>
    </row>
    <row r="390" spans="5:9" x14ac:dyDescent="0.25">
      <c r="E390" s="157"/>
      <c r="F390" s="138"/>
      <c r="G390" s="138"/>
      <c r="H390" s="156" t="s">
        <v>987</v>
      </c>
      <c r="I390" s="138"/>
    </row>
    <row r="391" spans="5:9" x14ac:dyDescent="0.25">
      <c r="E391" s="157"/>
      <c r="F391" s="138"/>
      <c r="G391" s="138"/>
      <c r="H391" s="156" t="s">
        <v>988</v>
      </c>
      <c r="I391" s="138"/>
    </row>
    <row r="392" spans="5:9" x14ac:dyDescent="0.25">
      <c r="E392" s="157"/>
      <c r="F392" s="138"/>
      <c r="G392" s="138"/>
      <c r="H392" s="156" t="s">
        <v>734</v>
      </c>
      <c r="I392" s="138"/>
    </row>
    <row r="393" spans="5:9" x14ac:dyDescent="0.25">
      <c r="E393" s="157"/>
      <c r="F393" s="138"/>
      <c r="G393" s="138"/>
      <c r="H393" s="156" t="s">
        <v>610</v>
      </c>
      <c r="I393" s="138"/>
    </row>
    <row r="394" spans="5:9" x14ac:dyDescent="0.25">
      <c r="E394" s="157"/>
      <c r="F394" s="138"/>
      <c r="G394" s="138"/>
      <c r="H394" s="156" t="s">
        <v>492</v>
      </c>
      <c r="I394" s="138"/>
    </row>
    <row r="395" spans="5:9" x14ac:dyDescent="0.25">
      <c r="E395" s="157"/>
      <c r="F395" s="138"/>
      <c r="G395" s="138"/>
      <c r="H395" s="156" t="s">
        <v>989</v>
      </c>
      <c r="I395" s="138"/>
    </row>
    <row r="396" spans="5:9" x14ac:dyDescent="0.25">
      <c r="E396" s="157"/>
      <c r="F396" s="138"/>
      <c r="G396" s="138"/>
      <c r="H396" s="156" t="s">
        <v>990</v>
      </c>
      <c r="I396" s="138"/>
    </row>
    <row r="397" spans="5:9" x14ac:dyDescent="0.25">
      <c r="E397" s="157"/>
      <c r="F397" s="138"/>
      <c r="G397" s="138"/>
      <c r="H397" s="156" t="s">
        <v>464</v>
      </c>
      <c r="I397" s="138"/>
    </row>
    <row r="398" spans="5:9" x14ac:dyDescent="0.25">
      <c r="E398" s="157"/>
      <c r="F398" s="138"/>
      <c r="G398" s="138"/>
      <c r="H398" s="156" t="s">
        <v>991</v>
      </c>
      <c r="I398" s="138"/>
    </row>
    <row r="399" spans="5:9" x14ac:dyDescent="0.25">
      <c r="E399" s="157"/>
      <c r="F399" s="138"/>
      <c r="G399" s="138"/>
      <c r="H399" s="156" t="s">
        <v>992</v>
      </c>
      <c r="I399" s="138"/>
    </row>
    <row r="400" spans="5:9" x14ac:dyDescent="0.25">
      <c r="E400" s="157"/>
      <c r="F400" s="138"/>
      <c r="G400" s="138"/>
      <c r="H400" s="156" t="s">
        <v>993</v>
      </c>
      <c r="I400" s="138"/>
    </row>
    <row r="401" spans="5:9" x14ac:dyDescent="0.25">
      <c r="E401" s="157"/>
      <c r="F401" s="138"/>
      <c r="G401" s="138"/>
      <c r="H401" s="156" t="s">
        <v>994</v>
      </c>
      <c r="I401" s="138"/>
    </row>
    <row r="402" spans="5:9" x14ac:dyDescent="0.25">
      <c r="E402" s="157"/>
      <c r="F402" s="138"/>
      <c r="G402" s="138"/>
      <c r="H402" s="156" t="s">
        <v>995</v>
      </c>
      <c r="I402" s="138"/>
    </row>
    <row r="403" spans="5:9" x14ac:dyDescent="0.25">
      <c r="E403" s="157"/>
      <c r="F403" s="138"/>
      <c r="G403" s="138"/>
      <c r="H403" s="156" t="s">
        <v>996</v>
      </c>
      <c r="I403" s="138"/>
    </row>
    <row r="404" spans="5:9" ht="22.5" x14ac:dyDescent="0.25">
      <c r="E404" s="157"/>
      <c r="F404" s="138"/>
      <c r="G404" s="138"/>
      <c r="H404" s="156" t="s">
        <v>997</v>
      </c>
      <c r="I404" s="138"/>
    </row>
    <row r="405" spans="5:9" x14ac:dyDescent="0.25">
      <c r="E405" s="157"/>
      <c r="F405" s="138"/>
      <c r="G405" s="138"/>
      <c r="H405" s="156" t="s">
        <v>998</v>
      </c>
      <c r="I405" s="138"/>
    </row>
    <row r="406" spans="5:9" x14ac:dyDescent="0.25">
      <c r="E406" s="157"/>
      <c r="F406" s="138"/>
      <c r="G406" s="138"/>
      <c r="H406" s="156" t="s">
        <v>999</v>
      </c>
      <c r="I406" s="138"/>
    </row>
    <row r="407" spans="5:9" x14ac:dyDescent="0.25">
      <c r="E407" s="157"/>
      <c r="F407" s="138"/>
      <c r="G407" s="138"/>
      <c r="H407" s="156" t="s">
        <v>1000</v>
      </c>
      <c r="I407" s="138"/>
    </row>
    <row r="408" spans="5:9" x14ac:dyDescent="0.25">
      <c r="E408" s="157"/>
      <c r="F408" s="157"/>
      <c r="G408" s="157"/>
      <c r="H408" s="157"/>
    </row>
  </sheetData>
  <mergeCells count="13">
    <mergeCell ref="B2:N2"/>
    <mergeCell ref="L3:N3"/>
    <mergeCell ref="B1:N1"/>
    <mergeCell ref="B3:B4"/>
    <mergeCell ref="C3:C4"/>
    <mergeCell ref="E3:E4"/>
    <mergeCell ref="F3:F4"/>
    <mergeCell ref="G3:G4"/>
    <mergeCell ref="H3:H4"/>
    <mergeCell ref="I3:I4"/>
    <mergeCell ref="J3:J4"/>
    <mergeCell ref="K3:K4"/>
    <mergeCell ref="D3:D4"/>
  </mergeCells>
  <dataValidations count="12">
    <dataValidation type="list" allowBlank="1" showInputMessage="1" showErrorMessage="1" sqref="H5:H42" xr:uid="{00000000-0002-0000-0700-000000000000}">
      <formula1>$H$62:$H$407</formula1>
    </dataValidation>
    <dataValidation type="list" allowBlank="1" showInputMessage="1" showErrorMessage="1" sqref="G5:G42" xr:uid="{00000000-0002-0000-0700-000001000000}">
      <formula1>$G$62:$G$117</formula1>
    </dataValidation>
    <dataValidation type="list" allowBlank="1" showInputMessage="1" showErrorMessage="1" sqref="F5:F42" xr:uid="{00000000-0002-0000-0700-000002000000}">
      <formula1>$F$62:$F$77</formula1>
    </dataValidation>
    <dataValidation type="list" allowBlank="1" showInputMessage="1" showErrorMessage="1" sqref="I5:I42" xr:uid="{00000000-0002-0000-0700-000003000000}">
      <formula1>$B$63:$B$68</formula1>
    </dataValidation>
    <dataValidation type="list" allowBlank="1" showInputMessage="1" showErrorMessage="1" sqref="J5:J42" xr:uid="{00000000-0002-0000-0700-000004000000}">
      <formula1>$C$63:$C$68</formula1>
    </dataValidation>
    <dataValidation type="list" allowBlank="1" showInputMessage="1" showErrorMessage="1" sqref="J59" xr:uid="{00000000-0002-0000-0700-000005000000}">
      <formula1>#REF!</formula1>
    </dataValidation>
    <dataValidation type="list" allowBlank="1" showInputMessage="1" showErrorMessage="1" sqref="I59" xr:uid="{00000000-0002-0000-0700-000006000000}">
      <formula1>$B$63:$B$66</formula1>
    </dataValidation>
    <dataValidation type="list" allowBlank="1" showInputMessage="1" showErrorMessage="1" sqref="J43:J58" xr:uid="{D5EBC124-B349-4B38-A1E7-699C759C78E8}">
      <formula1>$C$29:$C$34</formula1>
    </dataValidation>
    <dataValidation type="list" allowBlank="1" showInputMessage="1" showErrorMessage="1" sqref="I43:I58" xr:uid="{DF943AE2-175A-4813-9764-49B3C641114C}">
      <formula1>$B$29:$B$34</formula1>
    </dataValidation>
    <dataValidation type="list" allowBlank="1" showInputMessage="1" showErrorMessage="1" sqref="F43:F58" xr:uid="{38948C8C-7770-4D1C-AB92-23A1B4BF4EEA}">
      <formula1>$I$28:$I$43</formula1>
    </dataValidation>
    <dataValidation type="list" allowBlank="1" showInputMessage="1" showErrorMessage="1" sqref="G43:G58" xr:uid="{E3A95D05-D19C-4882-B26E-B8EAF86BB523}">
      <formula1>$J$28:$J$58</formula1>
    </dataValidation>
    <dataValidation type="list" allowBlank="1" showInputMessage="1" showErrorMessage="1" sqref="H43:H58" xr:uid="{7C80A3DA-DC22-4024-B542-D7C2BE909543}">
      <formula1>$K$28:$K$288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22"/>
  <sheetViews>
    <sheetView showGridLines="0" zoomScale="95" zoomScaleNormal="95" workbookViewId="0">
      <selection activeCell="F5" sqref="F5:G5"/>
    </sheetView>
  </sheetViews>
  <sheetFormatPr baseColWidth="10" defaultColWidth="11.42578125" defaultRowHeight="11.25" x14ac:dyDescent="0.15"/>
  <cols>
    <col min="1" max="1" width="3.140625" style="85" customWidth="1"/>
    <col min="2" max="2" width="46.28515625" style="85" customWidth="1"/>
    <col min="3" max="3" width="45.140625" style="85" customWidth="1"/>
    <col min="4" max="4" width="30.28515625" style="85" customWidth="1"/>
    <col min="5" max="5" width="18.140625" style="85" customWidth="1"/>
    <col min="6" max="6" width="24.85546875" style="85" customWidth="1"/>
    <col min="7" max="7" width="37.85546875" style="85" customWidth="1"/>
    <col min="8" max="16384" width="11.42578125" style="85"/>
  </cols>
  <sheetData>
    <row r="1" spans="2:10" ht="24" customHeight="1" x14ac:dyDescent="0.15">
      <c r="B1" s="394" t="s">
        <v>1107</v>
      </c>
      <c r="C1" s="394"/>
      <c r="D1" s="394"/>
      <c r="E1" s="394"/>
      <c r="F1" s="394"/>
      <c r="G1" s="394"/>
    </row>
    <row r="2" spans="2:10" ht="24" customHeight="1" x14ac:dyDescent="0.15">
      <c r="B2" s="397" t="s">
        <v>1108</v>
      </c>
      <c r="C2" s="397"/>
      <c r="D2" s="397"/>
      <c r="E2" s="397"/>
      <c r="F2" s="397"/>
      <c r="G2" s="397"/>
    </row>
    <row r="3" spans="2:10" ht="25.5" customHeight="1" x14ac:dyDescent="0.15">
      <c r="B3" s="395" t="s">
        <v>1109</v>
      </c>
      <c r="C3" s="395"/>
      <c r="D3" s="395"/>
      <c r="E3" s="395"/>
      <c r="F3" s="395"/>
      <c r="G3" s="395"/>
    </row>
    <row r="4" spans="2:10" ht="24" customHeight="1" x14ac:dyDescent="0.15">
      <c r="B4" s="108" t="s">
        <v>1110</v>
      </c>
      <c r="C4" s="108" t="s">
        <v>1111</v>
      </c>
      <c r="D4" s="108" t="s">
        <v>1112</v>
      </c>
      <c r="E4" s="108" t="s">
        <v>1113</v>
      </c>
      <c r="F4" s="396" t="s">
        <v>1114</v>
      </c>
      <c r="G4" s="396"/>
    </row>
    <row r="5" spans="2:10" ht="123" customHeight="1" x14ac:dyDescent="0.15">
      <c r="B5" s="125" t="s">
        <v>1115</v>
      </c>
      <c r="C5" s="94" t="s">
        <v>1116</v>
      </c>
      <c r="D5" s="184" t="s">
        <v>1117</v>
      </c>
      <c r="E5" s="185">
        <f>(0)/(110+280)*100</f>
        <v>0</v>
      </c>
      <c r="F5" s="393"/>
      <c r="G5" s="393"/>
    </row>
    <row r="6" spans="2:10" ht="102" customHeight="1" x14ac:dyDescent="0.15">
      <c r="B6" s="125" t="s">
        <v>1118</v>
      </c>
      <c r="C6" s="109" t="s">
        <v>1119</v>
      </c>
      <c r="D6" s="187" t="s">
        <v>1120</v>
      </c>
      <c r="E6" s="186">
        <f>+(573078)/(662154)*100</f>
        <v>86.547540300292681</v>
      </c>
      <c r="F6" s="393"/>
      <c r="G6" s="393"/>
    </row>
    <row r="7" spans="2:10" ht="87" customHeight="1" x14ac:dyDescent="0.15">
      <c r="B7" s="125" t="s">
        <v>1121</v>
      </c>
      <c r="C7" s="94" t="s">
        <v>1122</v>
      </c>
      <c r="D7" s="188" t="s">
        <v>1123</v>
      </c>
      <c r="E7" s="188">
        <f>(3189924406/3812275031)*100</f>
        <v>83.675085875513261</v>
      </c>
      <c r="F7" s="393"/>
      <c r="G7" s="393"/>
    </row>
    <row r="8" spans="2:10" ht="17.45" customHeight="1" x14ac:dyDescent="0.15">
      <c r="B8" s="399" t="s">
        <v>1124</v>
      </c>
      <c r="C8" s="399"/>
      <c r="D8" s="399"/>
      <c r="E8" s="399"/>
      <c r="F8" s="399"/>
    </row>
    <row r="9" spans="2:10" ht="25.5" customHeight="1" x14ac:dyDescent="0.15">
      <c r="B9" s="395" t="s">
        <v>1125</v>
      </c>
      <c r="C9" s="395"/>
      <c r="D9" s="395"/>
      <c r="E9" s="395"/>
      <c r="F9" s="395"/>
      <c r="G9" s="395"/>
    </row>
    <row r="10" spans="2:10" ht="24" customHeight="1" x14ac:dyDescent="0.15">
      <c r="B10" s="108" t="s">
        <v>1126</v>
      </c>
      <c r="C10" s="108" t="s">
        <v>1111</v>
      </c>
      <c r="D10" s="108" t="s">
        <v>1127</v>
      </c>
      <c r="E10" s="108" t="s">
        <v>1112</v>
      </c>
      <c r="F10" s="108" t="s">
        <v>1113</v>
      </c>
      <c r="G10" s="108" t="s">
        <v>1128</v>
      </c>
    </row>
    <row r="11" spans="2:10" ht="51.95" customHeight="1" x14ac:dyDescent="0.15">
      <c r="B11" s="111" t="s">
        <v>1129</v>
      </c>
      <c r="C11" s="109" t="s">
        <v>1130</v>
      </c>
      <c r="D11" s="115" t="s">
        <v>1131</v>
      </c>
      <c r="E11" s="189" t="s">
        <v>1132</v>
      </c>
      <c r="F11" s="189">
        <f>68/345*100</f>
        <v>19.710144927536234</v>
      </c>
      <c r="G11" s="87"/>
    </row>
    <row r="12" spans="2:10" ht="51.95" customHeight="1" x14ac:dyDescent="0.15">
      <c r="B12" s="112" t="s">
        <v>1133</v>
      </c>
      <c r="C12" s="109" t="s">
        <v>1134</v>
      </c>
      <c r="D12" s="116" t="s">
        <v>1135</v>
      </c>
      <c r="E12" s="189">
        <f>12*40</f>
        <v>480</v>
      </c>
      <c r="F12" s="190"/>
      <c r="G12" s="86" t="s">
        <v>1136</v>
      </c>
    </row>
    <row r="13" spans="2:10" ht="51.95" customHeight="1" x14ac:dyDescent="0.15">
      <c r="B13" s="112" t="s">
        <v>1137</v>
      </c>
      <c r="C13" s="117" t="s">
        <v>1138</v>
      </c>
      <c r="D13" s="117" t="s">
        <v>1139</v>
      </c>
      <c r="E13" s="188" t="s">
        <v>1140</v>
      </c>
      <c r="F13" s="188">
        <f>+(19/34)*100</f>
        <v>55.882352941176471</v>
      </c>
      <c r="G13" s="86"/>
    </row>
    <row r="14" spans="2:10" ht="51.95" customHeight="1" x14ac:dyDescent="0.15">
      <c r="B14" s="112" t="s">
        <v>1141</v>
      </c>
      <c r="C14" s="117" t="s">
        <v>1142</v>
      </c>
      <c r="D14" s="116" t="s">
        <v>1143</v>
      </c>
      <c r="E14" s="188" t="s">
        <v>1144</v>
      </c>
      <c r="F14" s="188">
        <f>(15/20)*100</f>
        <v>75</v>
      </c>
      <c r="G14" s="86"/>
      <c r="H14" s="398"/>
      <c r="I14" s="398"/>
      <c r="J14" s="398"/>
    </row>
    <row r="15" spans="2:10" ht="51.95" customHeight="1" x14ac:dyDescent="0.15">
      <c r="B15" s="112" t="s">
        <v>1145</v>
      </c>
      <c r="C15" s="124" t="s">
        <v>1146</v>
      </c>
      <c r="D15" s="116" t="s">
        <v>1143</v>
      </c>
      <c r="E15" s="188" t="s">
        <v>1147</v>
      </c>
      <c r="F15" s="188">
        <f>((16/17)-1)*100</f>
        <v>-5.8823529411764719</v>
      </c>
      <c r="G15" s="86"/>
      <c r="I15" s="123"/>
    </row>
    <row r="16" spans="2:10" ht="18" customHeight="1" x14ac:dyDescent="0.15">
      <c r="B16" s="118"/>
      <c r="C16" s="119"/>
      <c r="D16" s="120"/>
      <c r="E16" s="121"/>
      <c r="F16" s="122"/>
      <c r="G16" s="110"/>
    </row>
    <row r="17" spans="2:7" ht="24.6" customHeight="1" x14ac:dyDescent="0.15">
      <c r="B17" s="395" t="s">
        <v>1148</v>
      </c>
      <c r="C17" s="395"/>
      <c r="D17" s="395"/>
      <c r="E17" s="395"/>
      <c r="F17" s="395"/>
      <c r="G17" s="395"/>
    </row>
    <row r="18" spans="2:7" ht="39.950000000000003" customHeight="1" x14ac:dyDescent="0.15">
      <c r="B18" s="108" t="s">
        <v>1126</v>
      </c>
      <c r="C18" s="108" t="s">
        <v>1111</v>
      </c>
      <c r="D18" s="108" t="s">
        <v>1149</v>
      </c>
      <c r="E18" s="108" t="s">
        <v>1112</v>
      </c>
      <c r="F18" s="108" t="s">
        <v>1113</v>
      </c>
      <c r="G18" s="108" t="s">
        <v>1128</v>
      </c>
    </row>
    <row r="19" spans="2:7" ht="50.1" customHeight="1" x14ac:dyDescent="0.15">
      <c r="B19" s="113" t="s">
        <v>1150</v>
      </c>
      <c r="C19" s="126" t="s">
        <v>1151</v>
      </c>
      <c r="D19" s="126" t="s">
        <v>1152</v>
      </c>
      <c r="E19" s="200" t="s">
        <v>1153</v>
      </c>
      <c r="F19" s="200">
        <f>573078+89076</f>
        <v>662154</v>
      </c>
      <c r="G19" s="87"/>
    </row>
    <row r="20" spans="2:7" ht="50.1" customHeight="1" x14ac:dyDescent="0.15">
      <c r="B20" s="114" t="s">
        <v>1154</v>
      </c>
      <c r="C20" s="109" t="s">
        <v>1155</v>
      </c>
      <c r="D20" s="126" t="s">
        <v>1152</v>
      </c>
      <c r="E20" s="201" t="s">
        <v>285</v>
      </c>
      <c r="F20" s="190" t="s">
        <v>1156</v>
      </c>
      <c r="G20" s="86"/>
    </row>
    <row r="21" spans="2:7" ht="50.1" customHeight="1" x14ac:dyDescent="0.15">
      <c r="B21" s="114" t="s">
        <v>1157</v>
      </c>
      <c r="C21" s="109" t="s">
        <v>1158</v>
      </c>
      <c r="D21" s="126" t="s">
        <v>1152</v>
      </c>
      <c r="E21" s="201" t="s">
        <v>296</v>
      </c>
      <c r="F21" s="190" t="s">
        <v>1159</v>
      </c>
      <c r="G21" s="86"/>
    </row>
    <row r="22" spans="2:7" ht="50.1" customHeight="1" x14ac:dyDescent="0.15">
      <c r="B22" s="114" t="s">
        <v>1160</v>
      </c>
      <c r="C22" s="109" t="s">
        <v>1161</v>
      </c>
      <c r="D22" s="126" t="s">
        <v>1152</v>
      </c>
      <c r="E22" s="201" t="s">
        <v>329</v>
      </c>
      <c r="F22" s="190" t="s">
        <v>1162</v>
      </c>
      <c r="G22" s="86"/>
    </row>
  </sheetData>
  <mergeCells count="11">
    <mergeCell ref="B17:G17"/>
    <mergeCell ref="H14:J14"/>
    <mergeCell ref="F7:G7"/>
    <mergeCell ref="B8:F8"/>
    <mergeCell ref="B9:G9"/>
    <mergeCell ref="F6:G6"/>
    <mergeCell ref="B1:G1"/>
    <mergeCell ref="B3:G3"/>
    <mergeCell ref="F4:G4"/>
    <mergeCell ref="F5:G5"/>
    <mergeCell ref="B2:G2"/>
  </mergeCells>
  <pageMargins left="0.7" right="0.7" top="0.75" bottom="0.75" header="0.3" footer="0.3"/>
  <pageSetup orientation="portrait" r:id="rId1"/>
  <ignoredErrors>
    <ignoredError sqref="F15"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1058"/>
  <sheetViews>
    <sheetView showGridLines="0" topLeftCell="A1055" zoomScale="80" zoomScaleNormal="80" workbookViewId="0">
      <selection activeCell="H15" sqref="H15"/>
    </sheetView>
  </sheetViews>
  <sheetFormatPr baseColWidth="10" defaultColWidth="11.42578125" defaultRowHeight="11.25" x14ac:dyDescent="0.15"/>
  <cols>
    <col min="1" max="1" width="18.140625" style="1" customWidth="1"/>
    <col min="2" max="2" width="18.140625" style="1" hidden="1" customWidth="1"/>
    <col min="3" max="3" width="18.140625" style="1" customWidth="1"/>
    <col min="4" max="4" width="37.140625" style="1" customWidth="1"/>
    <col min="5" max="5" width="37.140625" style="130" customWidth="1"/>
    <col min="6" max="12" width="24.140625" style="130" customWidth="1"/>
    <col min="13" max="13" width="12.140625" style="1" customWidth="1"/>
    <col min="14" max="15" width="21.5703125" style="1" customWidth="1"/>
    <col min="16" max="16" width="19" style="1" customWidth="1"/>
    <col min="17" max="17" width="14" style="130" customWidth="1"/>
    <col min="18" max="18" width="36.42578125" style="1" customWidth="1"/>
    <col min="19" max="19" width="17" style="130" customWidth="1"/>
    <col min="20" max="22" width="17" style="1" customWidth="1"/>
    <col min="23" max="25" width="14.85546875" style="1" customWidth="1"/>
    <col min="26" max="28" width="14.85546875" style="130" customWidth="1"/>
    <col min="29" max="29" width="25.5703125" style="130" customWidth="1"/>
    <col min="30" max="41" width="14.85546875" style="1" customWidth="1"/>
    <col min="42" max="43" width="20.5703125" style="130" customWidth="1"/>
    <col min="44" max="47" width="14.85546875" style="1" customWidth="1"/>
    <col min="48" max="49" width="20.85546875" style="1" customWidth="1"/>
    <col min="50" max="287" width="11.42578125" style="1"/>
    <col min="288" max="288" width="16.7109375" style="1" customWidth="1"/>
    <col min="289" max="289" width="28.28515625" style="1" customWidth="1"/>
    <col min="290" max="290" width="19.42578125" style="1" customWidth="1"/>
    <col min="291" max="291" width="13.140625" style="1" customWidth="1"/>
    <col min="292" max="292" width="16.42578125" style="1" customWidth="1"/>
    <col min="293" max="293" width="15.5703125" style="1" customWidth="1"/>
    <col min="294" max="294" width="15.28515625" style="1" customWidth="1"/>
    <col min="295" max="295" width="15.140625" style="1" customWidth="1"/>
    <col min="296" max="296" width="14" style="1" customWidth="1"/>
    <col min="297" max="297" width="11.42578125" style="1"/>
    <col min="298" max="298" width="15.5703125" style="1" customWidth="1"/>
    <col min="299" max="299" width="15" style="1" customWidth="1"/>
    <col min="300" max="300" width="18.42578125" style="1" customWidth="1"/>
    <col min="301" max="302" width="11.42578125" style="1"/>
    <col min="303" max="303" width="14.7109375" style="1" customWidth="1"/>
    <col min="304" max="304" width="17" style="1" customWidth="1"/>
    <col min="305" max="305" width="16.28515625" style="1" customWidth="1"/>
    <col min="306" max="543" width="11.42578125" style="1"/>
    <col min="544" max="544" width="16.7109375" style="1" customWidth="1"/>
    <col min="545" max="545" width="28.28515625" style="1" customWidth="1"/>
    <col min="546" max="546" width="19.42578125" style="1" customWidth="1"/>
    <col min="547" max="547" width="13.140625" style="1" customWidth="1"/>
    <col min="548" max="548" width="16.42578125" style="1" customWidth="1"/>
    <col min="549" max="549" width="15.5703125" style="1" customWidth="1"/>
    <col min="550" max="550" width="15.28515625" style="1" customWidth="1"/>
    <col min="551" max="551" width="15.140625" style="1" customWidth="1"/>
    <col min="552" max="552" width="14" style="1" customWidth="1"/>
    <col min="553" max="553" width="11.42578125" style="1"/>
    <col min="554" max="554" width="15.5703125" style="1" customWidth="1"/>
    <col min="555" max="555" width="15" style="1" customWidth="1"/>
    <col min="556" max="556" width="18.42578125" style="1" customWidth="1"/>
    <col min="557" max="558" width="11.42578125" style="1"/>
    <col min="559" max="559" width="14.7109375" style="1" customWidth="1"/>
    <col min="560" max="560" width="17" style="1" customWidth="1"/>
    <col min="561" max="561" width="16.28515625" style="1" customWidth="1"/>
    <col min="562" max="799" width="11.42578125" style="1"/>
    <col min="800" max="800" width="16.7109375" style="1" customWidth="1"/>
    <col min="801" max="801" width="28.28515625" style="1" customWidth="1"/>
    <col min="802" max="802" width="19.42578125" style="1" customWidth="1"/>
    <col min="803" max="803" width="13.140625" style="1" customWidth="1"/>
    <col min="804" max="804" width="16.42578125" style="1" customWidth="1"/>
    <col min="805" max="805" width="15.5703125" style="1" customWidth="1"/>
    <col min="806" max="806" width="15.28515625" style="1" customWidth="1"/>
    <col min="807" max="807" width="15.140625" style="1" customWidth="1"/>
    <col min="808" max="808" width="14" style="1" customWidth="1"/>
    <col min="809" max="809" width="11.42578125" style="1"/>
    <col min="810" max="810" width="15.5703125" style="1" customWidth="1"/>
    <col min="811" max="811" width="15" style="1" customWidth="1"/>
    <col min="812" max="812" width="18.42578125" style="1" customWidth="1"/>
    <col min="813" max="814" width="11.42578125" style="1"/>
    <col min="815" max="815" width="14.7109375" style="1" customWidth="1"/>
    <col min="816" max="816" width="17" style="1" customWidth="1"/>
    <col min="817" max="817" width="16.28515625" style="1" customWidth="1"/>
    <col min="818" max="1055" width="11.42578125" style="1"/>
    <col min="1056" max="1056" width="16.7109375" style="1" customWidth="1"/>
    <col min="1057" max="1057" width="28.28515625" style="1" customWidth="1"/>
    <col min="1058" max="1058" width="19.42578125" style="1" customWidth="1"/>
    <col min="1059" max="1059" width="13.140625" style="1" customWidth="1"/>
    <col min="1060" max="1060" width="16.42578125" style="1" customWidth="1"/>
    <col min="1061" max="1061" width="15.5703125" style="1" customWidth="1"/>
    <col min="1062" max="1062" width="15.28515625" style="1" customWidth="1"/>
    <col min="1063" max="1063" width="15.140625" style="1" customWidth="1"/>
    <col min="1064" max="1064" width="14" style="1" customWidth="1"/>
    <col min="1065" max="1065" width="11.42578125" style="1"/>
    <col min="1066" max="1066" width="15.5703125" style="1" customWidth="1"/>
    <col min="1067" max="1067" width="15" style="1" customWidth="1"/>
    <col min="1068" max="1068" width="18.42578125" style="1" customWidth="1"/>
    <col min="1069" max="1070" width="11.42578125" style="1"/>
    <col min="1071" max="1071" width="14.7109375" style="1" customWidth="1"/>
    <col min="1072" max="1072" width="17" style="1" customWidth="1"/>
    <col min="1073" max="1073" width="16.28515625" style="1" customWidth="1"/>
    <col min="1074" max="1311" width="11.42578125" style="1"/>
    <col min="1312" max="1312" width="16.7109375" style="1" customWidth="1"/>
    <col min="1313" max="1313" width="28.28515625" style="1" customWidth="1"/>
    <col min="1314" max="1314" width="19.42578125" style="1" customWidth="1"/>
    <col min="1315" max="1315" width="13.140625" style="1" customWidth="1"/>
    <col min="1316" max="1316" width="16.42578125" style="1" customWidth="1"/>
    <col min="1317" max="1317" width="15.5703125" style="1" customWidth="1"/>
    <col min="1318" max="1318" width="15.28515625" style="1" customWidth="1"/>
    <col min="1319" max="1319" width="15.140625" style="1" customWidth="1"/>
    <col min="1320" max="1320" width="14" style="1" customWidth="1"/>
    <col min="1321" max="1321" width="11.42578125" style="1"/>
    <col min="1322" max="1322" width="15.5703125" style="1" customWidth="1"/>
    <col min="1323" max="1323" width="15" style="1" customWidth="1"/>
    <col min="1324" max="1324" width="18.42578125" style="1" customWidth="1"/>
    <col min="1325" max="1326" width="11.42578125" style="1"/>
    <col min="1327" max="1327" width="14.7109375" style="1" customWidth="1"/>
    <col min="1328" max="1328" width="17" style="1" customWidth="1"/>
    <col min="1329" max="1329" width="16.28515625" style="1" customWidth="1"/>
    <col min="1330" max="1567" width="11.42578125" style="1"/>
    <col min="1568" max="1568" width="16.7109375" style="1" customWidth="1"/>
    <col min="1569" max="1569" width="28.28515625" style="1" customWidth="1"/>
    <col min="1570" max="1570" width="19.42578125" style="1" customWidth="1"/>
    <col min="1571" max="1571" width="13.140625" style="1" customWidth="1"/>
    <col min="1572" max="1572" width="16.42578125" style="1" customWidth="1"/>
    <col min="1573" max="1573" width="15.5703125" style="1" customWidth="1"/>
    <col min="1574" max="1574" width="15.28515625" style="1" customWidth="1"/>
    <col min="1575" max="1575" width="15.140625" style="1" customWidth="1"/>
    <col min="1576" max="1576" width="14" style="1" customWidth="1"/>
    <col min="1577" max="1577" width="11.42578125" style="1"/>
    <col min="1578" max="1578" width="15.5703125" style="1" customWidth="1"/>
    <col min="1579" max="1579" width="15" style="1" customWidth="1"/>
    <col min="1580" max="1580" width="18.42578125" style="1" customWidth="1"/>
    <col min="1581" max="1582" width="11.42578125" style="1"/>
    <col min="1583" max="1583" width="14.7109375" style="1" customWidth="1"/>
    <col min="1584" max="1584" width="17" style="1" customWidth="1"/>
    <col min="1585" max="1585" width="16.28515625" style="1" customWidth="1"/>
    <col min="1586" max="1823" width="11.42578125" style="1"/>
    <col min="1824" max="1824" width="16.7109375" style="1" customWidth="1"/>
    <col min="1825" max="1825" width="28.28515625" style="1" customWidth="1"/>
    <col min="1826" max="1826" width="19.42578125" style="1" customWidth="1"/>
    <col min="1827" max="1827" width="13.140625" style="1" customWidth="1"/>
    <col min="1828" max="1828" width="16.42578125" style="1" customWidth="1"/>
    <col min="1829" max="1829" width="15.5703125" style="1" customWidth="1"/>
    <col min="1830" max="1830" width="15.28515625" style="1" customWidth="1"/>
    <col min="1831" max="1831" width="15.140625" style="1" customWidth="1"/>
    <col min="1832" max="1832" width="14" style="1" customWidth="1"/>
    <col min="1833" max="1833" width="11.42578125" style="1"/>
    <col min="1834" max="1834" width="15.5703125" style="1" customWidth="1"/>
    <col min="1835" max="1835" width="15" style="1" customWidth="1"/>
    <col min="1836" max="1836" width="18.42578125" style="1" customWidth="1"/>
    <col min="1837" max="1838" width="11.42578125" style="1"/>
    <col min="1839" max="1839" width="14.7109375" style="1" customWidth="1"/>
    <col min="1840" max="1840" width="17" style="1" customWidth="1"/>
    <col min="1841" max="1841" width="16.28515625" style="1" customWidth="1"/>
    <col min="1842" max="2079" width="11.42578125" style="1"/>
    <col min="2080" max="2080" width="16.7109375" style="1" customWidth="1"/>
    <col min="2081" max="2081" width="28.28515625" style="1" customWidth="1"/>
    <col min="2082" max="2082" width="19.42578125" style="1" customWidth="1"/>
    <col min="2083" max="2083" width="13.140625" style="1" customWidth="1"/>
    <col min="2084" max="2084" width="16.42578125" style="1" customWidth="1"/>
    <col min="2085" max="2085" width="15.5703125" style="1" customWidth="1"/>
    <col min="2086" max="2086" width="15.28515625" style="1" customWidth="1"/>
    <col min="2087" max="2087" width="15.140625" style="1" customWidth="1"/>
    <col min="2088" max="2088" width="14" style="1" customWidth="1"/>
    <col min="2089" max="2089" width="11.42578125" style="1"/>
    <col min="2090" max="2090" width="15.5703125" style="1" customWidth="1"/>
    <col min="2091" max="2091" width="15" style="1" customWidth="1"/>
    <col min="2092" max="2092" width="18.42578125" style="1" customWidth="1"/>
    <col min="2093" max="2094" width="11.42578125" style="1"/>
    <col min="2095" max="2095" width="14.7109375" style="1" customWidth="1"/>
    <col min="2096" max="2096" width="17" style="1" customWidth="1"/>
    <col min="2097" max="2097" width="16.28515625" style="1" customWidth="1"/>
    <col min="2098" max="2335" width="11.42578125" style="1"/>
    <col min="2336" max="2336" width="16.7109375" style="1" customWidth="1"/>
    <col min="2337" max="2337" width="28.28515625" style="1" customWidth="1"/>
    <col min="2338" max="2338" width="19.42578125" style="1" customWidth="1"/>
    <col min="2339" max="2339" width="13.140625" style="1" customWidth="1"/>
    <col min="2340" max="2340" width="16.42578125" style="1" customWidth="1"/>
    <col min="2341" max="2341" width="15.5703125" style="1" customWidth="1"/>
    <col min="2342" max="2342" width="15.28515625" style="1" customWidth="1"/>
    <col min="2343" max="2343" width="15.140625" style="1" customWidth="1"/>
    <col min="2344" max="2344" width="14" style="1" customWidth="1"/>
    <col min="2345" max="2345" width="11.42578125" style="1"/>
    <col min="2346" max="2346" width="15.5703125" style="1" customWidth="1"/>
    <col min="2347" max="2347" width="15" style="1" customWidth="1"/>
    <col min="2348" max="2348" width="18.42578125" style="1" customWidth="1"/>
    <col min="2349" max="2350" width="11.42578125" style="1"/>
    <col min="2351" max="2351" width="14.7109375" style="1" customWidth="1"/>
    <col min="2352" max="2352" width="17" style="1" customWidth="1"/>
    <col min="2353" max="2353" width="16.28515625" style="1" customWidth="1"/>
    <col min="2354" max="2591" width="11.42578125" style="1"/>
    <col min="2592" max="2592" width="16.7109375" style="1" customWidth="1"/>
    <col min="2593" max="2593" width="28.28515625" style="1" customWidth="1"/>
    <col min="2594" max="2594" width="19.42578125" style="1" customWidth="1"/>
    <col min="2595" max="2595" width="13.140625" style="1" customWidth="1"/>
    <col min="2596" max="2596" width="16.42578125" style="1" customWidth="1"/>
    <col min="2597" max="2597" width="15.5703125" style="1" customWidth="1"/>
    <col min="2598" max="2598" width="15.28515625" style="1" customWidth="1"/>
    <col min="2599" max="2599" width="15.140625" style="1" customWidth="1"/>
    <col min="2600" max="2600" width="14" style="1" customWidth="1"/>
    <col min="2601" max="2601" width="11.42578125" style="1"/>
    <col min="2602" max="2602" width="15.5703125" style="1" customWidth="1"/>
    <col min="2603" max="2603" width="15" style="1" customWidth="1"/>
    <col min="2604" max="2604" width="18.42578125" style="1" customWidth="1"/>
    <col min="2605" max="2606" width="11.42578125" style="1"/>
    <col min="2607" max="2607" width="14.7109375" style="1" customWidth="1"/>
    <col min="2608" max="2608" width="17" style="1" customWidth="1"/>
    <col min="2609" max="2609" width="16.28515625" style="1" customWidth="1"/>
    <col min="2610" max="2847" width="11.42578125" style="1"/>
    <col min="2848" max="2848" width="16.7109375" style="1" customWidth="1"/>
    <col min="2849" max="2849" width="28.28515625" style="1" customWidth="1"/>
    <col min="2850" max="2850" width="19.42578125" style="1" customWidth="1"/>
    <col min="2851" max="2851" width="13.140625" style="1" customWidth="1"/>
    <col min="2852" max="2852" width="16.42578125" style="1" customWidth="1"/>
    <col min="2853" max="2853" width="15.5703125" style="1" customWidth="1"/>
    <col min="2854" max="2854" width="15.28515625" style="1" customWidth="1"/>
    <col min="2855" max="2855" width="15.140625" style="1" customWidth="1"/>
    <col min="2856" max="2856" width="14" style="1" customWidth="1"/>
    <col min="2857" max="2857" width="11.42578125" style="1"/>
    <col min="2858" max="2858" width="15.5703125" style="1" customWidth="1"/>
    <col min="2859" max="2859" width="15" style="1" customWidth="1"/>
    <col min="2860" max="2860" width="18.42578125" style="1" customWidth="1"/>
    <col min="2861" max="2862" width="11.42578125" style="1"/>
    <col min="2863" max="2863" width="14.7109375" style="1" customWidth="1"/>
    <col min="2864" max="2864" width="17" style="1" customWidth="1"/>
    <col min="2865" max="2865" width="16.28515625" style="1" customWidth="1"/>
    <col min="2866" max="3103" width="11.42578125" style="1"/>
    <col min="3104" max="3104" width="16.7109375" style="1" customWidth="1"/>
    <col min="3105" max="3105" width="28.28515625" style="1" customWidth="1"/>
    <col min="3106" max="3106" width="19.42578125" style="1" customWidth="1"/>
    <col min="3107" max="3107" width="13.140625" style="1" customWidth="1"/>
    <col min="3108" max="3108" width="16.42578125" style="1" customWidth="1"/>
    <col min="3109" max="3109" width="15.5703125" style="1" customWidth="1"/>
    <col min="3110" max="3110" width="15.28515625" style="1" customWidth="1"/>
    <col min="3111" max="3111" width="15.140625" style="1" customWidth="1"/>
    <col min="3112" max="3112" width="14" style="1" customWidth="1"/>
    <col min="3113" max="3113" width="11.42578125" style="1"/>
    <col min="3114" max="3114" width="15.5703125" style="1" customWidth="1"/>
    <col min="3115" max="3115" width="15" style="1" customWidth="1"/>
    <col min="3116" max="3116" width="18.42578125" style="1" customWidth="1"/>
    <col min="3117" max="3118" width="11.42578125" style="1"/>
    <col min="3119" max="3119" width="14.7109375" style="1" customWidth="1"/>
    <col min="3120" max="3120" width="17" style="1" customWidth="1"/>
    <col min="3121" max="3121" width="16.28515625" style="1" customWidth="1"/>
    <col min="3122" max="3359" width="11.42578125" style="1"/>
    <col min="3360" max="3360" width="16.7109375" style="1" customWidth="1"/>
    <col min="3361" max="3361" width="28.28515625" style="1" customWidth="1"/>
    <col min="3362" max="3362" width="19.42578125" style="1" customWidth="1"/>
    <col min="3363" max="3363" width="13.140625" style="1" customWidth="1"/>
    <col min="3364" max="3364" width="16.42578125" style="1" customWidth="1"/>
    <col min="3365" max="3365" width="15.5703125" style="1" customWidth="1"/>
    <col min="3366" max="3366" width="15.28515625" style="1" customWidth="1"/>
    <col min="3367" max="3367" width="15.140625" style="1" customWidth="1"/>
    <col min="3368" max="3368" width="14" style="1" customWidth="1"/>
    <col min="3369" max="3369" width="11.42578125" style="1"/>
    <col min="3370" max="3370" width="15.5703125" style="1" customWidth="1"/>
    <col min="3371" max="3371" width="15" style="1" customWidth="1"/>
    <col min="3372" max="3372" width="18.42578125" style="1" customWidth="1"/>
    <col min="3373" max="3374" width="11.42578125" style="1"/>
    <col min="3375" max="3375" width="14.7109375" style="1" customWidth="1"/>
    <col min="3376" max="3376" width="17" style="1" customWidth="1"/>
    <col min="3377" max="3377" width="16.28515625" style="1" customWidth="1"/>
    <col min="3378" max="3615" width="11.42578125" style="1"/>
    <col min="3616" max="3616" width="16.7109375" style="1" customWidth="1"/>
    <col min="3617" max="3617" width="28.28515625" style="1" customWidth="1"/>
    <col min="3618" max="3618" width="19.42578125" style="1" customWidth="1"/>
    <col min="3619" max="3619" width="13.140625" style="1" customWidth="1"/>
    <col min="3620" max="3620" width="16.42578125" style="1" customWidth="1"/>
    <col min="3621" max="3621" width="15.5703125" style="1" customWidth="1"/>
    <col min="3622" max="3622" width="15.28515625" style="1" customWidth="1"/>
    <col min="3623" max="3623" width="15.140625" style="1" customWidth="1"/>
    <col min="3624" max="3624" width="14" style="1" customWidth="1"/>
    <col min="3625" max="3625" width="11.42578125" style="1"/>
    <col min="3626" max="3626" width="15.5703125" style="1" customWidth="1"/>
    <col min="3627" max="3627" width="15" style="1" customWidth="1"/>
    <col min="3628" max="3628" width="18.42578125" style="1" customWidth="1"/>
    <col min="3629" max="3630" width="11.42578125" style="1"/>
    <col min="3631" max="3631" width="14.7109375" style="1" customWidth="1"/>
    <col min="3632" max="3632" width="17" style="1" customWidth="1"/>
    <col min="3633" max="3633" width="16.28515625" style="1" customWidth="1"/>
    <col min="3634" max="3871" width="11.42578125" style="1"/>
    <col min="3872" max="3872" width="16.7109375" style="1" customWidth="1"/>
    <col min="3873" max="3873" width="28.28515625" style="1" customWidth="1"/>
    <col min="3874" max="3874" width="19.42578125" style="1" customWidth="1"/>
    <col min="3875" max="3875" width="13.140625" style="1" customWidth="1"/>
    <col min="3876" max="3876" width="16.42578125" style="1" customWidth="1"/>
    <col min="3877" max="3877" width="15.5703125" style="1" customWidth="1"/>
    <col min="3878" max="3878" width="15.28515625" style="1" customWidth="1"/>
    <col min="3879" max="3879" width="15.140625" style="1" customWidth="1"/>
    <col min="3880" max="3880" width="14" style="1" customWidth="1"/>
    <col min="3881" max="3881" width="11.42578125" style="1"/>
    <col min="3882" max="3882" width="15.5703125" style="1" customWidth="1"/>
    <col min="3883" max="3883" width="15" style="1" customWidth="1"/>
    <col min="3884" max="3884" width="18.42578125" style="1" customWidth="1"/>
    <col min="3885" max="3886" width="11.42578125" style="1"/>
    <col min="3887" max="3887" width="14.7109375" style="1" customWidth="1"/>
    <col min="3888" max="3888" width="17" style="1" customWidth="1"/>
    <col min="3889" max="3889" width="16.28515625" style="1" customWidth="1"/>
    <col min="3890" max="4127" width="11.42578125" style="1"/>
    <col min="4128" max="4128" width="16.7109375" style="1" customWidth="1"/>
    <col min="4129" max="4129" width="28.28515625" style="1" customWidth="1"/>
    <col min="4130" max="4130" width="19.42578125" style="1" customWidth="1"/>
    <col min="4131" max="4131" width="13.140625" style="1" customWidth="1"/>
    <col min="4132" max="4132" width="16.42578125" style="1" customWidth="1"/>
    <col min="4133" max="4133" width="15.5703125" style="1" customWidth="1"/>
    <col min="4134" max="4134" width="15.28515625" style="1" customWidth="1"/>
    <col min="4135" max="4135" width="15.140625" style="1" customWidth="1"/>
    <col min="4136" max="4136" width="14" style="1" customWidth="1"/>
    <col min="4137" max="4137" width="11.42578125" style="1"/>
    <col min="4138" max="4138" width="15.5703125" style="1" customWidth="1"/>
    <col min="4139" max="4139" width="15" style="1" customWidth="1"/>
    <col min="4140" max="4140" width="18.42578125" style="1" customWidth="1"/>
    <col min="4141" max="4142" width="11.42578125" style="1"/>
    <col min="4143" max="4143" width="14.7109375" style="1" customWidth="1"/>
    <col min="4144" max="4144" width="17" style="1" customWidth="1"/>
    <col min="4145" max="4145" width="16.28515625" style="1" customWidth="1"/>
    <col min="4146" max="4383" width="11.42578125" style="1"/>
    <col min="4384" max="4384" width="16.7109375" style="1" customWidth="1"/>
    <col min="4385" max="4385" width="28.28515625" style="1" customWidth="1"/>
    <col min="4386" max="4386" width="19.42578125" style="1" customWidth="1"/>
    <col min="4387" max="4387" width="13.140625" style="1" customWidth="1"/>
    <col min="4388" max="4388" width="16.42578125" style="1" customWidth="1"/>
    <col min="4389" max="4389" width="15.5703125" style="1" customWidth="1"/>
    <col min="4390" max="4390" width="15.28515625" style="1" customWidth="1"/>
    <col min="4391" max="4391" width="15.140625" style="1" customWidth="1"/>
    <col min="4392" max="4392" width="14" style="1" customWidth="1"/>
    <col min="4393" max="4393" width="11.42578125" style="1"/>
    <col min="4394" max="4394" width="15.5703125" style="1" customWidth="1"/>
    <col min="4395" max="4395" width="15" style="1" customWidth="1"/>
    <col min="4396" max="4396" width="18.42578125" style="1" customWidth="1"/>
    <col min="4397" max="4398" width="11.42578125" style="1"/>
    <col min="4399" max="4399" width="14.7109375" style="1" customWidth="1"/>
    <col min="4400" max="4400" width="17" style="1" customWidth="1"/>
    <col min="4401" max="4401" width="16.28515625" style="1" customWidth="1"/>
    <col min="4402" max="4639" width="11.42578125" style="1"/>
    <col min="4640" max="4640" width="16.7109375" style="1" customWidth="1"/>
    <col min="4641" max="4641" width="28.28515625" style="1" customWidth="1"/>
    <col min="4642" max="4642" width="19.42578125" style="1" customWidth="1"/>
    <col min="4643" max="4643" width="13.140625" style="1" customWidth="1"/>
    <col min="4644" max="4644" width="16.42578125" style="1" customWidth="1"/>
    <col min="4645" max="4645" width="15.5703125" style="1" customWidth="1"/>
    <col min="4646" max="4646" width="15.28515625" style="1" customWidth="1"/>
    <col min="4647" max="4647" width="15.140625" style="1" customWidth="1"/>
    <col min="4648" max="4648" width="14" style="1" customWidth="1"/>
    <col min="4649" max="4649" width="11.42578125" style="1"/>
    <col min="4650" max="4650" width="15.5703125" style="1" customWidth="1"/>
    <col min="4651" max="4651" width="15" style="1" customWidth="1"/>
    <col min="4652" max="4652" width="18.42578125" style="1" customWidth="1"/>
    <col min="4653" max="4654" width="11.42578125" style="1"/>
    <col min="4655" max="4655" width="14.7109375" style="1" customWidth="1"/>
    <col min="4656" max="4656" width="17" style="1" customWidth="1"/>
    <col min="4657" max="4657" width="16.28515625" style="1" customWidth="1"/>
    <col min="4658" max="4895" width="11.42578125" style="1"/>
    <col min="4896" max="4896" width="16.7109375" style="1" customWidth="1"/>
    <col min="4897" max="4897" width="28.28515625" style="1" customWidth="1"/>
    <col min="4898" max="4898" width="19.42578125" style="1" customWidth="1"/>
    <col min="4899" max="4899" width="13.140625" style="1" customWidth="1"/>
    <col min="4900" max="4900" width="16.42578125" style="1" customWidth="1"/>
    <col min="4901" max="4901" width="15.5703125" style="1" customWidth="1"/>
    <col min="4902" max="4902" width="15.28515625" style="1" customWidth="1"/>
    <col min="4903" max="4903" width="15.140625" style="1" customWidth="1"/>
    <col min="4904" max="4904" width="14" style="1" customWidth="1"/>
    <col min="4905" max="4905" width="11.42578125" style="1"/>
    <col min="4906" max="4906" width="15.5703125" style="1" customWidth="1"/>
    <col min="4907" max="4907" width="15" style="1" customWidth="1"/>
    <col min="4908" max="4908" width="18.42578125" style="1" customWidth="1"/>
    <col min="4909" max="4910" width="11.42578125" style="1"/>
    <col min="4911" max="4911" width="14.7109375" style="1" customWidth="1"/>
    <col min="4912" max="4912" width="17" style="1" customWidth="1"/>
    <col min="4913" max="4913" width="16.28515625" style="1" customWidth="1"/>
    <col min="4914" max="5151" width="11.42578125" style="1"/>
    <col min="5152" max="5152" width="16.7109375" style="1" customWidth="1"/>
    <col min="5153" max="5153" width="28.28515625" style="1" customWidth="1"/>
    <col min="5154" max="5154" width="19.42578125" style="1" customWidth="1"/>
    <col min="5155" max="5155" width="13.140625" style="1" customWidth="1"/>
    <col min="5156" max="5156" width="16.42578125" style="1" customWidth="1"/>
    <col min="5157" max="5157" width="15.5703125" style="1" customWidth="1"/>
    <col min="5158" max="5158" width="15.28515625" style="1" customWidth="1"/>
    <col min="5159" max="5159" width="15.140625" style="1" customWidth="1"/>
    <col min="5160" max="5160" width="14" style="1" customWidth="1"/>
    <col min="5161" max="5161" width="11.42578125" style="1"/>
    <col min="5162" max="5162" width="15.5703125" style="1" customWidth="1"/>
    <col min="5163" max="5163" width="15" style="1" customWidth="1"/>
    <col min="5164" max="5164" width="18.42578125" style="1" customWidth="1"/>
    <col min="5165" max="5166" width="11.42578125" style="1"/>
    <col min="5167" max="5167" width="14.7109375" style="1" customWidth="1"/>
    <col min="5168" max="5168" width="17" style="1" customWidth="1"/>
    <col min="5169" max="5169" width="16.28515625" style="1" customWidth="1"/>
    <col min="5170" max="5407" width="11.42578125" style="1"/>
    <col min="5408" max="5408" width="16.7109375" style="1" customWidth="1"/>
    <col min="5409" max="5409" width="28.28515625" style="1" customWidth="1"/>
    <col min="5410" max="5410" width="19.42578125" style="1" customWidth="1"/>
    <col min="5411" max="5411" width="13.140625" style="1" customWidth="1"/>
    <col min="5412" max="5412" width="16.42578125" style="1" customWidth="1"/>
    <col min="5413" max="5413" width="15.5703125" style="1" customWidth="1"/>
    <col min="5414" max="5414" width="15.28515625" style="1" customWidth="1"/>
    <col min="5415" max="5415" width="15.140625" style="1" customWidth="1"/>
    <col min="5416" max="5416" width="14" style="1" customWidth="1"/>
    <col min="5417" max="5417" width="11.42578125" style="1"/>
    <col min="5418" max="5418" width="15.5703125" style="1" customWidth="1"/>
    <col min="5419" max="5419" width="15" style="1" customWidth="1"/>
    <col min="5420" max="5420" width="18.42578125" style="1" customWidth="1"/>
    <col min="5421" max="5422" width="11.42578125" style="1"/>
    <col min="5423" max="5423" width="14.7109375" style="1" customWidth="1"/>
    <col min="5424" max="5424" width="17" style="1" customWidth="1"/>
    <col min="5425" max="5425" width="16.28515625" style="1" customWidth="1"/>
    <col min="5426" max="5663" width="11.42578125" style="1"/>
    <col min="5664" max="5664" width="16.7109375" style="1" customWidth="1"/>
    <col min="5665" max="5665" width="28.28515625" style="1" customWidth="1"/>
    <col min="5666" max="5666" width="19.42578125" style="1" customWidth="1"/>
    <col min="5667" max="5667" width="13.140625" style="1" customWidth="1"/>
    <col min="5668" max="5668" width="16.42578125" style="1" customWidth="1"/>
    <col min="5669" max="5669" width="15.5703125" style="1" customWidth="1"/>
    <col min="5670" max="5670" width="15.28515625" style="1" customWidth="1"/>
    <col min="5671" max="5671" width="15.140625" style="1" customWidth="1"/>
    <col min="5672" max="5672" width="14" style="1" customWidth="1"/>
    <col min="5673" max="5673" width="11.42578125" style="1"/>
    <col min="5674" max="5674" width="15.5703125" style="1" customWidth="1"/>
    <col min="5675" max="5675" width="15" style="1" customWidth="1"/>
    <col min="5676" max="5676" width="18.42578125" style="1" customWidth="1"/>
    <col min="5677" max="5678" width="11.42578125" style="1"/>
    <col min="5679" max="5679" width="14.7109375" style="1" customWidth="1"/>
    <col min="5680" max="5680" width="17" style="1" customWidth="1"/>
    <col min="5681" max="5681" width="16.28515625" style="1" customWidth="1"/>
    <col min="5682" max="5919" width="11.42578125" style="1"/>
    <col min="5920" max="5920" width="16.7109375" style="1" customWidth="1"/>
    <col min="5921" max="5921" width="28.28515625" style="1" customWidth="1"/>
    <col min="5922" max="5922" width="19.42578125" style="1" customWidth="1"/>
    <col min="5923" max="5923" width="13.140625" style="1" customWidth="1"/>
    <col min="5924" max="5924" width="16.42578125" style="1" customWidth="1"/>
    <col min="5925" max="5925" width="15.5703125" style="1" customWidth="1"/>
    <col min="5926" max="5926" width="15.28515625" style="1" customWidth="1"/>
    <col min="5927" max="5927" width="15.140625" style="1" customWidth="1"/>
    <col min="5928" max="5928" width="14" style="1" customWidth="1"/>
    <col min="5929" max="5929" width="11.42578125" style="1"/>
    <col min="5930" max="5930" width="15.5703125" style="1" customWidth="1"/>
    <col min="5931" max="5931" width="15" style="1" customWidth="1"/>
    <col min="5932" max="5932" width="18.42578125" style="1" customWidth="1"/>
    <col min="5933" max="5934" width="11.42578125" style="1"/>
    <col min="5935" max="5935" width="14.7109375" style="1" customWidth="1"/>
    <col min="5936" max="5936" width="17" style="1" customWidth="1"/>
    <col min="5937" max="5937" width="16.28515625" style="1" customWidth="1"/>
    <col min="5938" max="6175" width="11.42578125" style="1"/>
    <col min="6176" max="6176" width="16.7109375" style="1" customWidth="1"/>
    <col min="6177" max="6177" width="28.28515625" style="1" customWidth="1"/>
    <col min="6178" max="6178" width="19.42578125" style="1" customWidth="1"/>
    <col min="6179" max="6179" width="13.140625" style="1" customWidth="1"/>
    <col min="6180" max="6180" width="16.42578125" style="1" customWidth="1"/>
    <col min="6181" max="6181" width="15.5703125" style="1" customWidth="1"/>
    <col min="6182" max="6182" width="15.28515625" style="1" customWidth="1"/>
    <col min="6183" max="6183" width="15.140625" style="1" customWidth="1"/>
    <col min="6184" max="6184" width="14" style="1" customWidth="1"/>
    <col min="6185" max="6185" width="11.42578125" style="1"/>
    <col min="6186" max="6186" width="15.5703125" style="1" customWidth="1"/>
    <col min="6187" max="6187" width="15" style="1" customWidth="1"/>
    <col min="6188" max="6188" width="18.42578125" style="1" customWidth="1"/>
    <col min="6189" max="6190" width="11.42578125" style="1"/>
    <col min="6191" max="6191" width="14.7109375" style="1" customWidth="1"/>
    <col min="6192" max="6192" width="17" style="1" customWidth="1"/>
    <col min="6193" max="6193" width="16.28515625" style="1" customWidth="1"/>
    <col min="6194" max="6431" width="11.42578125" style="1"/>
    <col min="6432" max="6432" width="16.7109375" style="1" customWidth="1"/>
    <col min="6433" max="6433" width="28.28515625" style="1" customWidth="1"/>
    <col min="6434" max="6434" width="19.42578125" style="1" customWidth="1"/>
    <col min="6435" max="6435" width="13.140625" style="1" customWidth="1"/>
    <col min="6436" max="6436" width="16.42578125" style="1" customWidth="1"/>
    <col min="6437" max="6437" width="15.5703125" style="1" customWidth="1"/>
    <col min="6438" max="6438" width="15.28515625" style="1" customWidth="1"/>
    <col min="6439" max="6439" width="15.140625" style="1" customWidth="1"/>
    <col min="6440" max="6440" width="14" style="1" customWidth="1"/>
    <col min="6441" max="6441" width="11.42578125" style="1"/>
    <col min="6442" max="6442" width="15.5703125" style="1" customWidth="1"/>
    <col min="6443" max="6443" width="15" style="1" customWidth="1"/>
    <col min="6444" max="6444" width="18.42578125" style="1" customWidth="1"/>
    <col min="6445" max="6446" width="11.42578125" style="1"/>
    <col min="6447" max="6447" width="14.7109375" style="1" customWidth="1"/>
    <col min="6448" max="6448" width="17" style="1" customWidth="1"/>
    <col min="6449" max="6449" width="16.28515625" style="1" customWidth="1"/>
    <col min="6450" max="6687" width="11.42578125" style="1"/>
    <col min="6688" max="6688" width="16.7109375" style="1" customWidth="1"/>
    <col min="6689" max="6689" width="28.28515625" style="1" customWidth="1"/>
    <col min="6690" max="6690" width="19.42578125" style="1" customWidth="1"/>
    <col min="6691" max="6691" width="13.140625" style="1" customWidth="1"/>
    <col min="6692" max="6692" width="16.42578125" style="1" customWidth="1"/>
    <col min="6693" max="6693" width="15.5703125" style="1" customWidth="1"/>
    <col min="6694" max="6694" width="15.28515625" style="1" customWidth="1"/>
    <col min="6695" max="6695" width="15.140625" style="1" customWidth="1"/>
    <col min="6696" max="6696" width="14" style="1" customWidth="1"/>
    <col min="6697" max="6697" width="11.42578125" style="1"/>
    <col min="6698" max="6698" width="15.5703125" style="1" customWidth="1"/>
    <col min="6699" max="6699" width="15" style="1" customWidth="1"/>
    <col min="6700" max="6700" width="18.42578125" style="1" customWidth="1"/>
    <col min="6701" max="6702" width="11.42578125" style="1"/>
    <col min="6703" max="6703" width="14.7109375" style="1" customWidth="1"/>
    <col min="6704" max="6704" width="17" style="1" customWidth="1"/>
    <col min="6705" max="6705" width="16.28515625" style="1" customWidth="1"/>
    <col min="6706" max="6943" width="11.42578125" style="1"/>
    <col min="6944" max="6944" width="16.7109375" style="1" customWidth="1"/>
    <col min="6945" max="6945" width="28.28515625" style="1" customWidth="1"/>
    <col min="6946" max="6946" width="19.42578125" style="1" customWidth="1"/>
    <col min="6947" max="6947" width="13.140625" style="1" customWidth="1"/>
    <col min="6948" max="6948" width="16.42578125" style="1" customWidth="1"/>
    <col min="6949" max="6949" width="15.5703125" style="1" customWidth="1"/>
    <col min="6950" max="6950" width="15.28515625" style="1" customWidth="1"/>
    <col min="6951" max="6951" width="15.140625" style="1" customWidth="1"/>
    <col min="6952" max="6952" width="14" style="1" customWidth="1"/>
    <col min="6953" max="6953" width="11.42578125" style="1"/>
    <col min="6954" max="6954" width="15.5703125" style="1" customWidth="1"/>
    <col min="6955" max="6955" width="15" style="1" customWidth="1"/>
    <col min="6956" max="6956" width="18.42578125" style="1" customWidth="1"/>
    <col min="6957" max="6958" width="11.42578125" style="1"/>
    <col min="6959" max="6959" width="14.7109375" style="1" customWidth="1"/>
    <col min="6960" max="6960" width="17" style="1" customWidth="1"/>
    <col min="6961" max="6961" width="16.28515625" style="1" customWidth="1"/>
    <col min="6962" max="7199" width="11.42578125" style="1"/>
    <col min="7200" max="7200" width="16.7109375" style="1" customWidth="1"/>
    <col min="7201" max="7201" width="28.28515625" style="1" customWidth="1"/>
    <col min="7202" max="7202" width="19.42578125" style="1" customWidth="1"/>
    <col min="7203" max="7203" width="13.140625" style="1" customWidth="1"/>
    <col min="7204" max="7204" width="16.42578125" style="1" customWidth="1"/>
    <col min="7205" max="7205" width="15.5703125" style="1" customWidth="1"/>
    <col min="7206" max="7206" width="15.28515625" style="1" customWidth="1"/>
    <col min="7207" max="7207" width="15.140625" style="1" customWidth="1"/>
    <col min="7208" max="7208" width="14" style="1" customWidth="1"/>
    <col min="7209" max="7209" width="11.42578125" style="1"/>
    <col min="7210" max="7210" width="15.5703125" style="1" customWidth="1"/>
    <col min="7211" max="7211" width="15" style="1" customWidth="1"/>
    <col min="7212" max="7212" width="18.42578125" style="1" customWidth="1"/>
    <col min="7213" max="7214" width="11.42578125" style="1"/>
    <col min="7215" max="7215" width="14.7109375" style="1" customWidth="1"/>
    <col min="7216" max="7216" width="17" style="1" customWidth="1"/>
    <col min="7217" max="7217" width="16.28515625" style="1" customWidth="1"/>
    <col min="7218" max="7455" width="11.42578125" style="1"/>
    <col min="7456" max="7456" width="16.7109375" style="1" customWidth="1"/>
    <col min="7457" max="7457" width="28.28515625" style="1" customWidth="1"/>
    <col min="7458" max="7458" width="19.42578125" style="1" customWidth="1"/>
    <col min="7459" max="7459" width="13.140625" style="1" customWidth="1"/>
    <col min="7460" max="7460" width="16.42578125" style="1" customWidth="1"/>
    <col min="7461" max="7461" width="15.5703125" style="1" customWidth="1"/>
    <col min="7462" max="7462" width="15.28515625" style="1" customWidth="1"/>
    <col min="7463" max="7463" width="15.140625" style="1" customWidth="1"/>
    <col min="7464" max="7464" width="14" style="1" customWidth="1"/>
    <col min="7465" max="7465" width="11.42578125" style="1"/>
    <col min="7466" max="7466" width="15.5703125" style="1" customWidth="1"/>
    <col min="7467" max="7467" width="15" style="1" customWidth="1"/>
    <col min="7468" max="7468" width="18.42578125" style="1" customWidth="1"/>
    <col min="7469" max="7470" width="11.42578125" style="1"/>
    <col min="7471" max="7471" width="14.7109375" style="1" customWidth="1"/>
    <col min="7472" max="7472" width="17" style="1" customWidth="1"/>
    <col min="7473" max="7473" width="16.28515625" style="1" customWidth="1"/>
    <col min="7474" max="7711" width="11.42578125" style="1"/>
    <col min="7712" max="7712" width="16.7109375" style="1" customWidth="1"/>
    <col min="7713" max="7713" width="28.28515625" style="1" customWidth="1"/>
    <col min="7714" max="7714" width="19.42578125" style="1" customWidth="1"/>
    <col min="7715" max="7715" width="13.140625" style="1" customWidth="1"/>
    <col min="7716" max="7716" width="16.42578125" style="1" customWidth="1"/>
    <col min="7717" max="7717" width="15.5703125" style="1" customWidth="1"/>
    <col min="7718" max="7718" width="15.28515625" style="1" customWidth="1"/>
    <col min="7719" max="7719" width="15.140625" style="1" customWidth="1"/>
    <col min="7720" max="7720" width="14" style="1" customWidth="1"/>
    <col min="7721" max="7721" width="11.42578125" style="1"/>
    <col min="7722" max="7722" width="15.5703125" style="1" customWidth="1"/>
    <col min="7723" max="7723" width="15" style="1" customWidth="1"/>
    <col min="7724" max="7724" width="18.42578125" style="1" customWidth="1"/>
    <col min="7725" max="7726" width="11.42578125" style="1"/>
    <col min="7727" max="7727" width="14.7109375" style="1" customWidth="1"/>
    <col min="7728" max="7728" width="17" style="1" customWidth="1"/>
    <col min="7729" max="7729" width="16.28515625" style="1" customWidth="1"/>
    <col min="7730" max="7967" width="11.42578125" style="1"/>
    <col min="7968" max="7968" width="16.7109375" style="1" customWidth="1"/>
    <col min="7969" max="7969" width="28.28515625" style="1" customWidth="1"/>
    <col min="7970" max="7970" width="19.42578125" style="1" customWidth="1"/>
    <col min="7971" max="7971" width="13.140625" style="1" customWidth="1"/>
    <col min="7972" max="7972" width="16.42578125" style="1" customWidth="1"/>
    <col min="7973" max="7973" width="15.5703125" style="1" customWidth="1"/>
    <col min="7974" max="7974" width="15.28515625" style="1" customWidth="1"/>
    <col min="7975" max="7975" width="15.140625" style="1" customWidth="1"/>
    <col min="7976" max="7976" width="14" style="1" customWidth="1"/>
    <col min="7977" max="7977" width="11.42578125" style="1"/>
    <col min="7978" max="7978" width="15.5703125" style="1" customWidth="1"/>
    <col min="7979" max="7979" width="15" style="1" customWidth="1"/>
    <col min="7980" max="7980" width="18.42578125" style="1" customWidth="1"/>
    <col min="7981" max="7982" width="11.42578125" style="1"/>
    <col min="7983" max="7983" width="14.7109375" style="1" customWidth="1"/>
    <col min="7984" max="7984" width="17" style="1" customWidth="1"/>
    <col min="7985" max="7985" width="16.28515625" style="1" customWidth="1"/>
    <col min="7986" max="8223" width="11.42578125" style="1"/>
    <col min="8224" max="8224" width="16.7109375" style="1" customWidth="1"/>
    <col min="8225" max="8225" width="28.28515625" style="1" customWidth="1"/>
    <col min="8226" max="8226" width="19.42578125" style="1" customWidth="1"/>
    <col min="8227" max="8227" width="13.140625" style="1" customWidth="1"/>
    <col min="8228" max="8228" width="16.42578125" style="1" customWidth="1"/>
    <col min="8229" max="8229" width="15.5703125" style="1" customWidth="1"/>
    <col min="8230" max="8230" width="15.28515625" style="1" customWidth="1"/>
    <col min="8231" max="8231" width="15.140625" style="1" customWidth="1"/>
    <col min="8232" max="8232" width="14" style="1" customWidth="1"/>
    <col min="8233" max="8233" width="11.42578125" style="1"/>
    <col min="8234" max="8234" width="15.5703125" style="1" customWidth="1"/>
    <col min="8235" max="8235" width="15" style="1" customWidth="1"/>
    <col min="8236" max="8236" width="18.42578125" style="1" customWidth="1"/>
    <col min="8237" max="8238" width="11.42578125" style="1"/>
    <col min="8239" max="8239" width="14.7109375" style="1" customWidth="1"/>
    <col min="8240" max="8240" width="17" style="1" customWidth="1"/>
    <col min="8241" max="8241" width="16.28515625" style="1" customWidth="1"/>
    <col min="8242" max="8479" width="11.42578125" style="1"/>
    <col min="8480" max="8480" width="16.7109375" style="1" customWidth="1"/>
    <col min="8481" max="8481" width="28.28515625" style="1" customWidth="1"/>
    <col min="8482" max="8482" width="19.42578125" style="1" customWidth="1"/>
    <col min="8483" max="8483" width="13.140625" style="1" customWidth="1"/>
    <col min="8484" max="8484" width="16.42578125" style="1" customWidth="1"/>
    <col min="8485" max="8485" width="15.5703125" style="1" customWidth="1"/>
    <col min="8486" max="8486" width="15.28515625" style="1" customWidth="1"/>
    <col min="8487" max="8487" width="15.140625" style="1" customWidth="1"/>
    <col min="8488" max="8488" width="14" style="1" customWidth="1"/>
    <col min="8489" max="8489" width="11.42578125" style="1"/>
    <col min="8490" max="8490" width="15.5703125" style="1" customWidth="1"/>
    <col min="8491" max="8491" width="15" style="1" customWidth="1"/>
    <col min="8492" max="8492" width="18.42578125" style="1" customWidth="1"/>
    <col min="8493" max="8494" width="11.42578125" style="1"/>
    <col min="8495" max="8495" width="14.7109375" style="1" customWidth="1"/>
    <col min="8496" max="8496" width="17" style="1" customWidth="1"/>
    <col min="8497" max="8497" width="16.28515625" style="1" customWidth="1"/>
    <col min="8498" max="8735" width="11.42578125" style="1"/>
    <col min="8736" max="8736" width="16.7109375" style="1" customWidth="1"/>
    <col min="8737" max="8737" width="28.28515625" style="1" customWidth="1"/>
    <col min="8738" max="8738" width="19.42578125" style="1" customWidth="1"/>
    <col min="8739" max="8739" width="13.140625" style="1" customWidth="1"/>
    <col min="8740" max="8740" width="16.42578125" style="1" customWidth="1"/>
    <col min="8741" max="8741" width="15.5703125" style="1" customWidth="1"/>
    <col min="8742" max="8742" width="15.28515625" style="1" customWidth="1"/>
    <col min="8743" max="8743" width="15.140625" style="1" customWidth="1"/>
    <col min="8744" max="8744" width="14" style="1" customWidth="1"/>
    <col min="8745" max="8745" width="11.42578125" style="1"/>
    <col min="8746" max="8746" width="15.5703125" style="1" customWidth="1"/>
    <col min="8747" max="8747" width="15" style="1" customWidth="1"/>
    <col min="8748" max="8748" width="18.42578125" style="1" customWidth="1"/>
    <col min="8749" max="8750" width="11.42578125" style="1"/>
    <col min="8751" max="8751" width="14.7109375" style="1" customWidth="1"/>
    <col min="8752" max="8752" width="17" style="1" customWidth="1"/>
    <col min="8753" max="8753" width="16.28515625" style="1" customWidth="1"/>
    <col min="8754" max="8991" width="11.42578125" style="1"/>
    <col min="8992" max="8992" width="16.7109375" style="1" customWidth="1"/>
    <col min="8993" max="8993" width="28.28515625" style="1" customWidth="1"/>
    <col min="8994" max="8994" width="19.42578125" style="1" customWidth="1"/>
    <col min="8995" max="8995" width="13.140625" style="1" customWidth="1"/>
    <col min="8996" max="8996" width="16.42578125" style="1" customWidth="1"/>
    <col min="8997" max="8997" width="15.5703125" style="1" customWidth="1"/>
    <col min="8998" max="8998" width="15.28515625" style="1" customWidth="1"/>
    <col min="8999" max="8999" width="15.140625" style="1" customWidth="1"/>
    <col min="9000" max="9000" width="14" style="1" customWidth="1"/>
    <col min="9001" max="9001" width="11.42578125" style="1"/>
    <col min="9002" max="9002" width="15.5703125" style="1" customWidth="1"/>
    <col min="9003" max="9003" width="15" style="1" customWidth="1"/>
    <col min="9004" max="9004" width="18.42578125" style="1" customWidth="1"/>
    <col min="9005" max="9006" width="11.42578125" style="1"/>
    <col min="9007" max="9007" width="14.7109375" style="1" customWidth="1"/>
    <col min="9008" max="9008" width="17" style="1" customWidth="1"/>
    <col min="9009" max="9009" width="16.28515625" style="1" customWidth="1"/>
    <col min="9010" max="9247" width="11.42578125" style="1"/>
    <col min="9248" max="9248" width="16.7109375" style="1" customWidth="1"/>
    <col min="9249" max="9249" width="28.28515625" style="1" customWidth="1"/>
    <col min="9250" max="9250" width="19.42578125" style="1" customWidth="1"/>
    <col min="9251" max="9251" width="13.140625" style="1" customWidth="1"/>
    <col min="9252" max="9252" width="16.42578125" style="1" customWidth="1"/>
    <col min="9253" max="9253" width="15.5703125" style="1" customWidth="1"/>
    <col min="9254" max="9254" width="15.28515625" style="1" customWidth="1"/>
    <col min="9255" max="9255" width="15.140625" style="1" customWidth="1"/>
    <col min="9256" max="9256" width="14" style="1" customWidth="1"/>
    <col min="9257" max="9257" width="11.42578125" style="1"/>
    <col min="9258" max="9258" width="15.5703125" style="1" customWidth="1"/>
    <col min="9259" max="9259" width="15" style="1" customWidth="1"/>
    <col min="9260" max="9260" width="18.42578125" style="1" customWidth="1"/>
    <col min="9261" max="9262" width="11.42578125" style="1"/>
    <col min="9263" max="9263" width="14.7109375" style="1" customWidth="1"/>
    <col min="9264" max="9264" width="17" style="1" customWidth="1"/>
    <col min="9265" max="9265" width="16.28515625" style="1" customWidth="1"/>
    <col min="9266" max="9503" width="11.42578125" style="1"/>
    <col min="9504" max="9504" width="16.7109375" style="1" customWidth="1"/>
    <col min="9505" max="9505" width="28.28515625" style="1" customWidth="1"/>
    <col min="9506" max="9506" width="19.42578125" style="1" customWidth="1"/>
    <col min="9507" max="9507" width="13.140625" style="1" customWidth="1"/>
    <col min="9508" max="9508" width="16.42578125" style="1" customWidth="1"/>
    <col min="9509" max="9509" width="15.5703125" style="1" customWidth="1"/>
    <col min="9510" max="9510" width="15.28515625" style="1" customWidth="1"/>
    <col min="9511" max="9511" width="15.140625" style="1" customWidth="1"/>
    <col min="9512" max="9512" width="14" style="1" customWidth="1"/>
    <col min="9513" max="9513" width="11.42578125" style="1"/>
    <col min="9514" max="9514" width="15.5703125" style="1" customWidth="1"/>
    <col min="9515" max="9515" width="15" style="1" customWidth="1"/>
    <col min="9516" max="9516" width="18.42578125" style="1" customWidth="1"/>
    <col min="9517" max="9518" width="11.42578125" style="1"/>
    <col min="9519" max="9519" width="14.7109375" style="1" customWidth="1"/>
    <col min="9520" max="9520" width="17" style="1" customWidth="1"/>
    <col min="9521" max="9521" width="16.28515625" style="1" customWidth="1"/>
    <col min="9522" max="9759" width="11.42578125" style="1"/>
    <col min="9760" max="9760" width="16.7109375" style="1" customWidth="1"/>
    <col min="9761" max="9761" width="28.28515625" style="1" customWidth="1"/>
    <col min="9762" max="9762" width="19.42578125" style="1" customWidth="1"/>
    <col min="9763" max="9763" width="13.140625" style="1" customWidth="1"/>
    <col min="9764" max="9764" width="16.42578125" style="1" customWidth="1"/>
    <col min="9765" max="9765" width="15.5703125" style="1" customWidth="1"/>
    <col min="9766" max="9766" width="15.28515625" style="1" customWidth="1"/>
    <col min="9767" max="9767" width="15.140625" style="1" customWidth="1"/>
    <col min="9768" max="9768" width="14" style="1" customWidth="1"/>
    <col min="9769" max="9769" width="11.42578125" style="1"/>
    <col min="9770" max="9770" width="15.5703125" style="1" customWidth="1"/>
    <col min="9771" max="9771" width="15" style="1" customWidth="1"/>
    <col min="9772" max="9772" width="18.42578125" style="1" customWidth="1"/>
    <col min="9773" max="9774" width="11.42578125" style="1"/>
    <col min="9775" max="9775" width="14.7109375" style="1" customWidth="1"/>
    <col min="9776" max="9776" width="17" style="1" customWidth="1"/>
    <col min="9777" max="9777" width="16.28515625" style="1" customWidth="1"/>
    <col min="9778" max="10015" width="11.42578125" style="1"/>
    <col min="10016" max="10016" width="16.7109375" style="1" customWidth="1"/>
    <col min="10017" max="10017" width="28.28515625" style="1" customWidth="1"/>
    <col min="10018" max="10018" width="19.42578125" style="1" customWidth="1"/>
    <col min="10019" max="10019" width="13.140625" style="1" customWidth="1"/>
    <col min="10020" max="10020" width="16.42578125" style="1" customWidth="1"/>
    <col min="10021" max="10021" width="15.5703125" style="1" customWidth="1"/>
    <col min="10022" max="10022" width="15.28515625" style="1" customWidth="1"/>
    <col min="10023" max="10023" width="15.140625" style="1" customWidth="1"/>
    <col min="10024" max="10024" width="14" style="1" customWidth="1"/>
    <col min="10025" max="10025" width="11.42578125" style="1"/>
    <col min="10026" max="10026" width="15.5703125" style="1" customWidth="1"/>
    <col min="10027" max="10027" width="15" style="1" customWidth="1"/>
    <col min="10028" max="10028" width="18.42578125" style="1" customWidth="1"/>
    <col min="10029" max="10030" width="11.42578125" style="1"/>
    <col min="10031" max="10031" width="14.7109375" style="1" customWidth="1"/>
    <col min="10032" max="10032" width="17" style="1" customWidth="1"/>
    <col min="10033" max="10033" width="16.28515625" style="1" customWidth="1"/>
    <col min="10034" max="10271" width="11.42578125" style="1"/>
    <col min="10272" max="10272" width="16.7109375" style="1" customWidth="1"/>
    <col min="10273" max="10273" width="28.28515625" style="1" customWidth="1"/>
    <col min="10274" max="10274" width="19.42578125" style="1" customWidth="1"/>
    <col min="10275" max="10275" width="13.140625" style="1" customWidth="1"/>
    <col min="10276" max="10276" width="16.42578125" style="1" customWidth="1"/>
    <col min="10277" max="10277" width="15.5703125" style="1" customWidth="1"/>
    <col min="10278" max="10278" width="15.28515625" style="1" customWidth="1"/>
    <col min="10279" max="10279" width="15.140625" style="1" customWidth="1"/>
    <col min="10280" max="10280" width="14" style="1" customWidth="1"/>
    <col min="10281" max="10281" width="11.42578125" style="1"/>
    <col min="10282" max="10282" width="15.5703125" style="1" customWidth="1"/>
    <col min="10283" max="10283" width="15" style="1" customWidth="1"/>
    <col min="10284" max="10284" width="18.42578125" style="1" customWidth="1"/>
    <col min="10285" max="10286" width="11.42578125" style="1"/>
    <col min="10287" max="10287" width="14.7109375" style="1" customWidth="1"/>
    <col min="10288" max="10288" width="17" style="1" customWidth="1"/>
    <col min="10289" max="10289" width="16.28515625" style="1" customWidth="1"/>
    <col min="10290" max="10527" width="11.42578125" style="1"/>
    <col min="10528" max="10528" width="16.7109375" style="1" customWidth="1"/>
    <col min="10529" max="10529" width="28.28515625" style="1" customWidth="1"/>
    <col min="10530" max="10530" width="19.42578125" style="1" customWidth="1"/>
    <col min="10531" max="10531" width="13.140625" style="1" customWidth="1"/>
    <col min="10532" max="10532" width="16.42578125" style="1" customWidth="1"/>
    <col min="10533" max="10533" width="15.5703125" style="1" customWidth="1"/>
    <col min="10534" max="10534" width="15.28515625" style="1" customWidth="1"/>
    <col min="10535" max="10535" width="15.140625" style="1" customWidth="1"/>
    <col min="10536" max="10536" width="14" style="1" customWidth="1"/>
    <col min="10537" max="10537" width="11.42578125" style="1"/>
    <col min="10538" max="10538" width="15.5703125" style="1" customWidth="1"/>
    <col min="10539" max="10539" width="15" style="1" customWidth="1"/>
    <col min="10540" max="10540" width="18.42578125" style="1" customWidth="1"/>
    <col min="10541" max="10542" width="11.42578125" style="1"/>
    <col min="10543" max="10543" width="14.7109375" style="1" customWidth="1"/>
    <col min="10544" max="10544" width="17" style="1" customWidth="1"/>
    <col min="10545" max="10545" width="16.28515625" style="1" customWidth="1"/>
    <col min="10546" max="10783" width="11.42578125" style="1"/>
    <col min="10784" max="10784" width="16.7109375" style="1" customWidth="1"/>
    <col min="10785" max="10785" width="28.28515625" style="1" customWidth="1"/>
    <col min="10786" max="10786" width="19.42578125" style="1" customWidth="1"/>
    <col min="10787" max="10787" width="13.140625" style="1" customWidth="1"/>
    <col min="10788" max="10788" width="16.42578125" style="1" customWidth="1"/>
    <col min="10789" max="10789" width="15.5703125" style="1" customWidth="1"/>
    <col min="10790" max="10790" width="15.28515625" style="1" customWidth="1"/>
    <col min="10791" max="10791" width="15.140625" style="1" customWidth="1"/>
    <col min="10792" max="10792" width="14" style="1" customWidth="1"/>
    <col min="10793" max="10793" width="11.42578125" style="1"/>
    <col min="10794" max="10794" width="15.5703125" style="1" customWidth="1"/>
    <col min="10795" max="10795" width="15" style="1" customWidth="1"/>
    <col min="10796" max="10796" width="18.42578125" style="1" customWidth="1"/>
    <col min="10797" max="10798" width="11.42578125" style="1"/>
    <col min="10799" max="10799" width="14.7109375" style="1" customWidth="1"/>
    <col min="10800" max="10800" width="17" style="1" customWidth="1"/>
    <col min="10801" max="10801" width="16.28515625" style="1" customWidth="1"/>
    <col min="10802" max="11039" width="11.42578125" style="1"/>
    <col min="11040" max="11040" width="16.7109375" style="1" customWidth="1"/>
    <col min="11041" max="11041" width="28.28515625" style="1" customWidth="1"/>
    <col min="11042" max="11042" width="19.42578125" style="1" customWidth="1"/>
    <col min="11043" max="11043" width="13.140625" style="1" customWidth="1"/>
    <col min="11044" max="11044" width="16.42578125" style="1" customWidth="1"/>
    <col min="11045" max="11045" width="15.5703125" style="1" customWidth="1"/>
    <col min="11046" max="11046" width="15.28515625" style="1" customWidth="1"/>
    <col min="11047" max="11047" width="15.140625" style="1" customWidth="1"/>
    <col min="11048" max="11048" width="14" style="1" customWidth="1"/>
    <col min="11049" max="11049" width="11.42578125" style="1"/>
    <col min="11050" max="11050" width="15.5703125" style="1" customWidth="1"/>
    <col min="11051" max="11051" width="15" style="1" customWidth="1"/>
    <col min="11052" max="11052" width="18.42578125" style="1" customWidth="1"/>
    <col min="11053" max="11054" width="11.42578125" style="1"/>
    <col min="11055" max="11055" width="14.7109375" style="1" customWidth="1"/>
    <col min="11056" max="11056" width="17" style="1" customWidth="1"/>
    <col min="11057" max="11057" width="16.28515625" style="1" customWidth="1"/>
    <col min="11058" max="11295" width="11.42578125" style="1"/>
    <col min="11296" max="11296" width="16.7109375" style="1" customWidth="1"/>
    <col min="11297" max="11297" width="28.28515625" style="1" customWidth="1"/>
    <col min="11298" max="11298" width="19.42578125" style="1" customWidth="1"/>
    <col min="11299" max="11299" width="13.140625" style="1" customWidth="1"/>
    <col min="11300" max="11300" width="16.42578125" style="1" customWidth="1"/>
    <col min="11301" max="11301" width="15.5703125" style="1" customWidth="1"/>
    <col min="11302" max="11302" width="15.28515625" style="1" customWidth="1"/>
    <col min="11303" max="11303" width="15.140625" style="1" customWidth="1"/>
    <col min="11304" max="11304" width="14" style="1" customWidth="1"/>
    <col min="11305" max="11305" width="11.42578125" style="1"/>
    <col min="11306" max="11306" width="15.5703125" style="1" customWidth="1"/>
    <col min="11307" max="11307" width="15" style="1" customWidth="1"/>
    <col min="11308" max="11308" width="18.42578125" style="1" customWidth="1"/>
    <col min="11309" max="11310" width="11.42578125" style="1"/>
    <col min="11311" max="11311" width="14.7109375" style="1" customWidth="1"/>
    <col min="11312" max="11312" width="17" style="1" customWidth="1"/>
    <col min="11313" max="11313" width="16.28515625" style="1" customWidth="1"/>
    <col min="11314" max="11551" width="11.42578125" style="1"/>
    <col min="11552" max="11552" width="16.7109375" style="1" customWidth="1"/>
    <col min="11553" max="11553" width="28.28515625" style="1" customWidth="1"/>
    <col min="11554" max="11554" width="19.42578125" style="1" customWidth="1"/>
    <col min="11555" max="11555" width="13.140625" style="1" customWidth="1"/>
    <col min="11556" max="11556" width="16.42578125" style="1" customWidth="1"/>
    <col min="11557" max="11557" width="15.5703125" style="1" customWidth="1"/>
    <col min="11558" max="11558" width="15.28515625" style="1" customWidth="1"/>
    <col min="11559" max="11559" width="15.140625" style="1" customWidth="1"/>
    <col min="11560" max="11560" width="14" style="1" customWidth="1"/>
    <col min="11561" max="11561" width="11.42578125" style="1"/>
    <col min="11562" max="11562" width="15.5703125" style="1" customWidth="1"/>
    <col min="11563" max="11563" width="15" style="1" customWidth="1"/>
    <col min="11564" max="11564" width="18.42578125" style="1" customWidth="1"/>
    <col min="11565" max="11566" width="11.42578125" style="1"/>
    <col min="11567" max="11567" width="14.7109375" style="1" customWidth="1"/>
    <col min="11568" max="11568" width="17" style="1" customWidth="1"/>
    <col min="11569" max="11569" width="16.28515625" style="1" customWidth="1"/>
    <col min="11570" max="11807" width="11.42578125" style="1"/>
    <col min="11808" max="11808" width="16.7109375" style="1" customWidth="1"/>
    <col min="11809" max="11809" width="28.28515625" style="1" customWidth="1"/>
    <col min="11810" max="11810" width="19.42578125" style="1" customWidth="1"/>
    <col min="11811" max="11811" width="13.140625" style="1" customWidth="1"/>
    <col min="11812" max="11812" width="16.42578125" style="1" customWidth="1"/>
    <col min="11813" max="11813" width="15.5703125" style="1" customWidth="1"/>
    <col min="11814" max="11814" width="15.28515625" style="1" customWidth="1"/>
    <col min="11815" max="11815" width="15.140625" style="1" customWidth="1"/>
    <col min="11816" max="11816" width="14" style="1" customWidth="1"/>
    <col min="11817" max="11817" width="11.42578125" style="1"/>
    <col min="11818" max="11818" width="15.5703125" style="1" customWidth="1"/>
    <col min="11819" max="11819" width="15" style="1" customWidth="1"/>
    <col min="11820" max="11820" width="18.42578125" style="1" customWidth="1"/>
    <col min="11821" max="11822" width="11.42578125" style="1"/>
    <col min="11823" max="11823" width="14.7109375" style="1" customWidth="1"/>
    <col min="11824" max="11824" width="17" style="1" customWidth="1"/>
    <col min="11825" max="11825" width="16.28515625" style="1" customWidth="1"/>
    <col min="11826" max="12063" width="11.42578125" style="1"/>
    <col min="12064" max="12064" width="16.7109375" style="1" customWidth="1"/>
    <col min="12065" max="12065" width="28.28515625" style="1" customWidth="1"/>
    <col min="12066" max="12066" width="19.42578125" style="1" customWidth="1"/>
    <col min="12067" max="12067" width="13.140625" style="1" customWidth="1"/>
    <col min="12068" max="12068" width="16.42578125" style="1" customWidth="1"/>
    <col min="12069" max="12069" width="15.5703125" style="1" customWidth="1"/>
    <col min="12070" max="12070" width="15.28515625" style="1" customWidth="1"/>
    <col min="12071" max="12071" width="15.140625" style="1" customWidth="1"/>
    <col min="12072" max="12072" width="14" style="1" customWidth="1"/>
    <col min="12073" max="12073" width="11.42578125" style="1"/>
    <col min="12074" max="12074" width="15.5703125" style="1" customWidth="1"/>
    <col min="12075" max="12075" width="15" style="1" customWidth="1"/>
    <col min="12076" max="12076" width="18.42578125" style="1" customWidth="1"/>
    <col min="12077" max="12078" width="11.42578125" style="1"/>
    <col min="12079" max="12079" width="14.7109375" style="1" customWidth="1"/>
    <col min="12080" max="12080" width="17" style="1" customWidth="1"/>
    <col min="12081" max="12081" width="16.28515625" style="1" customWidth="1"/>
    <col min="12082" max="12319" width="11.42578125" style="1"/>
    <col min="12320" max="12320" width="16.7109375" style="1" customWidth="1"/>
    <col min="12321" max="12321" width="28.28515625" style="1" customWidth="1"/>
    <col min="12322" max="12322" width="19.42578125" style="1" customWidth="1"/>
    <col min="12323" max="12323" width="13.140625" style="1" customWidth="1"/>
    <col min="12324" max="12324" width="16.42578125" style="1" customWidth="1"/>
    <col min="12325" max="12325" width="15.5703125" style="1" customWidth="1"/>
    <col min="12326" max="12326" width="15.28515625" style="1" customWidth="1"/>
    <col min="12327" max="12327" width="15.140625" style="1" customWidth="1"/>
    <col min="12328" max="12328" width="14" style="1" customWidth="1"/>
    <col min="12329" max="12329" width="11.42578125" style="1"/>
    <col min="12330" max="12330" width="15.5703125" style="1" customWidth="1"/>
    <col min="12331" max="12331" width="15" style="1" customWidth="1"/>
    <col min="12332" max="12332" width="18.42578125" style="1" customWidth="1"/>
    <col min="12333" max="12334" width="11.42578125" style="1"/>
    <col min="12335" max="12335" width="14.7109375" style="1" customWidth="1"/>
    <col min="12336" max="12336" width="17" style="1" customWidth="1"/>
    <col min="12337" max="12337" width="16.28515625" style="1" customWidth="1"/>
    <col min="12338" max="12575" width="11.42578125" style="1"/>
    <col min="12576" max="12576" width="16.7109375" style="1" customWidth="1"/>
    <col min="12577" max="12577" width="28.28515625" style="1" customWidth="1"/>
    <col min="12578" max="12578" width="19.42578125" style="1" customWidth="1"/>
    <col min="12579" max="12579" width="13.140625" style="1" customWidth="1"/>
    <col min="12580" max="12580" width="16.42578125" style="1" customWidth="1"/>
    <col min="12581" max="12581" width="15.5703125" style="1" customWidth="1"/>
    <col min="12582" max="12582" width="15.28515625" style="1" customWidth="1"/>
    <col min="12583" max="12583" width="15.140625" style="1" customWidth="1"/>
    <col min="12584" max="12584" width="14" style="1" customWidth="1"/>
    <col min="12585" max="12585" width="11.42578125" style="1"/>
    <col min="12586" max="12586" width="15.5703125" style="1" customWidth="1"/>
    <col min="12587" max="12587" width="15" style="1" customWidth="1"/>
    <col min="12588" max="12588" width="18.42578125" style="1" customWidth="1"/>
    <col min="12589" max="12590" width="11.42578125" style="1"/>
    <col min="12591" max="12591" width="14.7109375" style="1" customWidth="1"/>
    <col min="12592" max="12592" width="17" style="1" customWidth="1"/>
    <col min="12593" max="12593" width="16.28515625" style="1" customWidth="1"/>
    <col min="12594" max="12831" width="11.42578125" style="1"/>
    <col min="12832" max="12832" width="16.7109375" style="1" customWidth="1"/>
    <col min="12833" max="12833" width="28.28515625" style="1" customWidth="1"/>
    <col min="12834" max="12834" width="19.42578125" style="1" customWidth="1"/>
    <col min="12835" max="12835" width="13.140625" style="1" customWidth="1"/>
    <col min="12836" max="12836" width="16.42578125" style="1" customWidth="1"/>
    <col min="12837" max="12837" width="15.5703125" style="1" customWidth="1"/>
    <col min="12838" max="12838" width="15.28515625" style="1" customWidth="1"/>
    <col min="12839" max="12839" width="15.140625" style="1" customWidth="1"/>
    <col min="12840" max="12840" width="14" style="1" customWidth="1"/>
    <col min="12841" max="12841" width="11.42578125" style="1"/>
    <col min="12842" max="12842" width="15.5703125" style="1" customWidth="1"/>
    <col min="12843" max="12843" width="15" style="1" customWidth="1"/>
    <col min="12844" max="12844" width="18.42578125" style="1" customWidth="1"/>
    <col min="12845" max="12846" width="11.42578125" style="1"/>
    <col min="12847" max="12847" width="14.7109375" style="1" customWidth="1"/>
    <col min="12848" max="12848" width="17" style="1" customWidth="1"/>
    <col min="12849" max="12849" width="16.28515625" style="1" customWidth="1"/>
    <col min="12850" max="13087" width="11.42578125" style="1"/>
    <col min="13088" max="13088" width="16.7109375" style="1" customWidth="1"/>
    <col min="13089" max="13089" width="28.28515625" style="1" customWidth="1"/>
    <col min="13090" max="13090" width="19.42578125" style="1" customWidth="1"/>
    <col min="13091" max="13091" width="13.140625" style="1" customWidth="1"/>
    <col min="13092" max="13092" width="16.42578125" style="1" customWidth="1"/>
    <col min="13093" max="13093" width="15.5703125" style="1" customWidth="1"/>
    <col min="13094" max="13094" width="15.28515625" style="1" customWidth="1"/>
    <col min="13095" max="13095" width="15.140625" style="1" customWidth="1"/>
    <col min="13096" max="13096" width="14" style="1" customWidth="1"/>
    <col min="13097" max="13097" width="11.42578125" style="1"/>
    <col min="13098" max="13098" width="15.5703125" style="1" customWidth="1"/>
    <col min="13099" max="13099" width="15" style="1" customWidth="1"/>
    <col min="13100" max="13100" width="18.42578125" style="1" customWidth="1"/>
    <col min="13101" max="13102" width="11.42578125" style="1"/>
    <col min="13103" max="13103" width="14.7109375" style="1" customWidth="1"/>
    <col min="13104" max="13104" width="17" style="1" customWidth="1"/>
    <col min="13105" max="13105" width="16.28515625" style="1" customWidth="1"/>
    <col min="13106" max="13343" width="11.42578125" style="1"/>
    <col min="13344" max="13344" width="16.7109375" style="1" customWidth="1"/>
    <col min="13345" max="13345" width="28.28515625" style="1" customWidth="1"/>
    <col min="13346" max="13346" width="19.42578125" style="1" customWidth="1"/>
    <col min="13347" max="13347" width="13.140625" style="1" customWidth="1"/>
    <col min="13348" max="13348" width="16.42578125" style="1" customWidth="1"/>
    <col min="13349" max="13349" width="15.5703125" style="1" customWidth="1"/>
    <col min="13350" max="13350" width="15.28515625" style="1" customWidth="1"/>
    <col min="13351" max="13351" width="15.140625" style="1" customWidth="1"/>
    <col min="13352" max="13352" width="14" style="1" customWidth="1"/>
    <col min="13353" max="13353" width="11.42578125" style="1"/>
    <col min="13354" max="13354" width="15.5703125" style="1" customWidth="1"/>
    <col min="13355" max="13355" width="15" style="1" customWidth="1"/>
    <col min="13356" max="13356" width="18.42578125" style="1" customWidth="1"/>
    <col min="13357" max="13358" width="11.42578125" style="1"/>
    <col min="13359" max="13359" width="14.7109375" style="1" customWidth="1"/>
    <col min="13360" max="13360" width="17" style="1" customWidth="1"/>
    <col min="13361" max="13361" width="16.28515625" style="1" customWidth="1"/>
    <col min="13362" max="13599" width="11.42578125" style="1"/>
    <col min="13600" max="13600" width="16.7109375" style="1" customWidth="1"/>
    <col min="13601" max="13601" width="28.28515625" style="1" customWidth="1"/>
    <col min="13602" max="13602" width="19.42578125" style="1" customWidth="1"/>
    <col min="13603" max="13603" width="13.140625" style="1" customWidth="1"/>
    <col min="13604" max="13604" width="16.42578125" style="1" customWidth="1"/>
    <col min="13605" max="13605" width="15.5703125" style="1" customWidth="1"/>
    <col min="13606" max="13606" width="15.28515625" style="1" customWidth="1"/>
    <col min="13607" max="13607" width="15.140625" style="1" customWidth="1"/>
    <col min="13608" max="13608" width="14" style="1" customWidth="1"/>
    <col min="13609" max="13609" width="11.42578125" style="1"/>
    <col min="13610" max="13610" width="15.5703125" style="1" customWidth="1"/>
    <col min="13611" max="13611" width="15" style="1" customWidth="1"/>
    <col min="13612" max="13612" width="18.42578125" style="1" customWidth="1"/>
    <col min="13613" max="13614" width="11.42578125" style="1"/>
    <col min="13615" max="13615" width="14.7109375" style="1" customWidth="1"/>
    <col min="13616" max="13616" width="17" style="1" customWidth="1"/>
    <col min="13617" max="13617" width="16.28515625" style="1" customWidth="1"/>
    <col min="13618" max="13855" width="11.42578125" style="1"/>
    <col min="13856" max="13856" width="16.7109375" style="1" customWidth="1"/>
    <col min="13857" max="13857" width="28.28515625" style="1" customWidth="1"/>
    <col min="13858" max="13858" width="19.42578125" style="1" customWidth="1"/>
    <col min="13859" max="13859" width="13.140625" style="1" customWidth="1"/>
    <col min="13860" max="13860" width="16.42578125" style="1" customWidth="1"/>
    <col min="13861" max="13861" width="15.5703125" style="1" customWidth="1"/>
    <col min="13862" max="13862" width="15.28515625" style="1" customWidth="1"/>
    <col min="13863" max="13863" width="15.140625" style="1" customWidth="1"/>
    <col min="13864" max="13864" width="14" style="1" customWidth="1"/>
    <col min="13865" max="13865" width="11.42578125" style="1"/>
    <col min="13866" max="13866" width="15.5703125" style="1" customWidth="1"/>
    <col min="13867" max="13867" width="15" style="1" customWidth="1"/>
    <col min="13868" max="13868" width="18.42578125" style="1" customWidth="1"/>
    <col min="13869" max="13870" width="11.42578125" style="1"/>
    <col min="13871" max="13871" width="14.7109375" style="1" customWidth="1"/>
    <col min="13872" max="13872" width="17" style="1" customWidth="1"/>
    <col min="13873" max="13873" width="16.28515625" style="1" customWidth="1"/>
    <col min="13874" max="14111" width="11.42578125" style="1"/>
    <col min="14112" max="14112" width="16.7109375" style="1" customWidth="1"/>
    <col min="14113" max="14113" width="28.28515625" style="1" customWidth="1"/>
    <col min="14114" max="14114" width="19.42578125" style="1" customWidth="1"/>
    <col min="14115" max="14115" width="13.140625" style="1" customWidth="1"/>
    <col min="14116" max="14116" width="16.42578125" style="1" customWidth="1"/>
    <col min="14117" max="14117" width="15.5703125" style="1" customWidth="1"/>
    <col min="14118" max="14118" width="15.28515625" style="1" customWidth="1"/>
    <col min="14119" max="14119" width="15.140625" style="1" customWidth="1"/>
    <col min="14120" max="14120" width="14" style="1" customWidth="1"/>
    <col min="14121" max="14121" width="11.42578125" style="1"/>
    <col min="14122" max="14122" width="15.5703125" style="1" customWidth="1"/>
    <col min="14123" max="14123" width="15" style="1" customWidth="1"/>
    <col min="14124" max="14124" width="18.42578125" style="1" customWidth="1"/>
    <col min="14125" max="14126" width="11.42578125" style="1"/>
    <col min="14127" max="14127" width="14.7109375" style="1" customWidth="1"/>
    <col min="14128" max="14128" width="17" style="1" customWidth="1"/>
    <col min="14129" max="14129" width="16.28515625" style="1" customWidth="1"/>
    <col min="14130" max="14367" width="11.42578125" style="1"/>
    <col min="14368" max="14368" width="16.7109375" style="1" customWidth="1"/>
    <col min="14369" max="14369" width="28.28515625" style="1" customWidth="1"/>
    <col min="14370" max="14370" width="19.42578125" style="1" customWidth="1"/>
    <col min="14371" max="14371" width="13.140625" style="1" customWidth="1"/>
    <col min="14372" max="14372" width="16.42578125" style="1" customWidth="1"/>
    <col min="14373" max="14373" width="15.5703125" style="1" customWidth="1"/>
    <col min="14374" max="14374" width="15.28515625" style="1" customWidth="1"/>
    <col min="14375" max="14375" width="15.140625" style="1" customWidth="1"/>
    <col min="14376" max="14376" width="14" style="1" customWidth="1"/>
    <col min="14377" max="14377" width="11.42578125" style="1"/>
    <col min="14378" max="14378" width="15.5703125" style="1" customWidth="1"/>
    <col min="14379" max="14379" width="15" style="1" customWidth="1"/>
    <col min="14380" max="14380" width="18.42578125" style="1" customWidth="1"/>
    <col min="14381" max="14382" width="11.42578125" style="1"/>
    <col min="14383" max="14383" width="14.7109375" style="1" customWidth="1"/>
    <col min="14384" max="14384" width="17" style="1" customWidth="1"/>
    <col min="14385" max="14385" width="16.28515625" style="1" customWidth="1"/>
    <col min="14386" max="14623" width="11.42578125" style="1"/>
    <col min="14624" max="14624" width="16.7109375" style="1" customWidth="1"/>
    <col min="14625" max="14625" width="28.28515625" style="1" customWidth="1"/>
    <col min="14626" max="14626" width="19.42578125" style="1" customWidth="1"/>
    <col min="14627" max="14627" width="13.140625" style="1" customWidth="1"/>
    <col min="14628" max="14628" width="16.42578125" style="1" customWidth="1"/>
    <col min="14629" max="14629" width="15.5703125" style="1" customWidth="1"/>
    <col min="14630" max="14630" width="15.28515625" style="1" customWidth="1"/>
    <col min="14631" max="14631" width="15.140625" style="1" customWidth="1"/>
    <col min="14632" max="14632" width="14" style="1" customWidth="1"/>
    <col min="14633" max="14633" width="11.42578125" style="1"/>
    <col min="14634" max="14634" width="15.5703125" style="1" customWidth="1"/>
    <col min="14635" max="14635" width="15" style="1" customWidth="1"/>
    <col min="14636" max="14636" width="18.42578125" style="1" customWidth="1"/>
    <col min="14637" max="14638" width="11.42578125" style="1"/>
    <col min="14639" max="14639" width="14.7109375" style="1" customWidth="1"/>
    <col min="14640" max="14640" width="17" style="1" customWidth="1"/>
    <col min="14641" max="14641" width="16.28515625" style="1" customWidth="1"/>
    <col min="14642" max="14879" width="11.42578125" style="1"/>
    <col min="14880" max="14880" width="16.7109375" style="1" customWidth="1"/>
    <col min="14881" max="14881" width="28.28515625" style="1" customWidth="1"/>
    <col min="14882" max="14882" width="19.42578125" style="1" customWidth="1"/>
    <col min="14883" max="14883" width="13.140625" style="1" customWidth="1"/>
    <col min="14884" max="14884" width="16.42578125" style="1" customWidth="1"/>
    <col min="14885" max="14885" width="15.5703125" style="1" customWidth="1"/>
    <col min="14886" max="14886" width="15.28515625" style="1" customWidth="1"/>
    <col min="14887" max="14887" width="15.140625" style="1" customWidth="1"/>
    <col min="14888" max="14888" width="14" style="1" customWidth="1"/>
    <col min="14889" max="14889" width="11.42578125" style="1"/>
    <col min="14890" max="14890" width="15.5703125" style="1" customWidth="1"/>
    <col min="14891" max="14891" width="15" style="1" customWidth="1"/>
    <col min="14892" max="14892" width="18.42578125" style="1" customWidth="1"/>
    <col min="14893" max="14894" width="11.42578125" style="1"/>
    <col min="14895" max="14895" width="14.7109375" style="1" customWidth="1"/>
    <col min="14896" max="14896" width="17" style="1" customWidth="1"/>
    <col min="14897" max="14897" width="16.28515625" style="1" customWidth="1"/>
    <col min="14898" max="15135" width="11.42578125" style="1"/>
    <col min="15136" max="15136" width="16.7109375" style="1" customWidth="1"/>
    <col min="15137" max="15137" width="28.28515625" style="1" customWidth="1"/>
    <col min="15138" max="15138" width="19.42578125" style="1" customWidth="1"/>
    <col min="15139" max="15139" width="13.140625" style="1" customWidth="1"/>
    <col min="15140" max="15140" width="16.42578125" style="1" customWidth="1"/>
    <col min="15141" max="15141" width="15.5703125" style="1" customWidth="1"/>
    <col min="15142" max="15142" width="15.28515625" style="1" customWidth="1"/>
    <col min="15143" max="15143" width="15.140625" style="1" customWidth="1"/>
    <col min="15144" max="15144" width="14" style="1" customWidth="1"/>
    <col min="15145" max="15145" width="11.42578125" style="1"/>
    <col min="15146" max="15146" width="15.5703125" style="1" customWidth="1"/>
    <col min="15147" max="15147" width="15" style="1" customWidth="1"/>
    <col min="15148" max="15148" width="18.42578125" style="1" customWidth="1"/>
    <col min="15149" max="15150" width="11.42578125" style="1"/>
    <col min="15151" max="15151" width="14.7109375" style="1" customWidth="1"/>
    <col min="15152" max="15152" width="17" style="1" customWidth="1"/>
    <col min="15153" max="15153" width="16.28515625" style="1" customWidth="1"/>
    <col min="15154" max="15391" width="11.42578125" style="1"/>
    <col min="15392" max="15392" width="16.7109375" style="1" customWidth="1"/>
    <col min="15393" max="15393" width="28.28515625" style="1" customWidth="1"/>
    <col min="15394" max="15394" width="19.42578125" style="1" customWidth="1"/>
    <col min="15395" max="15395" width="13.140625" style="1" customWidth="1"/>
    <col min="15396" max="15396" width="16.42578125" style="1" customWidth="1"/>
    <col min="15397" max="15397" width="15.5703125" style="1" customWidth="1"/>
    <col min="15398" max="15398" width="15.28515625" style="1" customWidth="1"/>
    <col min="15399" max="15399" width="15.140625" style="1" customWidth="1"/>
    <col min="15400" max="15400" width="14" style="1" customWidth="1"/>
    <col min="15401" max="15401" width="11.42578125" style="1"/>
    <col min="15402" max="15402" width="15.5703125" style="1" customWidth="1"/>
    <col min="15403" max="15403" width="15" style="1" customWidth="1"/>
    <col min="15404" max="15404" width="18.42578125" style="1" customWidth="1"/>
    <col min="15405" max="15406" width="11.42578125" style="1"/>
    <col min="15407" max="15407" width="14.7109375" style="1" customWidth="1"/>
    <col min="15408" max="15408" width="17" style="1" customWidth="1"/>
    <col min="15409" max="15409" width="16.28515625" style="1" customWidth="1"/>
    <col min="15410" max="15647" width="11.42578125" style="1"/>
    <col min="15648" max="15648" width="16.7109375" style="1" customWidth="1"/>
    <col min="15649" max="15649" width="28.28515625" style="1" customWidth="1"/>
    <col min="15650" max="15650" width="19.42578125" style="1" customWidth="1"/>
    <col min="15651" max="15651" width="13.140625" style="1" customWidth="1"/>
    <col min="15652" max="15652" width="16.42578125" style="1" customWidth="1"/>
    <col min="15653" max="15653" width="15.5703125" style="1" customWidth="1"/>
    <col min="15654" max="15654" width="15.28515625" style="1" customWidth="1"/>
    <col min="15655" max="15655" width="15.140625" style="1" customWidth="1"/>
    <col min="15656" max="15656" width="14" style="1" customWidth="1"/>
    <col min="15657" max="15657" width="11.42578125" style="1"/>
    <col min="15658" max="15658" width="15.5703125" style="1" customWidth="1"/>
    <col min="15659" max="15659" width="15" style="1" customWidth="1"/>
    <col min="15660" max="15660" width="18.42578125" style="1" customWidth="1"/>
    <col min="15661" max="15662" width="11.42578125" style="1"/>
    <col min="15663" max="15663" width="14.7109375" style="1" customWidth="1"/>
    <col min="15664" max="15664" width="17" style="1" customWidth="1"/>
    <col min="15665" max="15665" width="16.28515625" style="1" customWidth="1"/>
    <col min="15666" max="15903" width="11.42578125" style="1"/>
    <col min="15904" max="15904" width="16.7109375" style="1" customWidth="1"/>
    <col min="15905" max="15905" width="28.28515625" style="1" customWidth="1"/>
    <col min="15906" max="15906" width="19.42578125" style="1" customWidth="1"/>
    <col min="15907" max="15907" width="13.140625" style="1" customWidth="1"/>
    <col min="15908" max="15908" width="16.42578125" style="1" customWidth="1"/>
    <col min="15909" max="15909" width="15.5703125" style="1" customWidth="1"/>
    <col min="15910" max="15910" width="15.28515625" style="1" customWidth="1"/>
    <col min="15911" max="15911" width="15.140625" style="1" customWidth="1"/>
    <col min="15912" max="15912" width="14" style="1" customWidth="1"/>
    <col min="15913" max="15913" width="11.42578125" style="1"/>
    <col min="15914" max="15914" width="15.5703125" style="1" customWidth="1"/>
    <col min="15915" max="15915" width="15" style="1" customWidth="1"/>
    <col min="15916" max="15916" width="18.42578125" style="1" customWidth="1"/>
    <col min="15917" max="15918" width="11.42578125" style="1"/>
    <col min="15919" max="15919" width="14.7109375" style="1" customWidth="1"/>
    <col min="15920" max="15920" width="17" style="1" customWidth="1"/>
    <col min="15921" max="15921" width="16.28515625" style="1" customWidth="1"/>
    <col min="15922" max="16159" width="11.42578125" style="1"/>
    <col min="16160" max="16160" width="16.7109375" style="1" customWidth="1"/>
    <col min="16161" max="16161" width="28.28515625" style="1" customWidth="1"/>
    <col min="16162" max="16162" width="19.42578125" style="1" customWidth="1"/>
    <col min="16163" max="16163" width="13.140625" style="1" customWidth="1"/>
    <col min="16164" max="16164" width="16.42578125" style="1" customWidth="1"/>
    <col min="16165" max="16165" width="15.5703125" style="1" customWidth="1"/>
    <col min="16166" max="16166" width="15.28515625" style="1" customWidth="1"/>
    <col min="16167" max="16167" width="15.140625" style="1" customWidth="1"/>
    <col min="16168" max="16168" width="14" style="1" customWidth="1"/>
    <col min="16169" max="16169" width="11.42578125" style="1"/>
    <col min="16170" max="16170" width="15.5703125" style="1" customWidth="1"/>
    <col min="16171" max="16171" width="15" style="1" customWidth="1"/>
    <col min="16172" max="16172" width="18.42578125" style="1" customWidth="1"/>
    <col min="16173" max="16174" width="11.42578125" style="1"/>
    <col min="16175" max="16175" width="14.7109375" style="1" customWidth="1"/>
    <col min="16176" max="16176" width="17" style="1" customWidth="1"/>
    <col min="16177" max="16177" width="16.28515625" style="1" customWidth="1"/>
    <col min="16178" max="16384" width="11.42578125" style="1"/>
  </cols>
  <sheetData>
    <row r="1" spans="1:49" ht="38.25" customHeight="1" x14ac:dyDescent="0.15">
      <c r="A1" s="191"/>
      <c r="B1" s="135"/>
      <c r="C1" s="400" t="s">
        <v>396</v>
      </c>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220"/>
      <c r="AS1" s="220"/>
      <c r="AT1" s="220"/>
      <c r="AU1" s="220"/>
      <c r="AV1" s="220"/>
      <c r="AW1" s="220"/>
    </row>
    <row r="2" spans="1:49" ht="38.25" customHeight="1" x14ac:dyDescent="0.15">
      <c r="A2" s="307"/>
      <c r="B2" s="402"/>
      <c r="C2" s="401" t="s">
        <v>1163</v>
      </c>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307"/>
      <c r="AS2" s="307"/>
      <c r="AT2" s="307"/>
      <c r="AU2" s="307"/>
      <c r="AV2" s="307"/>
      <c r="AW2" s="307"/>
    </row>
    <row r="3" spans="1:49" ht="20.45" customHeight="1" x14ac:dyDescent="0.15">
      <c r="A3" s="307"/>
      <c r="B3" s="402"/>
      <c r="C3" s="403" t="s">
        <v>1164</v>
      </c>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307"/>
      <c r="AS3" s="307"/>
      <c r="AT3" s="307"/>
      <c r="AU3" s="307"/>
      <c r="AV3" s="307"/>
      <c r="AW3" s="307"/>
    </row>
    <row r="4" spans="1:49" ht="24" customHeight="1" x14ac:dyDescent="0.15">
      <c r="A4" s="219"/>
      <c r="B4" s="96"/>
      <c r="C4" s="404" t="s">
        <v>397</v>
      </c>
      <c r="D4" s="405"/>
      <c r="E4" s="405"/>
      <c r="F4" s="405"/>
      <c r="G4" s="405"/>
      <c r="H4" s="405"/>
      <c r="I4" s="405"/>
      <c r="J4" s="405"/>
      <c r="K4" s="405"/>
      <c r="L4" s="405"/>
      <c r="M4" s="405"/>
      <c r="N4" s="405"/>
      <c r="O4" s="405"/>
      <c r="P4" s="405"/>
      <c r="Q4" s="406"/>
      <c r="R4" s="346" t="s">
        <v>398</v>
      </c>
      <c r="S4" s="347"/>
      <c r="T4" s="347"/>
      <c r="U4" s="347"/>
      <c r="V4" s="347"/>
      <c r="W4" s="347"/>
      <c r="X4" s="347"/>
      <c r="Y4" s="347"/>
      <c r="Z4" s="347"/>
      <c r="AA4" s="347"/>
      <c r="AB4" s="410"/>
      <c r="AC4" s="346" t="s">
        <v>399</v>
      </c>
      <c r="AD4" s="347"/>
      <c r="AE4" s="347"/>
      <c r="AF4" s="347"/>
      <c r="AG4" s="347"/>
      <c r="AH4" s="347"/>
      <c r="AI4" s="347"/>
      <c r="AJ4" s="347"/>
      <c r="AK4" s="347"/>
      <c r="AL4" s="347"/>
      <c r="AM4" s="347"/>
      <c r="AN4" s="347"/>
      <c r="AO4" s="410"/>
      <c r="AP4" s="411" t="s">
        <v>400</v>
      </c>
      <c r="AQ4" s="412"/>
      <c r="AR4" s="191"/>
      <c r="AS4" s="191"/>
      <c r="AT4" s="191"/>
      <c r="AU4" s="191"/>
      <c r="AV4" s="191"/>
      <c r="AW4" s="191"/>
    </row>
    <row r="5" spans="1:49" ht="61.5" customHeight="1" x14ac:dyDescent="0.15">
      <c r="A5" s="219"/>
      <c r="B5" s="96"/>
      <c r="C5" s="407"/>
      <c r="D5" s="408"/>
      <c r="E5" s="408"/>
      <c r="F5" s="408"/>
      <c r="G5" s="408"/>
      <c r="H5" s="408"/>
      <c r="I5" s="408"/>
      <c r="J5" s="408"/>
      <c r="K5" s="408"/>
      <c r="L5" s="408"/>
      <c r="M5" s="408"/>
      <c r="N5" s="408"/>
      <c r="O5" s="408"/>
      <c r="P5" s="408"/>
      <c r="Q5" s="409"/>
      <c r="R5" s="413" t="s">
        <v>401</v>
      </c>
      <c r="S5" s="414"/>
      <c r="T5" s="414"/>
      <c r="U5" s="414"/>
      <c r="V5" s="415"/>
      <c r="W5" s="413" t="s">
        <v>402</v>
      </c>
      <c r="X5" s="414"/>
      <c r="Y5" s="414"/>
      <c r="Z5" s="414"/>
      <c r="AA5" s="414"/>
      <c r="AB5" s="415"/>
      <c r="AC5" s="323" t="s">
        <v>403</v>
      </c>
      <c r="AD5" s="413" t="s">
        <v>402</v>
      </c>
      <c r="AE5" s="414"/>
      <c r="AF5" s="414"/>
      <c r="AG5" s="414"/>
      <c r="AH5" s="414"/>
      <c r="AI5" s="414"/>
      <c r="AJ5" s="414"/>
      <c r="AK5" s="414"/>
      <c r="AL5" s="414"/>
      <c r="AM5" s="414"/>
      <c r="AN5" s="414"/>
      <c r="AO5" s="415"/>
      <c r="AP5" s="325" t="s">
        <v>404</v>
      </c>
      <c r="AQ5" s="417" t="s">
        <v>405</v>
      </c>
      <c r="AR5" s="191"/>
      <c r="AS5" s="191"/>
      <c r="AT5" s="191"/>
      <c r="AU5" s="191"/>
      <c r="AV5" s="191"/>
      <c r="AW5" s="191"/>
    </row>
    <row r="6" spans="1:49" ht="84" customHeight="1" x14ac:dyDescent="0.15">
      <c r="A6" s="323" t="s">
        <v>1165</v>
      </c>
      <c r="B6" s="323" t="s">
        <v>69</v>
      </c>
      <c r="C6" s="323" t="s">
        <v>406</v>
      </c>
      <c r="D6" s="323" t="s">
        <v>407</v>
      </c>
      <c r="E6" s="323" t="s">
        <v>408</v>
      </c>
      <c r="F6" s="323" t="s">
        <v>255</v>
      </c>
      <c r="G6" s="323" t="s">
        <v>264</v>
      </c>
      <c r="H6" s="323" t="s">
        <v>282</v>
      </c>
      <c r="I6" s="323" t="s">
        <v>294</v>
      </c>
      <c r="J6" s="323" t="s">
        <v>327</v>
      </c>
      <c r="K6" s="323" t="s">
        <v>342</v>
      </c>
      <c r="L6" s="323" t="s">
        <v>347</v>
      </c>
      <c r="M6" s="323" t="s">
        <v>409</v>
      </c>
      <c r="N6" s="323" t="s">
        <v>410</v>
      </c>
      <c r="O6" s="323" t="s">
        <v>411</v>
      </c>
      <c r="P6" s="323" t="s">
        <v>412</v>
      </c>
      <c r="Q6" s="323" t="s">
        <v>413</v>
      </c>
      <c r="R6" s="323" t="s">
        <v>414</v>
      </c>
      <c r="S6" s="323" t="s">
        <v>415</v>
      </c>
      <c r="T6" s="323" t="s">
        <v>416</v>
      </c>
      <c r="U6" s="323" t="s">
        <v>417</v>
      </c>
      <c r="V6" s="323" t="s">
        <v>418</v>
      </c>
      <c r="W6" s="325" t="s">
        <v>419</v>
      </c>
      <c r="X6" s="325" t="s">
        <v>420</v>
      </c>
      <c r="Y6" s="323" t="s">
        <v>421</v>
      </c>
      <c r="Z6" s="221" t="s">
        <v>422</v>
      </c>
      <c r="AA6" s="346" t="s">
        <v>423</v>
      </c>
      <c r="AB6" s="410"/>
      <c r="AC6" s="416"/>
      <c r="AD6" s="413" t="s">
        <v>424</v>
      </c>
      <c r="AE6" s="414"/>
      <c r="AF6" s="415"/>
      <c r="AG6" s="413" t="s">
        <v>425</v>
      </c>
      <c r="AH6" s="414"/>
      <c r="AI6" s="415"/>
      <c r="AJ6" s="323" t="s">
        <v>426</v>
      </c>
      <c r="AK6" s="323" t="s">
        <v>427</v>
      </c>
      <c r="AL6" s="323" t="s">
        <v>428</v>
      </c>
      <c r="AM6" s="221" t="s">
        <v>422</v>
      </c>
      <c r="AN6" s="346" t="s">
        <v>423</v>
      </c>
      <c r="AO6" s="410"/>
      <c r="AP6" s="342"/>
      <c r="AQ6" s="418"/>
      <c r="AR6" s="191"/>
      <c r="AS6" s="191"/>
      <c r="AT6" s="191"/>
      <c r="AU6" s="191"/>
      <c r="AV6" s="191"/>
      <c r="AW6" s="191"/>
    </row>
    <row r="7" spans="1:49" ht="59.25" customHeight="1" x14ac:dyDescent="0.15">
      <c r="A7" s="324"/>
      <c r="B7" s="324"/>
      <c r="C7" s="324"/>
      <c r="D7" s="324"/>
      <c r="E7" s="324"/>
      <c r="F7" s="324"/>
      <c r="G7" s="324"/>
      <c r="H7" s="324"/>
      <c r="I7" s="324"/>
      <c r="J7" s="324"/>
      <c r="K7" s="324"/>
      <c r="L7" s="324"/>
      <c r="M7" s="324"/>
      <c r="N7" s="324"/>
      <c r="O7" s="324"/>
      <c r="P7" s="324"/>
      <c r="Q7" s="324"/>
      <c r="R7" s="324"/>
      <c r="S7" s="324"/>
      <c r="T7" s="324"/>
      <c r="U7" s="324"/>
      <c r="V7" s="324"/>
      <c r="W7" s="326"/>
      <c r="X7" s="326"/>
      <c r="Y7" s="324"/>
      <c r="Z7" s="221" t="s">
        <v>429</v>
      </c>
      <c r="AA7" s="221" t="s">
        <v>430</v>
      </c>
      <c r="AB7" s="221" t="s">
        <v>431</v>
      </c>
      <c r="AC7" s="324"/>
      <c r="AD7" s="221" t="s">
        <v>419</v>
      </c>
      <c r="AE7" s="221" t="s">
        <v>420</v>
      </c>
      <c r="AF7" s="222" t="s">
        <v>421</v>
      </c>
      <c r="AG7" s="221" t="s">
        <v>419</v>
      </c>
      <c r="AH7" s="221" t="s">
        <v>420</v>
      </c>
      <c r="AI7" s="222" t="s">
        <v>421</v>
      </c>
      <c r="AJ7" s="324"/>
      <c r="AK7" s="324"/>
      <c r="AL7" s="324"/>
      <c r="AM7" s="221" t="s">
        <v>429</v>
      </c>
      <c r="AN7" s="221" t="s">
        <v>430</v>
      </c>
      <c r="AO7" s="221" t="s">
        <v>431</v>
      </c>
      <c r="AP7" s="326"/>
      <c r="AQ7" s="419"/>
      <c r="AR7" s="191"/>
      <c r="AS7" s="191"/>
      <c r="AT7" s="191"/>
      <c r="AU7" s="191"/>
      <c r="AV7" s="191"/>
      <c r="AW7" s="191"/>
    </row>
    <row r="8" spans="1:49" ht="30.75" customHeight="1" x14ac:dyDescent="0.15">
      <c r="A8" s="224"/>
      <c r="B8" s="224"/>
      <c r="C8" s="224"/>
      <c r="D8" s="224"/>
      <c r="E8" s="224"/>
      <c r="F8" s="222"/>
      <c r="G8" s="222"/>
      <c r="H8" s="222"/>
      <c r="I8" s="222"/>
      <c r="J8" s="222"/>
      <c r="K8" s="222"/>
      <c r="L8" s="222"/>
      <c r="M8" s="224"/>
      <c r="N8" s="224"/>
      <c r="O8" s="224"/>
      <c r="P8" s="224"/>
      <c r="Q8" s="224"/>
      <c r="R8" s="224"/>
      <c r="S8" s="224"/>
      <c r="T8" s="224"/>
      <c r="U8" s="224"/>
      <c r="V8" s="224"/>
      <c r="W8" s="225"/>
      <c r="X8" s="225"/>
      <c r="Y8" s="224"/>
      <c r="Z8" s="225"/>
      <c r="AA8" s="225"/>
      <c r="AB8" s="225"/>
      <c r="AC8" s="224"/>
      <c r="AD8" s="225"/>
      <c r="AE8" s="225"/>
      <c r="AF8" s="224"/>
      <c r="AG8" s="225"/>
      <c r="AH8" s="225"/>
      <c r="AI8" s="224"/>
      <c r="AJ8" s="224"/>
      <c r="AK8" s="224"/>
      <c r="AL8" s="224"/>
      <c r="AM8" s="225"/>
      <c r="AN8" s="225"/>
      <c r="AO8" s="225"/>
      <c r="AP8" s="225"/>
      <c r="AQ8" s="226"/>
      <c r="AR8" s="191"/>
      <c r="AS8" s="191"/>
      <c r="AT8" s="191"/>
      <c r="AU8" s="191"/>
      <c r="AV8" s="191"/>
      <c r="AW8" s="191"/>
    </row>
    <row r="9" spans="1:49" ht="30.75" customHeight="1" x14ac:dyDescent="0.15">
      <c r="A9" s="180" t="s">
        <v>1166</v>
      </c>
      <c r="B9" s="180" t="s">
        <v>1167</v>
      </c>
      <c r="C9" s="180" t="s">
        <v>1168</v>
      </c>
      <c r="D9" s="180" t="s">
        <v>1169</v>
      </c>
      <c r="E9" s="181" t="s">
        <v>259</v>
      </c>
      <c r="F9" s="181" t="s">
        <v>259</v>
      </c>
      <c r="G9" s="181"/>
      <c r="H9" s="181"/>
      <c r="I9" s="181"/>
      <c r="J9" s="181"/>
      <c r="K9" s="181"/>
      <c r="L9" s="181"/>
      <c r="M9" s="181" t="s">
        <v>436</v>
      </c>
      <c r="N9" s="180" t="s">
        <v>499</v>
      </c>
      <c r="O9" s="180" t="s">
        <v>438</v>
      </c>
      <c r="P9" s="180" t="s">
        <v>473</v>
      </c>
      <c r="Q9" s="180">
        <v>27</v>
      </c>
      <c r="R9" s="180"/>
      <c r="S9" s="180"/>
      <c r="T9" s="180"/>
      <c r="U9" s="180"/>
      <c r="V9" s="180"/>
      <c r="W9" s="227"/>
      <c r="X9" s="227"/>
      <c r="Y9" s="228">
        <v>0</v>
      </c>
      <c r="Z9" s="227"/>
      <c r="AA9" s="227"/>
      <c r="AB9" s="227"/>
      <c r="AC9" s="227" t="s">
        <v>1170</v>
      </c>
      <c r="AD9" s="229">
        <v>0</v>
      </c>
      <c r="AE9" s="229">
        <v>0</v>
      </c>
      <c r="AF9" s="230">
        <f>+AD9+AE9</f>
        <v>0</v>
      </c>
      <c r="AG9" s="227">
        <v>0</v>
      </c>
      <c r="AH9" s="227">
        <v>649</v>
      </c>
      <c r="AI9" s="230">
        <f>+AG9+AH9</f>
        <v>649</v>
      </c>
      <c r="AJ9" s="227">
        <v>0</v>
      </c>
      <c r="AK9" s="227">
        <v>649</v>
      </c>
      <c r="AL9" s="228">
        <v>649</v>
      </c>
      <c r="AM9" s="227" t="s">
        <v>444</v>
      </c>
      <c r="AN9" s="227">
        <v>0</v>
      </c>
      <c r="AO9" s="227">
        <v>0</v>
      </c>
      <c r="AP9" s="180" t="s">
        <v>638</v>
      </c>
      <c r="AQ9" s="182" t="s">
        <v>643</v>
      </c>
      <c r="AR9" s="191"/>
      <c r="AS9" s="191"/>
      <c r="AT9" s="191"/>
      <c r="AU9" s="191"/>
      <c r="AV9" s="191"/>
      <c r="AW9" s="191"/>
    </row>
    <row r="10" spans="1:49" ht="30.75" customHeight="1" x14ac:dyDescent="0.15">
      <c r="A10" s="180" t="s">
        <v>1166</v>
      </c>
      <c r="B10" s="180" t="s">
        <v>1167</v>
      </c>
      <c r="C10" s="180" t="s">
        <v>1171</v>
      </c>
      <c r="D10" s="180" t="s">
        <v>1172</v>
      </c>
      <c r="E10" s="180" t="s">
        <v>329</v>
      </c>
      <c r="F10" s="180"/>
      <c r="G10" s="180"/>
      <c r="H10" s="180"/>
      <c r="I10" s="180"/>
      <c r="J10" s="180" t="s">
        <v>329</v>
      </c>
      <c r="K10" s="180" t="s">
        <v>345</v>
      </c>
      <c r="L10" s="180"/>
      <c r="M10" s="181" t="s">
        <v>436</v>
      </c>
      <c r="N10" s="180" t="s">
        <v>437</v>
      </c>
      <c r="O10" s="180" t="s">
        <v>472</v>
      </c>
      <c r="P10" s="180" t="s">
        <v>473</v>
      </c>
      <c r="Q10" s="180">
        <v>1</v>
      </c>
      <c r="R10" s="180" t="s">
        <v>1173</v>
      </c>
      <c r="S10" s="180" t="s">
        <v>441</v>
      </c>
      <c r="T10" s="180" t="s">
        <v>478</v>
      </c>
      <c r="U10" s="180" t="s">
        <v>479</v>
      </c>
      <c r="V10" s="180" t="s">
        <v>479</v>
      </c>
      <c r="W10" s="227">
        <v>0</v>
      </c>
      <c r="X10" s="227">
        <v>250</v>
      </c>
      <c r="Y10" s="228">
        <f>+W10+X10</f>
        <v>250</v>
      </c>
      <c r="Z10" s="227" t="s">
        <v>444</v>
      </c>
      <c r="AA10" s="227">
        <v>0</v>
      </c>
      <c r="AB10" s="227">
        <v>0</v>
      </c>
      <c r="AC10" s="227"/>
      <c r="AD10" s="227"/>
      <c r="AE10" s="227"/>
      <c r="AF10" s="230">
        <f>+AD10+AE10</f>
        <v>0</v>
      </c>
      <c r="AG10" s="227"/>
      <c r="AH10" s="227"/>
      <c r="AI10" s="230">
        <f>+AG10+AH10</f>
        <v>0</v>
      </c>
      <c r="AJ10" s="227">
        <v>0</v>
      </c>
      <c r="AK10" s="227">
        <v>0</v>
      </c>
      <c r="AL10" s="228">
        <v>0</v>
      </c>
      <c r="AM10" s="227"/>
      <c r="AN10" s="227"/>
      <c r="AO10" s="227"/>
      <c r="AP10" s="180" t="s">
        <v>622</v>
      </c>
      <c r="AQ10" s="182" t="s">
        <v>639</v>
      </c>
      <c r="AR10" s="191"/>
      <c r="AS10" s="191"/>
      <c r="AT10" s="191"/>
      <c r="AU10" s="191"/>
      <c r="AV10" s="191"/>
      <c r="AW10" s="191"/>
    </row>
    <row r="11" spans="1:49" ht="30.75" customHeight="1" x14ac:dyDescent="0.15">
      <c r="A11" s="180" t="s">
        <v>1166</v>
      </c>
      <c r="B11" s="180" t="s">
        <v>1167</v>
      </c>
      <c r="C11" s="180" t="s">
        <v>1174</v>
      </c>
      <c r="D11" s="180" t="s">
        <v>1175</v>
      </c>
      <c r="E11" s="180" t="s">
        <v>267</v>
      </c>
      <c r="F11" s="180"/>
      <c r="G11" s="180" t="s">
        <v>267</v>
      </c>
      <c r="H11" s="180"/>
      <c r="I11" s="180"/>
      <c r="J11" s="180"/>
      <c r="K11" s="180" t="s">
        <v>345</v>
      </c>
      <c r="L11" s="180"/>
      <c r="M11" s="181" t="s">
        <v>449</v>
      </c>
      <c r="N11" s="180" t="s">
        <v>437</v>
      </c>
      <c r="O11" s="180" t="s">
        <v>438</v>
      </c>
      <c r="P11" s="180" t="s">
        <v>439</v>
      </c>
      <c r="Q11" s="180">
        <v>5</v>
      </c>
      <c r="R11" s="180" t="s">
        <v>1176</v>
      </c>
      <c r="S11" s="180" t="s">
        <v>441</v>
      </c>
      <c r="T11" s="180" t="s">
        <v>478</v>
      </c>
      <c r="U11" s="180" t="s">
        <v>479</v>
      </c>
      <c r="V11" s="180" t="s">
        <v>813</v>
      </c>
      <c r="W11" s="231">
        <v>3601</v>
      </c>
      <c r="X11" s="227">
        <v>195</v>
      </c>
      <c r="Y11" s="232">
        <v>3796</v>
      </c>
      <c r="Z11" s="227" t="s">
        <v>444</v>
      </c>
      <c r="AA11" s="227">
        <v>0</v>
      </c>
      <c r="AB11" s="227">
        <v>0</v>
      </c>
      <c r="AC11" s="227"/>
      <c r="AD11" s="227"/>
      <c r="AE11" s="227"/>
      <c r="AF11" s="230">
        <v>0</v>
      </c>
      <c r="AG11" s="227"/>
      <c r="AH11" s="227"/>
      <c r="AI11" s="230">
        <v>0</v>
      </c>
      <c r="AJ11" s="227">
        <v>0</v>
      </c>
      <c r="AK11" s="227">
        <v>0</v>
      </c>
      <c r="AL11" s="228">
        <v>0</v>
      </c>
      <c r="AM11" s="227"/>
      <c r="AN11" s="227"/>
      <c r="AO11" s="227"/>
      <c r="AP11" s="180" t="s">
        <v>618</v>
      </c>
      <c r="AQ11" s="182" t="s">
        <v>619</v>
      </c>
      <c r="AR11" s="191"/>
      <c r="AS11" s="191"/>
      <c r="AT11" s="191"/>
      <c r="AU11" s="191"/>
      <c r="AV11" s="191"/>
      <c r="AW11" s="191"/>
    </row>
    <row r="12" spans="1:49" ht="30.75" customHeight="1" x14ac:dyDescent="0.15">
      <c r="A12" s="180" t="s">
        <v>1166</v>
      </c>
      <c r="B12" s="180" t="s">
        <v>1167</v>
      </c>
      <c r="C12" s="180" t="s">
        <v>1177</v>
      </c>
      <c r="D12" s="180" t="s">
        <v>1178</v>
      </c>
      <c r="E12" s="180" t="s">
        <v>329</v>
      </c>
      <c r="F12" s="180"/>
      <c r="G12" s="180"/>
      <c r="H12" s="180"/>
      <c r="I12" s="180"/>
      <c r="J12" s="180" t="s">
        <v>329</v>
      </c>
      <c r="K12" s="180" t="s">
        <v>345</v>
      </c>
      <c r="L12" s="180"/>
      <c r="M12" s="181" t="s">
        <v>436</v>
      </c>
      <c r="N12" s="180" t="s">
        <v>437</v>
      </c>
      <c r="O12" s="180" t="s">
        <v>647</v>
      </c>
      <c r="P12" s="180" t="s">
        <v>669</v>
      </c>
      <c r="Q12" s="180">
        <v>1</v>
      </c>
      <c r="R12" s="180" t="s">
        <v>1060</v>
      </c>
      <c r="S12" s="180" t="s">
        <v>441</v>
      </c>
      <c r="T12" s="180" t="s">
        <v>478</v>
      </c>
      <c r="U12" s="180" t="s">
        <v>479</v>
      </c>
      <c r="V12" s="180" t="s">
        <v>479</v>
      </c>
      <c r="W12" s="227">
        <v>0</v>
      </c>
      <c r="X12" s="227">
        <v>100</v>
      </c>
      <c r="Y12" s="228">
        <f>+W12+X12</f>
        <v>100</v>
      </c>
      <c r="Z12" s="227" t="s">
        <v>444</v>
      </c>
      <c r="AA12" s="227">
        <v>0</v>
      </c>
      <c r="AB12" s="227">
        <v>0</v>
      </c>
      <c r="AC12" s="227"/>
      <c r="AD12" s="227"/>
      <c r="AE12" s="227"/>
      <c r="AF12" s="230">
        <f>+AD12+AE12</f>
        <v>0</v>
      </c>
      <c r="AG12" s="227"/>
      <c r="AH12" s="227"/>
      <c r="AI12" s="230">
        <f>+AG12+AH12</f>
        <v>0</v>
      </c>
      <c r="AJ12" s="227">
        <v>0</v>
      </c>
      <c r="AK12" s="227">
        <v>0</v>
      </c>
      <c r="AL12" s="228">
        <v>0</v>
      </c>
      <c r="AM12" s="227"/>
      <c r="AN12" s="227"/>
      <c r="AO12" s="227"/>
      <c r="AP12" s="180" t="s">
        <v>622</v>
      </c>
      <c r="AQ12" s="182" t="s">
        <v>639</v>
      </c>
      <c r="AR12" s="191"/>
      <c r="AS12" s="191"/>
      <c r="AT12" s="191"/>
      <c r="AU12" s="191"/>
      <c r="AV12" s="191"/>
      <c r="AW12" s="191"/>
    </row>
    <row r="13" spans="1:49" ht="30.75" customHeight="1" x14ac:dyDescent="0.15">
      <c r="A13" s="180" t="s">
        <v>1166</v>
      </c>
      <c r="B13" s="180" t="s">
        <v>1167</v>
      </c>
      <c r="C13" s="180" t="s">
        <v>1179</v>
      </c>
      <c r="D13" s="180" t="s">
        <v>1180</v>
      </c>
      <c r="E13" s="180" t="s">
        <v>267</v>
      </c>
      <c r="F13" s="180"/>
      <c r="G13" s="180" t="s">
        <v>267</v>
      </c>
      <c r="H13" s="180"/>
      <c r="I13" s="180"/>
      <c r="J13" s="180"/>
      <c r="K13" s="180" t="s">
        <v>345</v>
      </c>
      <c r="L13" s="180"/>
      <c r="M13" s="181" t="s">
        <v>449</v>
      </c>
      <c r="N13" s="180" t="s">
        <v>437</v>
      </c>
      <c r="O13" s="180" t="s">
        <v>438</v>
      </c>
      <c r="P13" s="180" t="s">
        <v>615</v>
      </c>
      <c r="Q13" s="180">
        <v>3</v>
      </c>
      <c r="R13" s="180" t="s">
        <v>450</v>
      </c>
      <c r="S13" s="180" t="s">
        <v>441</v>
      </c>
      <c r="T13" s="180" t="s">
        <v>478</v>
      </c>
      <c r="U13" s="180" t="s">
        <v>479</v>
      </c>
      <c r="V13" s="180" t="s">
        <v>451</v>
      </c>
      <c r="W13" s="227">
        <v>222</v>
      </c>
      <c r="X13" s="227">
        <v>40</v>
      </c>
      <c r="Y13" s="228">
        <v>262</v>
      </c>
      <c r="Z13" s="227" t="s">
        <v>452</v>
      </c>
      <c r="AA13" s="227">
        <v>1</v>
      </c>
      <c r="AB13" s="227">
        <v>34</v>
      </c>
      <c r="AC13" s="227"/>
      <c r="AD13" s="227"/>
      <c r="AE13" s="227"/>
      <c r="AF13" s="230">
        <v>0</v>
      </c>
      <c r="AG13" s="227"/>
      <c r="AH13" s="227"/>
      <c r="AI13" s="230">
        <v>0</v>
      </c>
      <c r="AJ13" s="227">
        <v>0</v>
      </c>
      <c r="AK13" s="227">
        <v>0</v>
      </c>
      <c r="AL13" s="228">
        <v>0</v>
      </c>
      <c r="AM13" s="227"/>
      <c r="AN13" s="227"/>
      <c r="AO13" s="227"/>
      <c r="AP13" s="180" t="s">
        <v>618</v>
      </c>
      <c r="AQ13" s="182" t="s">
        <v>619</v>
      </c>
      <c r="AR13" s="191"/>
      <c r="AS13" s="191"/>
      <c r="AT13" s="191"/>
      <c r="AU13" s="191"/>
      <c r="AV13" s="191"/>
      <c r="AW13" s="191"/>
    </row>
    <row r="14" spans="1:49" ht="30.75" customHeight="1" x14ac:dyDescent="0.15">
      <c r="A14" s="180" t="s">
        <v>1166</v>
      </c>
      <c r="B14" s="180" t="s">
        <v>1167</v>
      </c>
      <c r="C14" s="180" t="s">
        <v>1181</v>
      </c>
      <c r="D14" s="180" t="s">
        <v>1182</v>
      </c>
      <c r="E14" s="180" t="s">
        <v>329</v>
      </c>
      <c r="F14" s="180"/>
      <c r="G14" s="180"/>
      <c r="H14" s="180"/>
      <c r="I14" s="180"/>
      <c r="J14" s="180" t="s">
        <v>329</v>
      </c>
      <c r="K14" s="180" t="s">
        <v>345</v>
      </c>
      <c r="L14" s="180"/>
      <c r="M14" s="181" t="s">
        <v>436</v>
      </c>
      <c r="N14" s="180" t="s">
        <v>437</v>
      </c>
      <c r="O14" s="180" t="s">
        <v>689</v>
      </c>
      <c r="P14" s="180" t="s">
        <v>659</v>
      </c>
      <c r="Q14" s="180">
        <v>1</v>
      </c>
      <c r="R14" s="180" t="s">
        <v>1183</v>
      </c>
      <c r="S14" s="180" t="s">
        <v>441</v>
      </c>
      <c r="T14" s="180" t="s">
        <v>478</v>
      </c>
      <c r="U14" s="180" t="s">
        <v>479</v>
      </c>
      <c r="V14" s="180" t="s">
        <v>479</v>
      </c>
      <c r="W14" s="180">
        <v>0</v>
      </c>
      <c r="X14" s="180">
        <v>30</v>
      </c>
      <c r="Y14" s="228">
        <f t="shared" ref="Y14:Y15" si="0">+W14+X14</f>
        <v>30</v>
      </c>
      <c r="Z14" s="227" t="s">
        <v>444</v>
      </c>
      <c r="AA14" s="227">
        <v>0</v>
      </c>
      <c r="AB14" s="227">
        <v>0</v>
      </c>
      <c r="AC14" s="227"/>
      <c r="AD14" s="227"/>
      <c r="AE14" s="227"/>
      <c r="AF14" s="230">
        <f t="shared" ref="AF14:AF15" si="1">+AD14+AE14</f>
        <v>0</v>
      </c>
      <c r="AG14" s="227"/>
      <c r="AH14" s="227"/>
      <c r="AI14" s="230">
        <f t="shared" ref="AI14:AI15" si="2">+AG14+AH14</f>
        <v>0</v>
      </c>
      <c r="AJ14" s="227">
        <v>0</v>
      </c>
      <c r="AK14" s="227">
        <v>0</v>
      </c>
      <c r="AL14" s="228">
        <v>0</v>
      </c>
      <c r="AM14" s="227"/>
      <c r="AN14" s="227"/>
      <c r="AO14" s="227"/>
      <c r="AP14" s="180" t="s">
        <v>622</v>
      </c>
      <c r="AQ14" s="182" t="s">
        <v>639</v>
      </c>
      <c r="AR14" s="191"/>
      <c r="AS14" s="191"/>
      <c r="AT14" s="191"/>
      <c r="AU14" s="191"/>
      <c r="AV14" s="191"/>
      <c r="AW14" s="191"/>
    </row>
    <row r="15" spans="1:49" ht="30.75" customHeight="1" x14ac:dyDescent="0.15">
      <c r="A15" s="180" t="s">
        <v>1166</v>
      </c>
      <c r="B15" s="180" t="s">
        <v>1167</v>
      </c>
      <c r="C15" s="180" t="s">
        <v>1184</v>
      </c>
      <c r="D15" s="180" t="s">
        <v>1185</v>
      </c>
      <c r="E15" s="180" t="s">
        <v>329</v>
      </c>
      <c r="F15" s="180"/>
      <c r="G15" s="180"/>
      <c r="H15" s="180"/>
      <c r="I15" s="180"/>
      <c r="J15" s="180" t="s">
        <v>329</v>
      </c>
      <c r="K15" s="180" t="s">
        <v>345</v>
      </c>
      <c r="L15" s="180"/>
      <c r="M15" s="181" t="s">
        <v>436</v>
      </c>
      <c r="N15" s="180" t="s">
        <v>437</v>
      </c>
      <c r="O15" s="180" t="s">
        <v>647</v>
      </c>
      <c r="P15" s="180" t="s">
        <v>600</v>
      </c>
      <c r="Q15" s="180">
        <v>1</v>
      </c>
      <c r="R15" s="180" t="s">
        <v>1060</v>
      </c>
      <c r="S15" s="180" t="s">
        <v>441</v>
      </c>
      <c r="T15" s="180" t="s">
        <v>478</v>
      </c>
      <c r="U15" s="180" t="s">
        <v>479</v>
      </c>
      <c r="V15" s="180" t="s">
        <v>479</v>
      </c>
      <c r="W15" s="227">
        <v>0</v>
      </c>
      <c r="X15" s="227">
        <v>120</v>
      </c>
      <c r="Y15" s="228">
        <f t="shared" si="0"/>
        <v>120</v>
      </c>
      <c r="Z15" s="227" t="s">
        <v>444</v>
      </c>
      <c r="AA15" s="227">
        <v>0</v>
      </c>
      <c r="AB15" s="227">
        <v>0</v>
      </c>
      <c r="AC15" s="227"/>
      <c r="AD15" s="227"/>
      <c r="AE15" s="227"/>
      <c r="AF15" s="230">
        <f t="shared" si="1"/>
        <v>0</v>
      </c>
      <c r="AG15" s="227"/>
      <c r="AH15" s="227"/>
      <c r="AI15" s="230">
        <f t="shared" si="2"/>
        <v>0</v>
      </c>
      <c r="AJ15" s="227">
        <v>0</v>
      </c>
      <c r="AK15" s="227">
        <v>0</v>
      </c>
      <c r="AL15" s="228">
        <v>0</v>
      </c>
      <c r="AM15" s="227"/>
      <c r="AN15" s="227"/>
      <c r="AO15" s="227"/>
      <c r="AP15" s="180" t="s">
        <v>622</v>
      </c>
      <c r="AQ15" s="182" t="s">
        <v>639</v>
      </c>
      <c r="AR15" s="191"/>
      <c r="AS15" s="191"/>
      <c r="AT15" s="191"/>
      <c r="AU15" s="191"/>
      <c r="AV15" s="191"/>
      <c r="AW15" s="191"/>
    </row>
    <row r="16" spans="1:49" ht="30.75" customHeight="1" x14ac:dyDescent="0.15">
      <c r="A16" s="180" t="s">
        <v>1166</v>
      </c>
      <c r="B16" s="180" t="s">
        <v>1167</v>
      </c>
      <c r="C16" s="180" t="s">
        <v>1186</v>
      </c>
      <c r="D16" s="180" t="s">
        <v>1187</v>
      </c>
      <c r="E16" s="180" t="s">
        <v>267</v>
      </c>
      <c r="F16" s="180"/>
      <c r="G16" s="180" t="s">
        <v>267</v>
      </c>
      <c r="H16" s="180"/>
      <c r="I16" s="180"/>
      <c r="J16" s="180"/>
      <c r="K16" s="180" t="s">
        <v>345</v>
      </c>
      <c r="L16" s="180"/>
      <c r="M16" s="181" t="s">
        <v>449</v>
      </c>
      <c r="N16" s="180" t="s">
        <v>437</v>
      </c>
      <c r="O16" s="180" t="s">
        <v>438</v>
      </c>
      <c r="P16" s="180" t="s">
        <v>439</v>
      </c>
      <c r="Q16" s="180">
        <v>3</v>
      </c>
      <c r="R16" s="180" t="s">
        <v>1188</v>
      </c>
      <c r="S16" s="180" t="s">
        <v>441</v>
      </c>
      <c r="T16" s="180" t="s">
        <v>478</v>
      </c>
      <c r="U16" s="180" t="s">
        <v>479</v>
      </c>
      <c r="V16" s="180" t="s">
        <v>796</v>
      </c>
      <c r="W16" s="227">
        <v>118</v>
      </c>
      <c r="X16" s="227">
        <v>14</v>
      </c>
      <c r="Y16" s="228">
        <v>132</v>
      </c>
      <c r="Z16" s="227" t="s">
        <v>444</v>
      </c>
      <c r="AA16" s="227">
        <v>0</v>
      </c>
      <c r="AB16" s="227">
        <v>0</v>
      </c>
      <c r="AC16" s="227"/>
      <c r="AD16" s="227"/>
      <c r="AE16" s="227"/>
      <c r="AF16" s="230">
        <v>0</v>
      </c>
      <c r="AG16" s="227"/>
      <c r="AH16" s="227"/>
      <c r="AI16" s="230">
        <v>0</v>
      </c>
      <c r="AJ16" s="227">
        <v>0</v>
      </c>
      <c r="AK16" s="227">
        <v>0</v>
      </c>
      <c r="AL16" s="228">
        <v>0</v>
      </c>
      <c r="AM16" s="227"/>
      <c r="AN16" s="227"/>
      <c r="AO16" s="227"/>
      <c r="AP16" s="180" t="s">
        <v>618</v>
      </c>
      <c r="AQ16" s="182" t="s">
        <v>619</v>
      </c>
      <c r="AR16" s="191"/>
      <c r="AS16" s="191"/>
      <c r="AT16" s="191"/>
      <c r="AU16" s="191"/>
      <c r="AV16" s="191"/>
      <c r="AW16" s="191"/>
    </row>
    <row r="17" spans="1:49" ht="30.75" customHeight="1" x14ac:dyDescent="0.15">
      <c r="A17" s="180" t="s">
        <v>1166</v>
      </c>
      <c r="B17" s="180" t="s">
        <v>1167</v>
      </c>
      <c r="C17" s="180" t="s">
        <v>1189</v>
      </c>
      <c r="D17" s="180" t="s">
        <v>1190</v>
      </c>
      <c r="E17" s="180" t="s">
        <v>259</v>
      </c>
      <c r="F17" s="181" t="s">
        <v>259</v>
      </c>
      <c r="G17" s="181"/>
      <c r="H17" s="181"/>
      <c r="I17" s="181"/>
      <c r="J17" s="181"/>
      <c r="K17" s="181"/>
      <c r="L17" s="181"/>
      <c r="M17" s="181" t="s">
        <v>436</v>
      </c>
      <c r="N17" s="180" t="s">
        <v>499</v>
      </c>
      <c r="O17" s="180" t="s">
        <v>438</v>
      </c>
      <c r="P17" s="180" t="s">
        <v>473</v>
      </c>
      <c r="Q17" s="180">
        <v>29</v>
      </c>
      <c r="R17" s="180"/>
      <c r="S17" s="180"/>
      <c r="T17" s="180"/>
      <c r="U17" s="180"/>
      <c r="V17" s="180"/>
      <c r="W17" s="227"/>
      <c r="X17" s="227"/>
      <c r="Y17" s="228">
        <f t="shared" ref="Y17:Y18" si="3">+W17+X17</f>
        <v>0</v>
      </c>
      <c r="Z17" s="227"/>
      <c r="AA17" s="227"/>
      <c r="AB17" s="227"/>
      <c r="AC17" s="227" t="s">
        <v>1170</v>
      </c>
      <c r="AD17" s="227">
        <v>0</v>
      </c>
      <c r="AE17" s="227">
        <v>0</v>
      </c>
      <c r="AF17" s="230">
        <f t="shared" ref="AF17:AF18" si="4">+AD17+AE17</f>
        <v>0</v>
      </c>
      <c r="AG17" s="227">
        <v>0</v>
      </c>
      <c r="AH17" s="227">
        <v>381</v>
      </c>
      <c r="AI17" s="230">
        <f t="shared" ref="AI17:AI18" si="5">+AG17+AH17</f>
        <v>381</v>
      </c>
      <c r="AJ17" s="227">
        <v>0</v>
      </c>
      <c r="AK17" s="227">
        <v>381</v>
      </c>
      <c r="AL17" s="228">
        <v>381</v>
      </c>
      <c r="AM17" s="227" t="s">
        <v>444</v>
      </c>
      <c r="AN17" s="227">
        <v>0</v>
      </c>
      <c r="AO17" s="227">
        <v>0</v>
      </c>
      <c r="AP17" s="180" t="s">
        <v>638</v>
      </c>
      <c r="AQ17" s="182" t="s">
        <v>643</v>
      </c>
      <c r="AR17" s="191"/>
      <c r="AS17" s="191"/>
      <c r="AT17" s="191"/>
      <c r="AU17" s="191"/>
      <c r="AV17" s="191"/>
      <c r="AW17" s="191"/>
    </row>
    <row r="18" spans="1:49" ht="30.75" customHeight="1" x14ac:dyDescent="0.15">
      <c r="A18" s="180" t="s">
        <v>1166</v>
      </c>
      <c r="B18" s="180" t="s">
        <v>1167</v>
      </c>
      <c r="C18" s="180" t="s">
        <v>1191</v>
      </c>
      <c r="D18" s="180" t="s">
        <v>1192</v>
      </c>
      <c r="E18" s="180" t="s">
        <v>259</v>
      </c>
      <c r="F18" s="181" t="s">
        <v>259</v>
      </c>
      <c r="G18" s="181"/>
      <c r="H18" s="181"/>
      <c r="I18" s="181"/>
      <c r="J18" s="181"/>
      <c r="K18" s="181"/>
      <c r="L18" s="181" t="s">
        <v>349</v>
      </c>
      <c r="M18" s="181" t="s">
        <v>436</v>
      </c>
      <c r="N18" s="180" t="s">
        <v>437</v>
      </c>
      <c r="O18" s="180" t="s">
        <v>438</v>
      </c>
      <c r="P18" s="180" t="s">
        <v>439</v>
      </c>
      <c r="Q18" s="180">
        <v>3</v>
      </c>
      <c r="R18" s="180" t="s">
        <v>1193</v>
      </c>
      <c r="S18" s="180" t="s">
        <v>441</v>
      </c>
      <c r="T18" s="180" t="s">
        <v>620</v>
      </c>
      <c r="U18" s="180" t="s">
        <v>620</v>
      </c>
      <c r="V18" s="180" t="s">
        <v>620</v>
      </c>
      <c r="W18" s="227">
        <v>0</v>
      </c>
      <c r="X18" s="227">
        <v>750</v>
      </c>
      <c r="Y18" s="228">
        <f t="shared" si="3"/>
        <v>750</v>
      </c>
      <c r="Z18" s="227" t="s">
        <v>444</v>
      </c>
      <c r="AA18" s="227">
        <v>0</v>
      </c>
      <c r="AB18" s="227">
        <v>0</v>
      </c>
      <c r="AC18" s="227"/>
      <c r="AD18" s="227"/>
      <c r="AE18" s="227"/>
      <c r="AF18" s="230">
        <f t="shared" si="4"/>
        <v>0</v>
      </c>
      <c r="AG18" s="227"/>
      <c r="AH18" s="227"/>
      <c r="AI18" s="230">
        <f t="shared" si="5"/>
        <v>0</v>
      </c>
      <c r="AJ18" s="227">
        <v>0</v>
      </c>
      <c r="AK18" s="227">
        <v>0</v>
      </c>
      <c r="AL18" s="228">
        <v>0</v>
      </c>
      <c r="AM18" s="227"/>
      <c r="AN18" s="227"/>
      <c r="AO18" s="227"/>
      <c r="AP18" s="180" t="s">
        <v>618</v>
      </c>
      <c r="AQ18" s="182" t="s">
        <v>619</v>
      </c>
      <c r="AR18" s="191"/>
      <c r="AS18" s="191"/>
      <c r="AT18" s="191"/>
      <c r="AU18" s="191"/>
      <c r="AV18" s="191"/>
      <c r="AW18" s="191"/>
    </row>
    <row r="19" spans="1:49" ht="30.75" customHeight="1" x14ac:dyDescent="0.15">
      <c r="A19" s="180" t="s">
        <v>1166</v>
      </c>
      <c r="B19" s="180" t="s">
        <v>1167</v>
      </c>
      <c r="C19" s="180" t="s">
        <v>1194</v>
      </c>
      <c r="D19" s="180" t="s">
        <v>1195</v>
      </c>
      <c r="E19" s="180" t="s">
        <v>267</v>
      </c>
      <c r="F19" s="180"/>
      <c r="G19" s="180" t="s">
        <v>267</v>
      </c>
      <c r="H19" s="180"/>
      <c r="I19" s="180"/>
      <c r="J19" s="180"/>
      <c r="K19" s="180" t="s">
        <v>345</v>
      </c>
      <c r="L19" s="180"/>
      <c r="M19" s="181" t="s">
        <v>449</v>
      </c>
      <c r="N19" s="180" t="s">
        <v>437</v>
      </c>
      <c r="O19" s="180" t="s">
        <v>438</v>
      </c>
      <c r="P19" s="180" t="s">
        <v>439</v>
      </c>
      <c r="Q19" s="180">
        <v>3</v>
      </c>
      <c r="R19" s="180" t="s">
        <v>1060</v>
      </c>
      <c r="S19" s="180" t="s">
        <v>441</v>
      </c>
      <c r="T19" s="180" t="s">
        <v>478</v>
      </c>
      <c r="U19" s="180" t="s">
        <v>479</v>
      </c>
      <c r="V19" s="180" t="s">
        <v>479</v>
      </c>
      <c r="W19" s="227">
        <v>58</v>
      </c>
      <c r="X19" s="227">
        <v>136</v>
      </c>
      <c r="Y19" s="228">
        <v>194</v>
      </c>
      <c r="Z19" s="227" t="s">
        <v>452</v>
      </c>
      <c r="AA19" s="227">
        <v>1</v>
      </c>
      <c r="AB19" s="227">
        <v>32</v>
      </c>
      <c r="AC19" s="227"/>
      <c r="AD19" s="227"/>
      <c r="AE19" s="227"/>
      <c r="AF19" s="230">
        <v>0</v>
      </c>
      <c r="AG19" s="227"/>
      <c r="AH19" s="227"/>
      <c r="AI19" s="230">
        <v>0</v>
      </c>
      <c r="AJ19" s="227">
        <v>0</v>
      </c>
      <c r="AK19" s="227">
        <v>0</v>
      </c>
      <c r="AL19" s="228">
        <v>0</v>
      </c>
      <c r="AM19" s="227"/>
      <c r="AN19" s="227"/>
      <c r="AO19" s="227"/>
      <c r="AP19" s="180" t="s">
        <v>618</v>
      </c>
      <c r="AQ19" s="182" t="s">
        <v>619</v>
      </c>
      <c r="AR19" s="191"/>
      <c r="AS19" s="191"/>
      <c r="AT19" s="191"/>
      <c r="AU19" s="191"/>
      <c r="AV19" s="191"/>
      <c r="AW19" s="191"/>
    </row>
    <row r="20" spans="1:49" ht="30.75" customHeight="1" x14ac:dyDescent="0.15">
      <c r="A20" s="180" t="s">
        <v>1166</v>
      </c>
      <c r="B20" s="180" t="s">
        <v>1167</v>
      </c>
      <c r="C20" s="180" t="s">
        <v>1177</v>
      </c>
      <c r="D20" s="180" t="s">
        <v>1196</v>
      </c>
      <c r="E20" s="180" t="s">
        <v>259</v>
      </c>
      <c r="F20" s="181" t="s">
        <v>259</v>
      </c>
      <c r="G20" s="181"/>
      <c r="H20" s="181"/>
      <c r="I20" s="181"/>
      <c r="J20" s="181"/>
      <c r="K20" s="180" t="s">
        <v>345</v>
      </c>
      <c r="L20" s="181"/>
      <c r="M20" s="181" t="s">
        <v>436</v>
      </c>
      <c r="N20" s="180" t="s">
        <v>437</v>
      </c>
      <c r="O20" s="180" t="s">
        <v>438</v>
      </c>
      <c r="P20" s="180" t="s">
        <v>439</v>
      </c>
      <c r="Q20" s="180">
        <v>1</v>
      </c>
      <c r="R20" s="180" t="s">
        <v>1197</v>
      </c>
      <c r="S20" s="180" t="s">
        <v>441</v>
      </c>
      <c r="T20" s="180" t="s">
        <v>478</v>
      </c>
      <c r="U20" s="180" t="s">
        <v>479</v>
      </c>
      <c r="V20" s="180" t="s">
        <v>705</v>
      </c>
      <c r="W20" s="227">
        <v>0</v>
      </c>
      <c r="X20" s="227">
        <v>300</v>
      </c>
      <c r="Y20" s="228">
        <f>+W20+X20</f>
        <v>300</v>
      </c>
      <c r="Z20" s="227" t="s">
        <v>444</v>
      </c>
      <c r="AA20" s="227">
        <v>0</v>
      </c>
      <c r="AB20" s="227">
        <v>0</v>
      </c>
      <c r="AC20" s="227"/>
      <c r="AD20" s="227"/>
      <c r="AE20" s="227"/>
      <c r="AF20" s="230">
        <f>+AD20+AE20</f>
        <v>0</v>
      </c>
      <c r="AG20" s="227"/>
      <c r="AH20" s="227"/>
      <c r="AI20" s="230">
        <f>+AG20+AH20</f>
        <v>0</v>
      </c>
      <c r="AJ20" s="227">
        <v>0</v>
      </c>
      <c r="AK20" s="227">
        <v>0</v>
      </c>
      <c r="AL20" s="228">
        <v>0</v>
      </c>
      <c r="AM20" s="227"/>
      <c r="AN20" s="227"/>
      <c r="AO20" s="227"/>
      <c r="AP20" s="180" t="s">
        <v>627</v>
      </c>
      <c r="AQ20" s="182" t="s">
        <v>445</v>
      </c>
      <c r="AR20" s="191"/>
      <c r="AS20" s="191"/>
      <c r="AT20" s="191"/>
      <c r="AU20" s="191"/>
      <c r="AV20" s="191"/>
      <c r="AW20" s="191"/>
    </row>
    <row r="21" spans="1:49" ht="30.75" customHeight="1" x14ac:dyDescent="0.15">
      <c r="A21" s="180" t="s">
        <v>1166</v>
      </c>
      <c r="B21" s="180" t="s">
        <v>1167</v>
      </c>
      <c r="C21" s="180" t="s">
        <v>1198</v>
      </c>
      <c r="D21" s="180" t="s">
        <v>1196</v>
      </c>
      <c r="E21" s="180" t="s">
        <v>267</v>
      </c>
      <c r="F21" s="180"/>
      <c r="G21" s="180" t="s">
        <v>267</v>
      </c>
      <c r="H21" s="180"/>
      <c r="I21" s="180"/>
      <c r="J21" s="180"/>
      <c r="K21" s="180" t="s">
        <v>345</v>
      </c>
      <c r="L21" s="180"/>
      <c r="M21" s="181" t="s">
        <v>449</v>
      </c>
      <c r="N21" s="180" t="s">
        <v>437</v>
      </c>
      <c r="O21" s="180" t="s">
        <v>438</v>
      </c>
      <c r="P21" s="180" t="s">
        <v>439</v>
      </c>
      <c r="Q21" s="180">
        <v>2</v>
      </c>
      <c r="R21" s="180" t="s">
        <v>450</v>
      </c>
      <c r="S21" s="180" t="s">
        <v>441</v>
      </c>
      <c r="T21" s="180" t="s">
        <v>478</v>
      </c>
      <c r="U21" s="180" t="s">
        <v>479</v>
      </c>
      <c r="V21" s="180" t="s">
        <v>451</v>
      </c>
      <c r="W21" s="227">
        <v>41</v>
      </c>
      <c r="X21" s="227">
        <v>43</v>
      </c>
      <c r="Y21" s="228">
        <v>84</v>
      </c>
      <c r="Z21" s="227" t="s">
        <v>444</v>
      </c>
      <c r="AA21" s="227">
        <v>0</v>
      </c>
      <c r="AB21" s="227">
        <v>0</v>
      </c>
      <c r="AC21" s="227"/>
      <c r="AD21" s="227"/>
      <c r="AE21" s="227"/>
      <c r="AF21" s="230">
        <v>0</v>
      </c>
      <c r="AG21" s="227"/>
      <c r="AH21" s="227"/>
      <c r="AI21" s="230">
        <v>0</v>
      </c>
      <c r="AJ21" s="227">
        <v>0</v>
      </c>
      <c r="AK21" s="227">
        <v>0</v>
      </c>
      <c r="AL21" s="228">
        <v>0</v>
      </c>
      <c r="AM21" s="227"/>
      <c r="AN21" s="227"/>
      <c r="AO21" s="227"/>
      <c r="AP21" s="180" t="s">
        <v>618</v>
      </c>
      <c r="AQ21" s="182" t="s">
        <v>619</v>
      </c>
      <c r="AR21" s="191"/>
      <c r="AS21" s="191"/>
      <c r="AT21" s="191"/>
      <c r="AU21" s="191"/>
      <c r="AV21" s="191"/>
      <c r="AW21" s="191"/>
    </row>
    <row r="22" spans="1:49" ht="30.75" customHeight="1" x14ac:dyDescent="0.25">
      <c r="A22" s="180" t="s">
        <v>1166</v>
      </c>
      <c r="B22" s="180" t="s">
        <v>1167</v>
      </c>
      <c r="C22" s="180" t="s">
        <v>1199</v>
      </c>
      <c r="D22" s="180" t="s">
        <v>1200</v>
      </c>
      <c r="E22" s="180" t="s">
        <v>1201</v>
      </c>
      <c r="F22" s="181" t="s">
        <v>259</v>
      </c>
      <c r="G22" s="181"/>
      <c r="H22" s="233" t="s">
        <v>285</v>
      </c>
      <c r="I22" s="233"/>
      <c r="J22" s="233"/>
      <c r="K22" s="233"/>
      <c r="L22" s="181" t="s">
        <v>349</v>
      </c>
      <c r="M22" s="181" t="s">
        <v>436</v>
      </c>
      <c r="N22" s="180" t="s">
        <v>437</v>
      </c>
      <c r="O22" s="180" t="s">
        <v>438</v>
      </c>
      <c r="P22" s="180" t="s">
        <v>439</v>
      </c>
      <c r="Q22" s="180">
        <v>3</v>
      </c>
      <c r="R22" s="180" t="s">
        <v>1202</v>
      </c>
      <c r="S22" s="180" t="s">
        <v>441</v>
      </c>
      <c r="T22" s="180" t="s">
        <v>644</v>
      </c>
      <c r="U22" s="180" t="s">
        <v>636</v>
      </c>
      <c r="V22" s="180" t="s">
        <v>828</v>
      </c>
      <c r="W22" s="227">
        <v>0</v>
      </c>
      <c r="X22" s="227">
        <v>600</v>
      </c>
      <c r="Y22" s="228">
        <f t="shared" ref="Y22:Y23" si="6">+W22+X22</f>
        <v>600</v>
      </c>
      <c r="Z22" s="227" t="s">
        <v>444</v>
      </c>
      <c r="AA22" s="227">
        <v>0</v>
      </c>
      <c r="AB22" s="227">
        <v>0</v>
      </c>
      <c r="AC22" s="227"/>
      <c r="AD22" s="227"/>
      <c r="AE22" s="227"/>
      <c r="AF22" s="230">
        <f t="shared" ref="AF22:AF23" si="7">+AD22+AE22</f>
        <v>0</v>
      </c>
      <c r="AG22" s="227"/>
      <c r="AH22" s="227"/>
      <c r="AI22" s="230">
        <f t="shared" ref="AI22:AI23" si="8">+AG22+AH22</f>
        <v>0</v>
      </c>
      <c r="AJ22" s="227">
        <v>0</v>
      </c>
      <c r="AK22" s="227">
        <v>0</v>
      </c>
      <c r="AL22" s="228">
        <v>0</v>
      </c>
      <c r="AM22" s="227"/>
      <c r="AN22" s="227"/>
      <c r="AO22" s="227"/>
      <c r="AP22" s="180" t="s">
        <v>622</v>
      </c>
      <c r="AQ22" s="182" t="s">
        <v>445</v>
      </c>
      <c r="AR22" s="191"/>
      <c r="AS22" s="191"/>
      <c r="AT22" s="191"/>
      <c r="AU22" s="191"/>
      <c r="AV22" s="191"/>
      <c r="AW22" s="191"/>
    </row>
    <row r="23" spans="1:49" ht="30.75" customHeight="1" x14ac:dyDescent="0.25">
      <c r="A23" s="180" t="s">
        <v>1166</v>
      </c>
      <c r="B23" s="180" t="s">
        <v>1167</v>
      </c>
      <c r="C23" s="180" t="s">
        <v>1199</v>
      </c>
      <c r="D23" s="180" t="s">
        <v>1203</v>
      </c>
      <c r="E23" s="180" t="s">
        <v>1201</v>
      </c>
      <c r="F23" s="181" t="s">
        <v>259</v>
      </c>
      <c r="G23" s="181"/>
      <c r="H23" s="233" t="s">
        <v>285</v>
      </c>
      <c r="I23" s="233"/>
      <c r="J23" s="233"/>
      <c r="K23" s="233"/>
      <c r="L23" s="181" t="s">
        <v>349</v>
      </c>
      <c r="M23" s="181" t="s">
        <v>436</v>
      </c>
      <c r="N23" s="180" t="s">
        <v>437</v>
      </c>
      <c r="O23" s="180" t="s">
        <v>438</v>
      </c>
      <c r="P23" s="180" t="s">
        <v>439</v>
      </c>
      <c r="Q23" s="180">
        <v>3</v>
      </c>
      <c r="R23" s="180" t="s">
        <v>1204</v>
      </c>
      <c r="S23" s="180" t="s">
        <v>441</v>
      </c>
      <c r="T23" s="180" t="s">
        <v>616</v>
      </c>
      <c r="U23" s="180" t="s">
        <v>687</v>
      </c>
      <c r="V23" s="180" t="s">
        <v>637</v>
      </c>
      <c r="W23" s="227">
        <v>0</v>
      </c>
      <c r="X23" s="227">
        <v>554</v>
      </c>
      <c r="Y23" s="228">
        <f t="shared" si="6"/>
        <v>554</v>
      </c>
      <c r="Z23" s="227" t="s">
        <v>444</v>
      </c>
      <c r="AA23" s="227">
        <v>0</v>
      </c>
      <c r="AB23" s="227">
        <v>0</v>
      </c>
      <c r="AC23" s="227"/>
      <c r="AD23" s="227"/>
      <c r="AE23" s="227"/>
      <c r="AF23" s="230">
        <f t="shared" si="7"/>
        <v>0</v>
      </c>
      <c r="AG23" s="227"/>
      <c r="AH23" s="227"/>
      <c r="AI23" s="230">
        <f t="shared" si="8"/>
        <v>0</v>
      </c>
      <c r="AJ23" s="227">
        <v>0</v>
      </c>
      <c r="AK23" s="227">
        <v>0</v>
      </c>
      <c r="AL23" s="228">
        <v>0</v>
      </c>
      <c r="AM23" s="227"/>
      <c r="AN23" s="227"/>
      <c r="AO23" s="227"/>
      <c r="AP23" s="180" t="s">
        <v>622</v>
      </c>
      <c r="AQ23" s="182" t="s">
        <v>445</v>
      </c>
      <c r="AR23" s="191"/>
      <c r="AS23" s="191"/>
      <c r="AT23" s="191"/>
      <c r="AU23" s="191"/>
      <c r="AV23" s="191"/>
      <c r="AW23" s="191"/>
    </row>
    <row r="24" spans="1:49" ht="48" customHeight="1" x14ac:dyDescent="0.15">
      <c r="A24" s="180" t="s">
        <v>1166</v>
      </c>
      <c r="B24" s="180" t="s">
        <v>1167</v>
      </c>
      <c r="C24" s="180" t="s">
        <v>1205</v>
      </c>
      <c r="D24" s="180" t="s">
        <v>1206</v>
      </c>
      <c r="E24" s="180" t="s">
        <v>267</v>
      </c>
      <c r="F24" s="180"/>
      <c r="G24" s="180" t="s">
        <v>267</v>
      </c>
      <c r="H24" s="180"/>
      <c r="I24" s="180"/>
      <c r="J24" s="180"/>
      <c r="K24" s="180" t="s">
        <v>345</v>
      </c>
      <c r="L24" s="180"/>
      <c r="M24" s="181" t="s">
        <v>449</v>
      </c>
      <c r="N24" s="180" t="s">
        <v>437</v>
      </c>
      <c r="O24" s="180" t="s">
        <v>438</v>
      </c>
      <c r="P24" s="180" t="s">
        <v>439</v>
      </c>
      <c r="Q24" s="180">
        <v>3</v>
      </c>
      <c r="R24" s="180" t="s">
        <v>1060</v>
      </c>
      <c r="S24" s="180" t="s">
        <v>441</v>
      </c>
      <c r="T24" s="180" t="s">
        <v>478</v>
      </c>
      <c r="U24" s="180" t="s">
        <v>479</v>
      </c>
      <c r="V24" s="180" t="s">
        <v>479</v>
      </c>
      <c r="W24" s="227">
        <v>75</v>
      </c>
      <c r="X24" s="227">
        <v>18</v>
      </c>
      <c r="Y24" s="228">
        <v>93</v>
      </c>
      <c r="Z24" s="227" t="s">
        <v>444</v>
      </c>
      <c r="AA24" s="227">
        <v>0</v>
      </c>
      <c r="AB24" s="227">
        <v>0</v>
      </c>
      <c r="AC24" s="227"/>
      <c r="AD24" s="227"/>
      <c r="AE24" s="227"/>
      <c r="AF24" s="230">
        <v>0</v>
      </c>
      <c r="AG24" s="227"/>
      <c r="AH24" s="227"/>
      <c r="AI24" s="230">
        <v>0</v>
      </c>
      <c r="AJ24" s="227">
        <v>0</v>
      </c>
      <c r="AK24" s="227">
        <v>0</v>
      </c>
      <c r="AL24" s="228">
        <v>0</v>
      </c>
      <c r="AM24" s="227"/>
      <c r="AN24" s="227"/>
      <c r="AO24" s="227"/>
      <c r="AP24" s="180" t="s">
        <v>618</v>
      </c>
      <c r="AQ24" s="182" t="s">
        <v>619</v>
      </c>
      <c r="AR24" s="191"/>
      <c r="AS24" s="191"/>
      <c r="AT24" s="191"/>
      <c r="AU24" s="191"/>
      <c r="AV24" s="191"/>
      <c r="AW24" s="191"/>
    </row>
    <row r="25" spans="1:49" ht="30.75" customHeight="1" x14ac:dyDescent="0.15">
      <c r="A25" s="180" t="s">
        <v>1166</v>
      </c>
      <c r="B25" s="180" t="s">
        <v>1167</v>
      </c>
      <c r="C25" s="180" t="s">
        <v>1207</v>
      </c>
      <c r="D25" s="180" t="s">
        <v>1208</v>
      </c>
      <c r="E25" s="180" t="s">
        <v>329</v>
      </c>
      <c r="F25" s="180"/>
      <c r="G25" s="180"/>
      <c r="H25" s="180"/>
      <c r="I25" s="180"/>
      <c r="J25" s="180" t="s">
        <v>329</v>
      </c>
      <c r="K25" s="180" t="s">
        <v>345</v>
      </c>
      <c r="L25" s="180"/>
      <c r="M25" s="181" t="s">
        <v>436</v>
      </c>
      <c r="N25" s="180" t="s">
        <v>437</v>
      </c>
      <c r="O25" s="180" t="s">
        <v>647</v>
      </c>
      <c r="P25" s="180" t="s">
        <v>600</v>
      </c>
      <c r="Q25" s="180">
        <v>1</v>
      </c>
      <c r="R25" s="180" t="s">
        <v>1173</v>
      </c>
      <c r="S25" s="180" t="s">
        <v>441</v>
      </c>
      <c r="T25" s="180" t="s">
        <v>478</v>
      </c>
      <c r="U25" s="180" t="s">
        <v>479</v>
      </c>
      <c r="V25" s="180" t="s">
        <v>479</v>
      </c>
      <c r="W25" s="227">
        <v>0</v>
      </c>
      <c r="X25" s="227">
        <v>60</v>
      </c>
      <c r="Y25" s="228">
        <f t="shared" ref="Y25:Y40" si="9">+W25+X25</f>
        <v>60</v>
      </c>
      <c r="Z25" s="227" t="s">
        <v>444</v>
      </c>
      <c r="AA25" s="227">
        <v>0</v>
      </c>
      <c r="AB25" s="227">
        <v>0</v>
      </c>
      <c r="AC25" s="227"/>
      <c r="AD25" s="227"/>
      <c r="AE25" s="227"/>
      <c r="AF25" s="230">
        <f t="shared" ref="AF25:AF40" si="10">+AD25+AE25</f>
        <v>0</v>
      </c>
      <c r="AG25" s="227"/>
      <c r="AH25" s="227"/>
      <c r="AI25" s="230">
        <f t="shared" ref="AI25:AI40" si="11">+AG25+AH25</f>
        <v>0</v>
      </c>
      <c r="AJ25" s="227">
        <v>0</v>
      </c>
      <c r="AK25" s="227">
        <v>0</v>
      </c>
      <c r="AL25" s="228">
        <v>0</v>
      </c>
      <c r="AM25" s="227"/>
      <c r="AN25" s="227"/>
      <c r="AO25" s="227"/>
      <c r="AP25" s="180" t="s">
        <v>622</v>
      </c>
      <c r="AQ25" s="182" t="s">
        <v>639</v>
      </c>
      <c r="AR25" s="191"/>
      <c r="AS25" s="191"/>
      <c r="AT25" s="191"/>
      <c r="AU25" s="191"/>
      <c r="AV25" s="191"/>
      <c r="AW25" s="191"/>
    </row>
    <row r="26" spans="1:49" ht="30.75" customHeight="1" x14ac:dyDescent="0.15">
      <c r="A26" s="180" t="s">
        <v>1166</v>
      </c>
      <c r="B26" s="180" t="s">
        <v>1167</v>
      </c>
      <c r="C26" s="180" t="s">
        <v>1209</v>
      </c>
      <c r="D26" s="180" t="s">
        <v>1210</v>
      </c>
      <c r="E26" s="180" t="s">
        <v>259</v>
      </c>
      <c r="F26" s="181" t="s">
        <v>259</v>
      </c>
      <c r="G26" s="181"/>
      <c r="H26" s="181"/>
      <c r="I26" s="181"/>
      <c r="J26" s="181"/>
      <c r="K26" s="181"/>
      <c r="L26" s="181"/>
      <c r="M26" s="181" t="s">
        <v>436</v>
      </c>
      <c r="N26" s="180" t="s">
        <v>499</v>
      </c>
      <c r="O26" s="180" t="s">
        <v>438</v>
      </c>
      <c r="P26" s="180" t="s">
        <v>473</v>
      </c>
      <c r="Q26" s="180">
        <v>24</v>
      </c>
      <c r="R26" s="180"/>
      <c r="S26" s="180"/>
      <c r="T26" s="180"/>
      <c r="U26" s="180"/>
      <c r="V26" s="180"/>
      <c r="W26" s="227"/>
      <c r="X26" s="227"/>
      <c r="Y26" s="228">
        <f t="shared" si="9"/>
        <v>0</v>
      </c>
      <c r="Z26" s="227"/>
      <c r="AA26" s="227"/>
      <c r="AB26" s="227"/>
      <c r="AC26" s="227" t="s">
        <v>1170</v>
      </c>
      <c r="AD26" s="227">
        <v>0</v>
      </c>
      <c r="AE26" s="227">
        <v>0</v>
      </c>
      <c r="AF26" s="230">
        <f t="shared" si="10"/>
        <v>0</v>
      </c>
      <c r="AG26" s="227">
        <v>0</v>
      </c>
      <c r="AH26" s="227">
        <v>278</v>
      </c>
      <c r="AI26" s="230">
        <f t="shared" si="11"/>
        <v>278</v>
      </c>
      <c r="AJ26" s="227">
        <v>0</v>
      </c>
      <c r="AK26" s="227">
        <v>278</v>
      </c>
      <c r="AL26" s="228">
        <v>278</v>
      </c>
      <c r="AM26" s="227" t="s">
        <v>444</v>
      </c>
      <c r="AN26" s="227">
        <v>0</v>
      </c>
      <c r="AO26" s="227">
        <v>0</v>
      </c>
      <c r="AP26" s="180" t="s">
        <v>638</v>
      </c>
      <c r="AQ26" s="182" t="s">
        <v>643</v>
      </c>
      <c r="AR26" s="191"/>
      <c r="AS26" s="191"/>
      <c r="AT26" s="191"/>
      <c r="AU26" s="191"/>
      <c r="AV26" s="191"/>
      <c r="AW26" s="191"/>
    </row>
    <row r="27" spans="1:49" ht="30.75" customHeight="1" x14ac:dyDescent="0.15">
      <c r="A27" s="180" t="s">
        <v>1166</v>
      </c>
      <c r="B27" s="180" t="s">
        <v>1167</v>
      </c>
      <c r="C27" s="180" t="s">
        <v>1211</v>
      </c>
      <c r="D27" s="180" t="s">
        <v>1212</v>
      </c>
      <c r="E27" s="180" t="s">
        <v>259</v>
      </c>
      <c r="F27" s="181" t="s">
        <v>259</v>
      </c>
      <c r="G27" s="181"/>
      <c r="H27" s="181"/>
      <c r="I27" s="181"/>
      <c r="J27" s="181"/>
      <c r="K27" s="180" t="s">
        <v>345</v>
      </c>
      <c r="L27" s="181"/>
      <c r="M27" s="181" t="s">
        <v>436</v>
      </c>
      <c r="N27" s="180" t="s">
        <v>437</v>
      </c>
      <c r="O27" s="180" t="s">
        <v>438</v>
      </c>
      <c r="P27" s="180" t="s">
        <v>615</v>
      </c>
      <c r="Q27" s="180">
        <v>2</v>
      </c>
      <c r="R27" s="180" t="s">
        <v>1213</v>
      </c>
      <c r="S27" s="180" t="s">
        <v>441</v>
      </c>
      <c r="T27" s="180" t="s">
        <v>478</v>
      </c>
      <c r="U27" s="180" t="s">
        <v>479</v>
      </c>
      <c r="V27" s="180" t="s">
        <v>479</v>
      </c>
      <c r="W27" s="227">
        <v>0</v>
      </c>
      <c r="X27" s="227">
        <v>8000</v>
      </c>
      <c r="Y27" s="228">
        <f t="shared" si="9"/>
        <v>8000</v>
      </c>
      <c r="Z27" s="227" t="s">
        <v>444</v>
      </c>
      <c r="AA27" s="227">
        <v>0</v>
      </c>
      <c r="AB27" s="227">
        <v>0</v>
      </c>
      <c r="AC27" s="227"/>
      <c r="AD27" s="227"/>
      <c r="AE27" s="227"/>
      <c r="AF27" s="230">
        <f t="shared" si="10"/>
        <v>0</v>
      </c>
      <c r="AG27" s="227"/>
      <c r="AH27" s="227"/>
      <c r="AI27" s="230">
        <f t="shared" si="11"/>
        <v>0</v>
      </c>
      <c r="AJ27" s="227">
        <v>0</v>
      </c>
      <c r="AK27" s="227">
        <v>0</v>
      </c>
      <c r="AL27" s="228">
        <v>0</v>
      </c>
      <c r="AM27" s="227"/>
      <c r="AN27" s="227"/>
      <c r="AO27" s="227"/>
      <c r="AP27" s="180" t="s">
        <v>627</v>
      </c>
      <c r="AQ27" s="182" t="s">
        <v>445</v>
      </c>
      <c r="AR27" s="191"/>
      <c r="AS27" s="191"/>
      <c r="AT27" s="191"/>
      <c r="AU27" s="191"/>
      <c r="AV27" s="191"/>
      <c r="AW27" s="191"/>
    </row>
    <row r="28" spans="1:49" ht="30.75" customHeight="1" x14ac:dyDescent="0.15">
      <c r="A28" s="180" t="s">
        <v>1166</v>
      </c>
      <c r="B28" s="180" t="s">
        <v>1167</v>
      </c>
      <c r="C28" s="180" t="s">
        <v>1184</v>
      </c>
      <c r="D28" s="180" t="s">
        <v>1214</v>
      </c>
      <c r="E28" s="180" t="s">
        <v>259</v>
      </c>
      <c r="F28" s="181" t="s">
        <v>259</v>
      </c>
      <c r="G28" s="181"/>
      <c r="H28" s="181"/>
      <c r="I28" s="181"/>
      <c r="J28" s="181"/>
      <c r="K28" s="180" t="s">
        <v>345</v>
      </c>
      <c r="L28" s="181"/>
      <c r="M28" s="181" t="s">
        <v>436</v>
      </c>
      <c r="N28" s="180" t="s">
        <v>437</v>
      </c>
      <c r="O28" s="180" t="s">
        <v>438</v>
      </c>
      <c r="P28" s="180" t="s">
        <v>439</v>
      </c>
      <c r="Q28" s="180">
        <v>1</v>
      </c>
      <c r="R28" s="180" t="s">
        <v>1215</v>
      </c>
      <c r="S28" s="180" t="s">
        <v>441</v>
      </c>
      <c r="T28" s="180" t="s">
        <v>478</v>
      </c>
      <c r="U28" s="180" t="s">
        <v>479</v>
      </c>
      <c r="V28" s="180" t="s">
        <v>459</v>
      </c>
      <c r="W28" s="227">
        <v>0</v>
      </c>
      <c r="X28" s="227">
        <v>250</v>
      </c>
      <c r="Y28" s="228">
        <f t="shared" si="9"/>
        <v>250</v>
      </c>
      <c r="Z28" s="227" t="s">
        <v>444</v>
      </c>
      <c r="AA28" s="227">
        <v>0</v>
      </c>
      <c r="AB28" s="227">
        <v>0</v>
      </c>
      <c r="AC28" s="227"/>
      <c r="AD28" s="227"/>
      <c r="AE28" s="227"/>
      <c r="AF28" s="230">
        <f t="shared" si="10"/>
        <v>0</v>
      </c>
      <c r="AG28" s="227"/>
      <c r="AH28" s="227"/>
      <c r="AI28" s="230">
        <f t="shared" si="11"/>
        <v>0</v>
      </c>
      <c r="AJ28" s="227">
        <v>0</v>
      </c>
      <c r="AK28" s="227">
        <v>0</v>
      </c>
      <c r="AL28" s="228">
        <v>0</v>
      </c>
      <c r="AM28" s="227"/>
      <c r="AN28" s="227"/>
      <c r="AO28" s="227"/>
      <c r="AP28" s="180" t="s">
        <v>622</v>
      </c>
      <c r="AQ28" s="182" t="s">
        <v>445</v>
      </c>
      <c r="AR28" s="191"/>
      <c r="AS28" s="191"/>
      <c r="AT28" s="191"/>
      <c r="AU28" s="191"/>
      <c r="AV28" s="191"/>
      <c r="AW28" s="191"/>
    </row>
    <row r="29" spans="1:49" ht="30.75" customHeight="1" x14ac:dyDescent="0.15">
      <c r="A29" s="180" t="s">
        <v>1166</v>
      </c>
      <c r="B29" s="180" t="s">
        <v>1167</v>
      </c>
      <c r="C29" s="180" t="s">
        <v>1216</v>
      </c>
      <c r="D29" s="180" t="s">
        <v>1214</v>
      </c>
      <c r="E29" s="180" t="s">
        <v>259</v>
      </c>
      <c r="F29" s="181" t="s">
        <v>259</v>
      </c>
      <c r="G29" s="181"/>
      <c r="H29" s="181"/>
      <c r="I29" s="181"/>
      <c r="J29" s="181"/>
      <c r="K29" s="180" t="s">
        <v>345</v>
      </c>
      <c r="L29" s="181"/>
      <c r="M29" s="181" t="s">
        <v>436</v>
      </c>
      <c r="N29" s="180" t="s">
        <v>437</v>
      </c>
      <c r="O29" s="180" t="s">
        <v>438</v>
      </c>
      <c r="P29" s="180" t="s">
        <v>439</v>
      </c>
      <c r="Q29" s="180">
        <v>2</v>
      </c>
      <c r="R29" s="180" t="s">
        <v>1217</v>
      </c>
      <c r="S29" s="180" t="s">
        <v>441</v>
      </c>
      <c r="T29" s="180" t="s">
        <v>478</v>
      </c>
      <c r="U29" s="180" t="s">
        <v>670</v>
      </c>
      <c r="V29" s="180" t="s">
        <v>900</v>
      </c>
      <c r="W29" s="227">
        <v>0</v>
      </c>
      <c r="X29" s="227">
        <v>470</v>
      </c>
      <c r="Y29" s="228">
        <f t="shared" si="9"/>
        <v>470</v>
      </c>
      <c r="Z29" s="227" t="s">
        <v>444</v>
      </c>
      <c r="AA29" s="227">
        <v>0</v>
      </c>
      <c r="AB29" s="227">
        <v>0</v>
      </c>
      <c r="AC29" s="227"/>
      <c r="AD29" s="227"/>
      <c r="AE29" s="227"/>
      <c r="AF29" s="230">
        <f t="shared" si="10"/>
        <v>0</v>
      </c>
      <c r="AG29" s="227"/>
      <c r="AH29" s="227"/>
      <c r="AI29" s="230">
        <f t="shared" si="11"/>
        <v>0</v>
      </c>
      <c r="AJ29" s="227">
        <v>0</v>
      </c>
      <c r="AK29" s="227">
        <v>0</v>
      </c>
      <c r="AL29" s="228">
        <v>0</v>
      </c>
      <c r="AM29" s="227"/>
      <c r="AN29" s="227"/>
      <c r="AO29" s="227"/>
      <c r="AP29" s="180" t="s">
        <v>622</v>
      </c>
      <c r="AQ29" s="182" t="s">
        <v>445</v>
      </c>
      <c r="AR29" s="191"/>
      <c r="AS29" s="191"/>
      <c r="AT29" s="191"/>
      <c r="AU29" s="191"/>
      <c r="AV29" s="191"/>
      <c r="AW29" s="191"/>
    </row>
    <row r="30" spans="1:49" ht="30.75" customHeight="1" x14ac:dyDescent="0.15">
      <c r="A30" s="180" t="s">
        <v>1166</v>
      </c>
      <c r="B30" s="180" t="s">
        <v>1167</v>
      </c>
      <c r="C30" s="180" t="s">
        <v>1218</v>
      </c>
      <c r="D30" s="180" t="s">
        <v>1219</v>
      </c>
      <c r="E30" s="180" t="s">
        <v>259</v>
      </c>
      <c r="F30" s="181" t="s">
        <v>259</v>
      </c>
      <c r="G30" s="181"/>
      <c r="H30" s="181"/>
      <c r="I30" s="181"/>
      <c r="J30" s="181"/>
      <c r="K30" s="181"/>
      <c r="L30" s="181"/>
      <c r="M30" s="181" t="s">
        <v>436</v>
      </c>
      <c r="N30" s="180" t="s">
        <v>499</v>
      </c>
      <c r="O30" s="180" t="s">
        <v>438</v>
      </c>
      <c r="P30" s="180" t="s">
        <v>473</v>
      </c>
      <c r="Q30" s="180">
        <v>17</v>
      </c>
      <c r="R30" s="180"/>
      <c r="S30" s="180"/>
      <c r="T30" s="180"/>
      <c r="U30" s="180"/>
      <c r="V30" s="180"/>
      <c r="W30" s="227"/>
      <c r="X30" s="227"/>
      <c r="Y30" s="228">
        <f t="shared" si="9"/>
        <v>0</v>
      </c>
      <c r="Z30" s="227"/>
      <c r="AA30" s="227"/>
      <c r="AB30" s="227"/>
      <c r="AC30" s="227" t="s">
        <v>1170</v>
      </c>
      <c r="AD30" s="227">
        <v>0</v>
      </c>
      <c r="AE30" s="227">
        <v>0</v>
      </c>
      <c r="AF30" s="230">
        <f t="shared" si="10"/>
        <v>0</v>
      </c>
      <c r="AG30" s="227">
        <v>0</v>
      </c>
      <c r="AH30" s="227">
        <v>278</v>
      </c>
      <c r="AI30" s="230">
        <f t="shared" si="11"/>
        <v>278</v>
      </c>
      <c r="AJ30" s="227">
        <v>0</v>
      </c>
      <c r="AK30" s="227">
        <v>278</v>
      </c>
      <c r="AL30" s="228">
        <v>278</v>
      </c>
      <c r="AM30" s="227" t="s">
        <v>444</v>
      </c>
      <c r="AN30" s="227">
        <v>0</v>
      </c>
      <c r="AO30" s="227">
        <v>0</v>
      </c>
      <c r="AP30" s="180" t="s">
        <v>638</v>
      </c>
      <c r="AQ30" s="182" t="s">
        <v>643</v>
      </c>
      <c r="AR30" s="191"/>
      <c r="AS30" s="191"/>
      <c r="AT30" s="191"/>
      <c r="AU30" s="191"/>
      <c r="AV30" s="191"/>
      <c r="AW30" s="191"/>
    </row>
    <row r="31" spans="1:49" ht="30.75" customHeight="1" x14ac:dyDescent="0.15">
      <c r="A31" s="180" t="s">
        <v>1166</v>
      </c>
      <c r="B31" s="180" t="s">
        <v>1167</v>
      </c>
      <c r="C31" s="180" t="s">
        <v>1184</v>
      </c>
      <c r="D31" s="180" t="s">
        <v>1220</v>
      </c>
      <c r="E31" s="180" t="s">
        <v>259</v>
      </c>
      <c r="F31" s="181" t="s">
        <v>259</v>
      </c>
      <c r="G31" s="181"/>
      <c r="H31" s="181"/>
      <c r="I31" s="181"/>
      <c r="J31" s="181"/>
      <c r="K31" s="180" t="s">
        <v>345</v>
      </c>
      <c r="L31" s="181"/>
      <c r="M31" s="181" t="s">
        <v>436</v>
      </c>
      <c r="N31" s="180" t="s">
        <v>437</v>
      </c>
      <c r="O31" s="180" t="s">
        <v>438</v>
      </c>
      <c r="P31" s="180" t="s">
        <v>615</v>
      </c>
      <c r="Q31" s="180">
        <v>1</v>
      </c>
      <c r="R31" s="180" t="s">
        <v>1221</v>
      </c>
      <c r="S31" s="180" t="s">
        <v>441</v>
      </c>
      <c r="T31" s="180" t="s">
        <v>478</v>
      </c>
      <c r="U31" s="180" t="s">
        <v>479</v>
      </c>
      <c r="V31" s="180" t="s">
        <v>459</v>
      </c>
      <c r="W31" s="227">
        <v>0</v>
      </c>
      <c r="X31" s="227">
        <v>40</v>
      </c>
      <c r="Y31" s="228">
        <f t="shared" si="9"/>
        <v>40</v>
      </c>
      <c r="Z31" s="227" t="s">
        <v>444</v>
      </c>
      <c r="AA31" s="227">
        <v>0</v>
      </c>
      <c r="AB31" s="227">
        <v>0</v>
      </c>
      <c r="AC31" s="227"/>
      <c r="AD31" s="227"/>
      <c r="AE31" s="227"/>
      <c r="AF31" s="230">
        <f t="shared" si="10"/>
        <v>0</v>
      </c>
      <c r="AG31" s="227"/>
      <c r="AH31" s="227"/>
      <c r="AI31" s="230">
        <f t="shared" si="11"/>
        <v>0</v>
      </c>
      <c r="AJ31" s="227">
        <v>0</v>
      </c>
      <c r="AK31" s="227">
        <v>0</v>
      </c>
      <c r="AL31" s="228">
        <v>0</v>
      </c>
      <c r="AM31" s="227"/>
      <c r="AN31" s="227"/>
      <c r="AO31" s="227"/>
      <c r="AP31" s="180" t="s">
        <v>627</v>
      </c>
      <c r="AQ31" s="182" t="s">
        <v>445</v>
      </c>
      <c r="AR31" s="191"/>
      <c r="AS31" s="191"/>
      <c r="AT31" s="191"/>
      <c r="AU31" s="191"/>
      <c r="AV31" s="191"/>
      <c r="AW31" s="191"/>
    </row>
    <row r="32" spans="1:49" ht="30.75" customHeight="1" x14ac:dyDescent="0.15">
      <c r="A32" s="180" t="s">
        <v>1166</v>
      </c>
      <c r="B32" s="180" t="s">
        <v>1167</v>
      </c>
      <c r="C32" s="180" t="s">
        <v>1184</v>
      </c>
      <c r="D32" s="180" t="s">
        <v>1220</v>
      </c>
      <c r="E32" s="180" t="s">
        <v>259</v>
      </c>
      <c r="F32" s="181" t="s">
        <v>259</v>
      </c>
      <c r="G32" s="181"/>
      <c r="H32" s="181"/>
      <c r="I32" s="181"/>
      <c r="J32" s="181"/>
      <c r="K32" s="180" t="s">
        <v>345</v>
      </c>
      <c r="L32" s="181"/>
      <c r="M32" s="181" t="s">
        <v>436</v>
      </c>
      <c r="N32" s="180" t="s">
        <v>437</v>
      </c>
      <c r="O32" s="180" t="s">
        <v>438</v>
      </c>
      <c r="P32" s="180" t="s">
        <v>615</v>
      </c>
      <c r="Q32" s="180">
        <v>1</v>
      </c>
      <c r="R32" s="180" t="s">
        <v>1222</v>
      </c>
      <c r="S32" s="180" t="s">
        <v>441</v>
      </c>
      <c r="T32" s="180" t="s">
        <v>478</v>
      </c>
      <c r="U32" s="180" t="s">
        <v>479</v>
      </c>
      <c r="V32" s="180" t="s">
        <v>459</v>
      </c>
      <c r="W32" s="227">
        <v>0</v>
      </c>
      <c r="X32" s="227">
        <v>40</v>
      </c>
      <c r="Y32" s="228">
        <f t="shared" si="9"/>
        <v>40</v>
      </c>
      <c r="Z32" s="227" t="s">
        <v>444</v>
      </c>
      <c r="AA32" s="227">
        <v>0</v>
      </c>
      <c r="AB32" s="227">
        <v>0</v>
      </c>
      <c r="AC32" s="227"/>
      <c r="AD32" s="227"/>
      <c r="AE32" s="227"/>
      <c r="AF32" s="230">
        <f t="shared" si="10"/>
        <v>0</v>
      </c>
      <c r="AG32" s="227"/>
      <c r="AH32" s="227"/>
      <c r="AI32" s="230">
        <f t="shared" si="11"/>
        <v>0</v>
      </c>
      <c r="AJ32" s="227">
        <v>0</v>
      </c>
      <c r="AK32" s="227">
        <v>0</v>
      </c>
      <c r="AL32" s="228">
        <v>0</v>
      </c>
      <c r="AM32" s="227"/>
      <c r="AN32" s="227"/>
      <c r="AO32" s="227"/>
      <c r="AP32" s="180" t="s">
        <v>627</v>
      </c>
      <c r="AQ32" s="182" t="s">
        <v>445</v>
      </c>
      <c r="AR32" s="191"/>
      <c r="AS32" s="191"/>
      <c r="AT32" s="191"/>
      <c r="AU32" s="191"/>
      <c r="AV32" s="191"/>
      <c r="AW32" s="191"/>
    </row>
    <row r="33" spans="1:49" ht="30.75" customHeight="1" x14ac:dyDescent="0.15">
      <c r="A33" s="180" t="s">
        <v>1166</v>
      </c>
      <c r="B33" s="180" t="s">
        <v>1167</v>
      </c>
      <c r="C33" s="180" t="s">
        <v>1184</v>
      </c>
      <c r="D33" s="180" t="s">
        <v>1220</v>
      </c>
      <c r="E33" s="180" t="s">
        <v>259</v>
      </c>
      <c r="F33" s="181" t="s">
        <v>259</v>
      </c>
      <c r="G33" s="181"/>
      <c r="H33" s="181"/>
      <c r="I33" s="181"/>
      <c r="J33" s="181"/>
      <c r="K33" s="180" t="s">
        <v>345</v>
      </c>
      <c r="L33" s="181"/>
      <c r="M33" s="181" t="s">
        <v>436</v>
      </c>
      <c r="N33" s="180" t="s">
        <v>437</v>
      </c>
      <c r="O33" s="180" t="s">
        <v>438</v>
      </c>
      <c r="P33" s="180" t="s">
        <v>615</v>
      </c>
      <c r="Q33" s="180">
        <v>1</v>
      </c>
      <c r="R33" s="180" t="s">
        <v>1223</v>
      </c>
      <c r="S33" s="180" t="s">
        <v>441</v>
      </c>
      <c r="T33" s="180" t="s">
        <v>478</v>
      </c>
      <c r="U33" s="180" t="s">
        <v>479</v>
      </c>
      <c r="V33" s="180" t="s">
        <v>459</v>
      </c>
      <c r="W33" s="227">
        <v>0</v>
      </c>
      <c r="X33" s="227">
        <v>40</v>
      </c>
      <c r="Y33" s="228">
        <f t="shared" si="9"/>
        <v>40</v>
      </c>
      <c r="Z33" s="227" t="s">
        <v>444</v>
      </c>
      <c r="AA33" s="227">
        <v>0</v>
      </c>
      <c r="AB33" s="227">
        <v>0</v>
      </c>
      <c r="AC33" s="227"/>
      <c r="AD33" s="227"/>
      <c r="AE33" s="227"/>
      <c r="AF33" s="230">
        <f t="shared" si="10"/>
        <v>0</v>
      </c>
      <c r="AG33" s="227"/>
      <c r="AH33" s="227"/>
      <c r="AI33" s="230">
        <f t="shared" si="11"/>
        <v>0</v>
      </c>
      <c r="AJ33" s="227">
        <v>0</v>
      </c>
      <c r="AK33" s="227">
        <v>0</v>
      </c>
      <c r="AL33" s="228">
        <v>0</v>
      </c>
      <c r="AM33" s="227"/>
      <c r="AN33" s="227"/>
      <c r="AO33" s="227"/>
      <c r="AP33" s="180" t="s">
        <v>627</v>
      </c>
      <c r="AQ33" s="182" t="s">
        <v>445</v>
      </c>
      <c r="AR33" s="191"/>
      <c r="AS33" s="191"/>
      <c r="AT33" s="191"/>
      <c r="AU33" s="191"/>
      <c r="AV33" s="191"/>
      <c r="AW33" s="191"/>
    </row>
    <row r="34" spans="1:49" ht="30.75" customHeight="1" x14ac:dyDescent="0.15">
      <c r="A34" s="180" t="s">
        <v>1166</v>
      </c>
      <c r="B34" s="180" t="s">
        <v>1167</v>
      </c>
      <c r="C34" s="180" t="s">
        <v>1224</v>
      </c>
      <c r="D34" s="180" t="s">
        <v>1220</v>
      </c>
      <c r="E34" s="180" t="s">
        <v>259</v>
      </c>
      <c r="F34" s="181" t="s">
        <v>259</v>
      </c>
      <c r="G34" s="181"/>
      <c r="H34" s="181"/>
      <c r="I34" s="181"/>
      <c r="J34" s="181"/>
      <c r="K34" s="180" t="s">
        <v>345</v>
      </c>
      <c r="L34" s="181"/>
      <c r="M34" s="181" t="s">
        <v>436</v>
      </c>
      <c r="N34" s="180" t="s">
        <v>437</v>
      </c>
      <c r="O34" s="180" t="s">
        <v>438</v>
      </c>
      <c r="P34" s="180" t="s">
        <v>615</v>
      </c>
      <c r="Q34" s="180">
        <v>1</v>
      </c>
      <c r="R34" s="180" t="s">
        <v>1225</v>
      </c>
      <c r="S34" s="180" t="s">
        <v>441</v>
      </c>
      <c r="T34" s="180" t="s">
        <v>478</v>
      </c>
      <c r="U34" s="180" t="s">
        <v>479</v>
      </c>
      <c r="V34" s="180" t="s">
        <v>928</v>
      </c>
      <c r="W34" s="227">
        <v>0</v>
      </c>
      <c r="X34" s="227">
        <v>33</v>
      </c>
      <c r="Y34" s="228">
        <f t="shared" si="9"/>
        <v>33</v>
      </c>
      <c r="Z34" s="227" t="s">
        <v>444</v>
      </c>
      <c r="AA34" s="227">
        <v>0</v>
      </c>
      <c r="AB34" s="227">
        <v>0</v>
      </c>
      <c r="AC34" s="227"/>
      <c r="AD34" s="227"/>
      <c r="AE34" s="227"/>
      <c r="AF34" s="230">
        <f t="shared" si="10"/>
        <v>0</v>
      </c>
      <c r="AG34" s="227"/>
      <c r="AH34" s="227"/>
      <c r="AI34" s="230">
        <f t="shared" si="11"/>
        <v>0</v>
      </c>
      <c r="AJ34" s="227">
        <v>0</v>
      </c>
      <c r="AK34" s="227">
        <v>0</v>
      </c>
      <c r="AL34" s="228">
        <v>0</v>
      </c>
      <c r="AM34" s="227"/>
      <c r="AN34" s="227"/>
      <c r="AO34" s="227"/>
      <c r="AP34" s="180" t="s">
        <v>627</v>
      </c>
      <c r="AQ34" s="182" t="s">
        <v>445</v>
      </c>
      <c r="AR34" s="191"/>
      <c r="AS34" s="191"/>
      <c r="AT34" s="191"/>
      <c r="AU34" s="191"/>
      <c r="AV34" s="191"/>
      <c r="AW34" s="191"/>
    </row>
    <row r="35" spans="1:49" ht="30.75" customHeight="1" x14ac:dyDescent="0.15">
      <c r="A35" s="180" t="s">
        <v>1166</v>
      </c>
      <c r="B35" s="180" t="s">
        <v>1167</v>
      </c>
      <c r="C35" s="180" t="s">
        <v>1224</v>
      </c>
      <c r="D35" s="180" t="s">
        <v>1220</v>
      </c>
      <c r="E35" s="180" t="s">
        <v>259</v>
      </c>
      <c r="F35" s="181" t="s">
        <v>259</v>
      </c>
      <c r="G35" s="181"/>
      <c r="H35" s="181"/>
      <c r="I35" s="181"/>
      <c r="J35" s="181"/>
      <c r="K35" s="180" t="s">
        <v>345</v>
      </c>
      <c r="L35" s="181"/>
      <c r="M35" s="181" t="s">
        <v>436</v>
      </c>
      <c r="N35" s="180" t="s">
        <v>437</v>
      </c>
      <c r="O35" s="180" t="s">
        <v>438</v>
      </c>
      <c r="P35" s="180" t="s">
        <v>615</v>
      </c>
      <c r="Q35" s="180">
        <v>1</v>
      </c>
      <c r="R35" s="180" t="s">
        <v>1226</v>
      </c>
      <c r="S35" s="180" t="s">
        <v>441</v>
      </c>
      <c r="T35" s="180" t="s">
        <v>478</v>
      </c>
      <c r="U35" s="180" t="s">
        <v>479</v>
      </c>
      <c r="V35" s="180" t="s">
        <v>928</v>
      </c>
      <c r="W35" s="227">
        <v>0</v>
      </c>
      <c r="X35" s="227">
        <v>33</v>
      </c>
      <c r="Y35" s="228">
        <f t="shared" si="9"/>
        <v>33</v>
      </c>
      <c r="Z35" s="227" t="s">
        <v>444</v>
      </c>
      <c r="AA35" s="227">
        <v>0</v>
      </c>
      <c r="AB35" s="227">
        <v>0</v>
      </c>
      <c r="AC35" s="227"/>
      <c r="AD35" s="227"/>
      <c r="AE35" s="227"/>
      <c r="AF35" s="230">
        <f t="shared" si="10"/>
        <v>0</v>
      </c>
      <c r="AG35" s="227"/>
      <c r="AH35" s="227"/>
      <c r="AI35" s="230">
        <f t="shared" si="11"/>
        <v>0</v>
      </c>
      <c r="AJ35" s="227">
        <v>0</v>
      </c>
      <c r="AK35" s="227">
        <v>0</v>
      </c>
      <c r="AL35" s="228">
        <v>0</v>
      </c>
      <c r="AM35" s="227"/>
      <c r="AN35" s="227"/>
      <c r="AO35" s="227"/>
      <c r="AP35" s="180" t="s">
        <v>627</v>
      </c>
      <c r="AQ35" s="182" t="s">
        <v>445</v>
      </c>
      <c r="AR35" s="191"/>
      <c r="AS35" s="191"/>
      <c r="AT35" s="191"/>
      <c r="AU35" s="191"/>
      <c r="AV35" s="191"/>
      <c r="AW35" s="191"/>
    </row>
    <row r="36" spans="1:49" ht="30.75" customHeight="1" x14ac:dyDescent="0.15">
      <c r="A36" s="180" t="s">
        <v>1166</v>
      </c>
      <c r="B36" s="180" t="s">
        <v>1167</v>
      </c>
      <c r="C36" s="180" t="s">
        <v>1224</v>
      </c>
      <c r="D36" s="180" t="s">
        <v>1220</v>
      </c>
      <c r="E36" s="180" t="s">
        <v>259</v>
      </c>
      <c r="F36" s="181" t="s">
        <v>259</v>
      </c>
      <c r="G36" s="181"/>
      <c r="H36" s="181"/>
      <c r="I36" s="181"/>
      <c r="J36" s="181"/>
      <c r="K36" s="180" t="s">
        <v>345</v>
      </c>
      <c r="L36" s="181"/>
      <c r="M36" s="181" t="s">
        <v>436</v>
      </c>
      <c r="N36" s="180" t="s">
        <v>437</v>
      </c>
      <c r="O36" s="180" t="s">
        <v>438</v>
      </c>
      <c r="P36" s="180" t="s">
        <v>615</v>
      </c>
      <c r="Q36" s="180">
        <v>1</v>
      </c>
      <c r="R36" s="180" t="s">
        <v>1227</v>
      </c>
      <c r="S36" s="180" t="s">
        <v>441</v>
      </c>
      <c r="T36" s="180" t="s">
        <v>478</v>
      </c>
      <c r="U36" s="180" t="s">
        <v>479</v>
      </c>
      <c r="V36" s="180" t="s">
        <v>928</v>
      </c>
      <c r="W36" s="227">
        <v>0</v>
      </c>
      <c r="X36" s="227">
        <v>34</v>
      </c>
      <c r="Y36" s="228">
        <f t="shared" si="9"/>
        <v>34</v>
      </c>
      <c r="Z36" s="227" t="s">
        <v>444</v>
      </c>
      <c r="AA36" s="227">
        <v>0</v>
      </c>
      <c r="AB36" s="227">
        <v>0</v>
      </c>
      <c r="AC36" s="227"/>
      <c r="AD36" s="227"/>
      <c r="AE36" s="227"/>
      <c r="AF36" s="230">
        <f t="shared" si="10"/>
        <v>0</v>
      </c>
      <c r="AG36" s="227"/>
      <c r="AH36" s="227"/>
      <c r="AI36" s="230">
        <f t="shared" si="11"/>
        <v>0</v>
      </c>
      <c r="AJ36" s="227">
        <v>0</v>
      </c>
      <c r="AK36" s="227">
        <v>0</v>
      </c>
      <c r="AL36" s="228">
        <v>0</v>
      </c>
      <c r="AM36" s="227"/>
      <c r="AN36" s="227"/>
      <c r="AO36" s="227"/>
      <c r="AP36" s="180" t="s">
        <v>627</v>
      </c>
      <c r="AQ36" s="182" t="s">
        <v>445</v>
      </c>
      <c r="AR36" s="191"/>
      <c r="AS36" s="191"/>
      <c r="AT36" s="191"/>
      <c r="AU36" s="191"/>
      <c r="AV36" s="191"/>
      <c r="AW36" s="191"/>
    </row>
    <row r="37" spans="1:49" ht="30.75" customHeight="1" x14ac:dyDescent="0.15">
      <c r="A37" s="180" t="s">
        <v>1166</v>
      </c>
      <c r="B37" s="180" t="s">
        <v>1167</v>
      </c>
      <c r="C37" s="180" t="s">
        <v>1177</v>
      </c>
      <c r="D37" s="180" t="s">
        <v>1220</v>
      </c>
      <c r="E37" s="180" t="s">
        <v>259</v>
      </c>
      <c r="F37" s="181" t="s">
        <v>259</v>
      </c>
      <c r="G37" s="181"/>
      <c r="H37" s="181"/>
      <c r="I37" s="181"/>
      <c r="J37" s="181"/>
      <c r="K37" s="180" t="s">
        <v>345</v>
      </c>
      <c r="L37" s="181"/>
      <c r="M37" s="181" t="s">
        <v>436</v>
      </c>
      <c r="N37" s="180" t="s">
        <v>437</v>
      </c>
      <c r="O37" s="180" t="s">
        <v>438</v>
      </c>
      <c r="P37" s="180" t="s">
        <v>615</v>
      </c>
      <c r="Q37" s="180">
        <v>1</v>
      </c>
      <c r="R37" s="180" t="s">
        <v>1228</v>
      </c>
      <c r="S37" s="180" t="s">
        <v>441</v>
      </c>
      <c r="T37" s="180" t="s">
        <v>478</v>
      </c>
      <c r="U37" s="180" t="s">
        <v>479</v>
      </c>
      <c r="V37" s="180" t="s">
        <v>479</v>
      </c>
      <c r="W37" s="227">
        <v>0</v>
      </c>
      <c r="X37" s="227">
        <v>34</v>
      </c>
      <c r="Y37" s="228">
        <f t="shared" si="9"/>
        <v>34</v>
      </c>
      <c r="Z37" s="227" t="s">
        <v>444</v>
      </c>
      <c r="AA37" s="227">
        <v>0</v>
      </c>
      <c r="AB37" s="227">
        <v>0</v>
      </c>
      <c r="AC37" s="227"/>
      <c r="AD37" s="227"/>
      <c r="AE37" s="227"/>
      <c r="AF37" s="230">
        <f t="shared" si="10"/>
        <v>0</v>
      </c>
      <c r="AG37" s="227"/>
      <c r="AH37" s="227"/>
      <c r="AI37" s="230">
        <f t="shared" si="11"/>
        <v>0</v>
      </c>
      <c r="AJ37" s="227">
        <v>0</v>
      </c>
      <c r="AK37" s="227">
        <v>0</v>
      </c>
      <c r="AL37" s="228">
        <v>0</v>
      </c>
      <c r="AM37" s="227"/>
      <c r="AN37" s="227"/>
      <c r="AO37" s="227"/>
      <c r="AP37" s="180" t="s">
        <v>627</v>
      </c>
      <c r="AQ37" s="182" t="s">
        <v>445</v>
      </c>
      <c r="AR37" s="191"/>
      <c r="AS37" s="191"/>
      <c r="AT37" s="191"/>
      <c r="AU37" s="191"/>
      <c r="AV37" s="191"/>
      <c r="AW37" s="191"/>
    </row>
    <row r="38" spans="1:49" ht="30.75" customHeight="1" x14ac:dyDescent="0.15">
      <c r="A38" s="180" t="s">
        <v>1166</v>
      </c>
      <c r="B38" s="180" t="s">
        <v>1167</v>
      </c>
      <c r="C38" s="180" t="s">
        <v>1177</v>
      </c>
      <c r="D38" s="180" t="s">
        <v>1220</v>
      </c>
      <c r="E38" s="180" t="s">
        <v>259</v>
      </c>
      <c r="F38" s="181" t="s">
        <v>259</v>
      </c>
      <c r="G38" s="181"/>
      <c r="H38" s="181"/>
      <c r="I38" s="181"/>
      <c r="J38" s="181"/>
      <c r="K38" s="180" t="s">
        <v>345</v>
      </c>
      <c r="L38" s="181"/>
      <c r="M38" s="181" t="s">
        <v>436</v>
      </c>
      <c r="N38" s="180" t="s">
        <v>437</v>
      </c>
      <c r="O38" s="180" t="s">
        <v>438</v>
      </c>
      <c r="P38" s="180" t="s">
        <v>615</v>
      </c>
      <c r="Q38" s="180">
        <v>1</v>
      </c>
      <c r="R38" s="180" t="s">
        <v>1229</v>
      </c>
      <c r="S38" s="180" t="s">
        <v>441</v>
      </c>
      <c r="T38" s="180" t="s">
        <v>478</v>
      </c>
      <c r="U38" s="180" t="s">
        <v>479</v>
      </c>
      <c r="V38" s="180" t="s">
        <v>479</v>
      </c>
      <c r="W38" s="227">
        <v>0</v>
      </c>
      <c r="X38" s="227">
        <v>33</v>
      </c>
      <c r="Y38" s="228">
        <f t="shared" si="9"/>
        <v>33</v>
      </c>
      <c r="Z38" s="227" t="s">
        <v>444</v>
      </c>
      <c r="AA38" s="227">
        <v>0</v>
      </c>
      <c r="AB38" s="227">
        <v>0</v>
      </c>
      <c r="AC38" s="227"/>
      <c r="AD38" s="227"/>
      <c r="AE38" s="227"/>
      <c r="AF38" s="230">
        <f t="shared" si="10"/>
        <v>0</v>
      </c>
      <c r="AG38" s="227"/>
      <c r="AH38" s="227"/>
      <c r="AI38" s="230">
        <f t="shared" si="11"/>
        <v>0</v>
      </c>
      <c r="AJ38" s="227">
        <v>0</v>
      </c>
      <c r="AK38" s="227">
        <v>0</v>
      </c>
      <c r="AL38" s="228">
        <v>0</v>
      </c>
      <c r="AM38" s="227"/>
      <c r="AN38" s="227"/>
      <c r="AO38" s="227"/>
      <c r="AP38" s="180" t="s">
        <v>627</v>
      </c>
      <c r="AQ38" s="182" t="s">
        <v>445</v>
      </c>
      <c r="AR38" s="191"/>
      <c r="AS38" s="191"/>
      <c r="AT38" s="191"/>
      <c r="AU38" s="191"/>
      <c r="AV38" s="191"/>
      <c r="AW38" s="191"/>
    </row>
    <row r="39" spans="1:49" ht="30.75" customHeight="1" x14ac:dyDescent="0.15">
      <c r="A39" s="180" t="s">
        <v>1166</v>
      </c>
      <c r="B39" s="180" t="s">
        <v>1167</v>
      </c>
      <c r="C39" s="180" t="s">
        <v>1177</v>
      </c>
      <c r="D39" s="180" t="s">
        <v>1220</v>
      </c>
      <c r="E39" s="180" t="s">
        <v>259</v>
      </c>
      <c r="F39" s="181" t="s">
        <v>259</v>
      </c>
      <c r="G39" s="181"/>
      <c r="H39" s="181"/>
      <c r="I39" s="181"/>
      <c r="J39" s="181"/>
      <c r="K39" s="180" t="s">
        <v>345</v>
      </c>
      <c r="L39" s="181"/>
      <c r="M39" s="181" t="s">
        <v>436</v>
      </c>
      <c r="N39" s="180" t="s">
        <v>437</v>
      </c>
      <c r="O39" s="180" t="s">
        <v>438</v>
      </c>
      <c r="P39" s="180" t="s">
        <v>615</v>
      </c>
      <c r="Q39" s="180">
        <v>1</v>
      </c>
      <c r="R39" s="180" t="s">
        <v>1230</v>
      </c>
      <c r="S39" s="180" t="s">
        <v>441</v>
      </c>
      <c r="T39" s="180" t="s">
        <v>478</v>
      </c>
      <c r="U39" s="180" t="s">
        <v>479</v>
      </c>
      <c r="V39" s="180" t="s">
        <v>479</v>
      </c>
      <c r="W39" s="227">
        <v>0</v>
      </c>
      <c r="X39" s="227">
        <v>33</v>
      </c>
      <c r="Y39" s="228">
        <f t="shared" si="9"/>
        <v>33</v>
      </c>
      <c r="Z39" s="227" t="s">
        <v>444</v>
      </c>
      <c r="AA39" s="227">
        <v>0</v>
      </c>
      <c r="AB39" s="227">
        <v>0</v>
      </c>
      <c r="AC39" s="227"/>
      <c r="AD39" s="227"/>
      <c r="AE39" s="227"/>
      <c r="AF39" s="230">
        <f t="shared" si="10"/>
        <v>0</v>
      </c>
      <c r="AG39" s="227"/>
      <c r="AH39" s="227"/>
      <c r="AI39" s="230">
        <f t="shared" si="11"/>
        <v>0</v>
      </c>
      <c r="AJ39" s="227">
        <v>0</v>
      </c>
      <c r="AK39" s="227">
        <v>0</v>
      </c>
      <c r="AL39" s="228">
        <v>0</v>
      </c>
      <c r="AM39" s="227"/>
      <c r="AN39" s="227"/>
      <c r="AO39" s="227"/>
      <c r="AP39" s="180" t="s">
        <v>627</v>
      </c>
      <c r="AQ39" s="182" t="s">
        <v>445</v>
      </c>
      <c r="AR39" s="191"/>
      <c r="AS39" s="191"/>
      <c r="AT39" s="191"/>
      <c r="AU39" s="191"/>
      <c r="AV39" s="191"/>
      <c r="AW39" s="191"/>
    </row>
    <row r="40" spans="1:49" ht="30.75" customHeight="1" x14ac:dyDescent="0.15">
      <c r="A40" s="180" t="s">
        <v>1166</v>
      </c>
      <c r="B40" s="180" t="s">
        <v>1167</v>
      </c>
      <c r="C40" s="180" t="s">
        <v>1231</v>
      </c>
      <c r="D40" s="180" t="s">
        <v>1232</v>
      </c>
      <c r="E40" s="180" t="s">
        <v>259</v>
      </c>
      <c r="F40" s="181" t="s">
        <v>259</v>
      </c>
      <c r="G40" s="181"/>
      <c r="H40" s="181"/>
      <c r="I40" s="181"/>
      <c r="J40" s="181"/>
      <c r="K40" s="180" t="s">
        <v>345</v>
      </c>
      <c r="L40" s="181"/>
      <c r="M40" s="181" t="s">
        <v>436</v>
      </c>
      <c r="N40" s="180" t="s">
        <v>437</v>
      </c>
      <c r="O40" s="180" t="s">
        <v>438</v>
      </c>
      <c r="P40" s="180" t="s">
        <v>615</v>
      </c>
      <c r="Q40" s="180">
        <v>4</v>
      </c>
      <c r="R40" s="180" t="s">
        <v>1233</v>
      </c>
      <c r="S40" s="180" t="s">
        <v>441</v>
      </c>
      <c r="T40" s="180" t="s">
        <v>478</v>
      </c>
      <c r="U40" s="180" t="s">
        <v>479</v>
      </c>
      <c r="V40" s="180" t="s">
        <v>479</v>
      </c>
      <c r="W40" s="234">
        <v>0</v>
      </c>
      <c r="X40" s="234"/>
      <c r="Y40" s="228">
        <f t="shared" si="9"/>
        <v>0</v>
      </c>
      <c r="Z40" s="227" t="s">
        <v>444</v>
      </c>
      <c r="AA40" s="227">
        <v>0</v>
      </c>
      <c r="AB40" s="227">
        <v>0</v>
      </c>
      <c r="AC40" s="227"/>
      <c r="AD40" s="227"/>
      <c r="AE40" s="227"/>
      <c r="AF40" s="230">
        <f t="shared" si="10"/>
        <v>0</v>
      </c>
      <c r="AG40" s="227"/>
      <c r="AH40" s="227"/>
      <c r="AI40" s="230">
        <f t="shared" si="11"/>
        <v>0</v>
      </c>
      <c r="AJ40" s="227">
        <v>0</v>
      </c>
      <c r="AK40" s="227">
        <v>0</v>
      </c>
      <c r="AL40" s="228">
        <v>0</v>
      </c>
      <c r="AM40" s="227"/>
      <c r="AN40" s="227"/>
      <c r="AO40" s="227"/>
      <c r="AP40" s="180" t="s">
        <v>627</v>
      </c>
      <c r="AQ40" s="182" t="s">
        <v>445</v>
      </c>
      <c r="AR40" s="191"/>
      <c r="AS40" s="191"/>
      <c r="AT40" s="191"/>
      <c r="AU40" s="191"/>
      <c r="AV40" s="191"/>
      <c r="AW40" s="191"/>
    </row>
    <row r="41" spans="1:49" ht="30.75" customHeight="1" x14ac:dyDescent="0.25">
      <c r="A41" s="180" t="s">
        <v>1166</v>
      </c>
      <c r="B41" s="180" t="s">
        <v>1167</v>
      </c>
      <c r="C41" s="180" t="s">
        <v>1234</v>
      </c>
      <c r="D41" s="180" t="s">
        <v>1235</v>
      </c>
      <c r="E41" s="180" t="s">
        <v>1236</v>
      </c>
      <c r="F41" s="180"/>
      <c r="G41" s="180" t="s">
        <v>267</v>
      </c>
      <c r="H41" s="233" t="s">
        <v>285</v>
      </c>
      <c r="I41" s="233"/>
      <c r="J41" s="233"/>
      <c r="K41" s="180" t="s">
        <v>345</v>
      </c>
      <c r="L41" s="233"/>
      <c r="M41" s="181" t="s">
        <v>449</v>
      </c>
      <c r="N41" s="180" t="s">
        <v>437</v>
      </c>
      <c r="O41" s="180" t="s">
        <v>438</v>
      </c>
      <c r="P41" s="180" t="s">
        <v>439</v>
      </c>
      <c r="Q41" s="180">
        <v>8</v>
      </c>
      <c r="R41" s="180" t="s">
        <v>450</v>
      </c>
      <c r="S41" s="180" t="s">
        <v>441</v>
      </c>
      <c r="T41" s="180" t="s">
        <v>478</v>
      </c>
      <c r="U41" s="180" t="s">
        <v>479</v>
      </c>
      <c r="V41" s="180" t="s">
        <v>451</v>
      </c>
      <c r="W41" s="227">
        <v>417</v>
      </c>
      <c r="X41" s="227">
        <v>246</v>
      </c>
      <c r="Y41" s="228">
        <v>663</v>
      </c>
      <c r="Z41" s="227" t="s">
        <v>452</v>
      </c>
      <c r="AA41" s="227">
        <v>1</v>
      </c>
      <c r="AB41" s="227">
        <v>65</v>
      </c>
      <c r="AC41" s="227"/>
      <c r="AD41" s="227"/>
      <c r="AE41" s="227"/>
      <c r="AF41" s="230">
        <v>0</v>
      </c>
      <c r="AG41" s="227"/>
      <c r="AH41" s="227"/>
      <c r="AI41" s="230">
        <v>0</v>
      </c>
      <c r="AJ41" s="227">
        <v>0</v>
      </c>
      <c r="AK41" s="227">
        <v>0</v>
      </c>
      <c r="AL41" s="228">
        <v>0</v>
      </c>
      <c r="AM41" s="227"/>
      <c r="AN41" s="227"/>
      <c r="AO41" s="227"/>
      <c r="AP41" s="180" t="s">
        <v>618</v>
      </c>
      <c r="AQ41" s="182" t="s">
        <v>619</v>
      </c>
      <c r="AR41" s="191"/>
      <c r="AS41" s="191"/>
      <c r="AT41" s="191"/>
      <c r="AU41" s="191"/>
      <c r="AV41" s="191"/>
      <c r="AW41" s="191"/>
    </row>
    <row r="42" spans="1:49" ht="30.75" customHeight="1" x14ac:dyDescent="0.15">
      <c r="A42" s="180" t="s">
        <v>1166</v>
      </c>
      <c r="B42" s="180" t="s">
        <v>1167</v>
      </c>
      <c r="C42" s="180" t="s">
        <v>1237</v>
      </c>
      <c r="D42" s="180" t="s">
        <v>1238</v>
      </c>
      <c r="E42" s="180" t="s">
        <v>259</v>
      </c>
      <c r="F42" s="181" t="s">
        <v>259</v>
      </c>
      <c r="G42" s="181"/>
      <c r="H42" s="181"/>
      <c r="I42" s="181"/>
      <c r="J42" s="181"/>
      <c r="K42" s="181"/>
      <c r="L42" s="181" t="s">
        <v>349</v>
      </c>
      <c r="M42" s="181" t="s">
        <v>436</v>
      </c>
      <c r="N42" s="180" t="s">
        <v>437</v>
      </c>
      <c r="O42" s="180" t="s">
        <v>438</v>
      </c>
      <c r="P42" s="180" t="s">
        <v>439</v>
      </c>
      <c r="Q42" s="180">
        <v>3</v>
      </c>
      <c r="R42" s="180" t="s">
        <v>1239</v>
      </c>
      <c r="S42" s="180" t="s">
        <v>441</v>
      </c>
      <c r="T42" s="180" t="s">
        <v>620</v>
      </c>
      <c r="U42" s="180" t="s">
        <v>620</v>
      </c>
      <c r="V42" s="180" t="s">
        <v>620</v>
      </c>
      <c r="W42" s="227">
        <v>0</v>
      </c>
      <c r="X42" s="227">
        <v>198</v>
      </c>
      <c r="Y42" s="228">
        <f t="shared" ref="Y42:Y47" si="12">+W42+X42</f>
        <v>198</v>
      </c>
      <c r="Z42" s="227" t="s">
        <v>444</v>
      </c>
      <c r="AA42" s="227">
        <v>0</v>
      </c>
      <c r="AB42" s="227">
        <v>0</v>
      </c>
      <c r="AC42" s="227"/>
      <c r="AD42" s="227"/>
      <c r="AE42" s="227"/>
      <c r="AF42" s="230">
        <f t="shared" ref="AF42:AF47" si="13">+AD42+AE42</f>
        <v>0</v>
      </c>
      <c r="AG42" s="227"/>
      <c r="AH42" s="227"/>
      <c r="AI42" s="230">
        <f t="shared" ref="AI42:AI47" si="14">+AG42+AH42</f>
        <v>0</v>
      </c>
      <c r="AJ42" s="227">
        <v>0</v>
      </c>
      <c r="AK42" s="227">
        <v>0</v>
      </c>
      <c r="AL42" s="228">
        <v>0</v>
      </c>
      <c r="AM42" s="227"/>
      <c r="AN42" s="227"/>
      <c r="AO42" s="227"/>
      <c r="AP42" s="180" t="s">
        <v>627</v>
      </c>
      <c r="AQ42" s="182" t="s">
        <v>445</v>
      </c>
      <c r="AR42" s="191"/>
      <c r="AS42" s="191"/>
      <c r="AT42" s="191"/>
      <c r="AU42" s="191"/>
      <c r="AV42" s="191"/>
      <c r="AW42" s="191"/>
    </row>
    <row r="43" spans="1:49" ht="30.75" customHeight="1" x14ac:dyDescent="0.15">
      <c r="A43" s="180" t="s">
        <v>1166</v>
      </c>
      <c r="B43" s="180" t="s">
        <v>1167</v>
      </c>
      <c r="C43" s="180" t="s">
        <v>1198</v>
      </c>
      <c r="D43" s="180" t="s">
        <v>1240</v>
      </c>
      <c r="E43" s="180" t="s">
        <v>259</v>
      </c>
      <c r="F43" s="181" t="s">
        <v>259</v>
      </c>
      <c r="G43" s="181"/>
      <c r="H43" s="181"/>
      <c r="I43" s="181"/>
      <c r="J43" s="181"/>
      <c r="K43" s="180" t="s">
        <v>345</v>
      </c>
      <c r="L43" s="181"/>
      <c r="M43" s="181" t="s">
        <v>436</v>
      </c>
      <c r="N43" s="180" t="s">
        <v>437</v>
      </c>
      <c r="O43" s="180" t="s">
        <v>438</v>
      </c>
      <c r="P43" s="180" t="s">
        <v>631</v>
      </c>
      <c r="Q43" s="180">
        <v>2</v>
      </c>
      <c r="R43" s="180" t="s">
        <v>1241</v>
      </c>
      <c r="S43" s="180" t="s">
        <v>441</v>
      </c>
      <c r="T43" s="180" t="s">
        <v>478</v>
      </c>
      <c r="U43" s="180" t="s">
        <v>479</v>
      </c>
      <c r="V43" s="180" t="s">
        <v>479</v>
      </c>
      <c r="W43" s="227">
        <v>0</v>
      </c>
      <c r="X43" s="227">
        <v>24000</v>
      </c>
      <c r="Y43" s="228">
        <f t="shared" si="12"/>
        <v>24000</v>
      </c>
      <c r="Z43" s="227" t="s">
        <v>444</v>
      </c>
      <c r="AA43" s="227">
        <v>0</v>
      </c>
      <c r="AB43" s="227">
        <v>0</v>
      </c>
      <c r="AC43" s="227"/>
      <c r="AD43" s="227"/>
      <c r="AE43" s="227"/>
      <c r="AF43" s="230">
        <f t="shared" si="13"/>
        <v>0</v>
      </c>
      <c r="AG43" s="227"/>
      <c r="AH43" s="227"/>
      <c r="AI43" s="230">
        <f t="shared" si="14"/>
        <v>0</v>
      </c>
      <c r="AJ43" s="227">
        <v>0</v>
      </c>
      <c r="AK43" s="227">
        <v>0</v>
      </c>
      <c r="AL43" s="228">
        <v>0</v>
      </c>
      <c r="AM43" s="227"/>
      <c r="AN43" s="227"/>
      <c r="AO43" s="227"/>
      <c r="AP43" s="180" t="s">
        <v>627</v>
      </c>
      <c r="AQ43" s="182" t="s">
        <v>445</v>
      </c>
      <c r="AR43" s="191"/>
      <c r="AS43" s="191"/>
      <c r="AT43" s="191"/>
      <c r="AU43" s="191"/>
      <c r="AV43" s="191"/>
      <c r="AW43" s="191"/>
    </row>
    <row r="44" spans="1:49" ht="30.75" customHeight="1" x14ac:dyDescent="0.15">
      <c r="A44" s="180" t="s">
        <v>1166</v>
      </c>
      <c r="B44" s="180" t="s">
        <v>1167</v>
      </c>
      <c r="C44" s="180" t="s">
        <v>1242</v>
      </c>
      <c r="D44" s="180" t="s">
        <v>1243</v>
      </c>
      <c r="E44" s="180" t="s">
        <v>259</v>
      </c>
      <c r="F44" s="181" t="s">
        <v>259</v>
      </c>
      <c r="G44" s="181"/>
      <c r="H44" s="181"/>
      <c r="I44" s="181"/>
      <c r="J44" s="181"/>
      <c r="K44" s="181"/>
      <c r="L44" s="181"/>
      <c r="M44" s="181" t="s">
        <v>436</v>
      </c>
      <c r="N44" s="180" t="s">
        <v>499</v>
      </c>
      <c r="O44" s="180" t="s">
        <v>438</v>
      </c>
      <c r="P44" s="180" t="s">
        <v>473</v>
      </c>
      <c r="Q44" s="180">
        <v>24</v>
      </c>
      <c r="R44" s="180"/>
      <c r="S44" s="180"/>
      <c r="T44" s="180"/>
      <c r="U44" s="180"/>
      <c r="V44" s="180"/>
      <c r="W44" s="227"/>
      <c r="X44" s="227"/>
      <c r="Y44" s="228">
        <f t="shared" si="12"/>
        <v>0</v>
      </c>
      <c r="Z44" s="227"/>
      <c r="AA44" s="227"/>
      <c r="AB44" s="227"/>
      <c r="AC44" s="227" t="s">
        <v>1170</v>
      </c>
      <c r="AD44" s="227">
        <v>0</v>
      </c>
      <c r="AE44" s="227">
        <v>0</v>
      </c>
      <c r="AF44" s="230">
        <f t="shared" si="13"/>
        <v>0</v>
      </c>
      <c r="AG44" s="227">
        <v>0</v>
      </c>
      <c r="AH44" s="227">
        <v>602</v>
      </c>
      <c r="AI44" s="230">
        <f t="shared" si="14"/>
        <v>602</v>
      </c>
      <c r="AJ44" s="227">
        <v>0</v>
      </c>
      <c r="AK44" s="227">
        <v>602</v>
      </c>
      <c r="AL44" s="228">
        <v>602</v>
      </c>
      <c r="AM44" s="227" t="s">
        <v>444</v>
      </c>
      <c r="AN44" s="227">
        <v>0</v>
      </c>
      <c r="AO44" s="227">
        <v>0</v>
      </c>
      <c r="AP44" s="180" t="s">
        <v>638</v>
      </c>
      <c r="AQ44" s="182" t="s">
        <v>643</v>
      </c>
      <c r="AR44" s="191"/>
      <c r="AS44" s="191"/>
      <c r="AT44" s="191"/>
      <c r="AU44" s="191"/>
      <c r="AV44" s="191"/>
      <c r="AW44" s="191"/>
    </row>
    <row r="45" spans="1:49" ht="30.75" customHeight="1" x14ac:dyDescent="0.15">
      <c r="A45" s="180" t="s">
        <v>1166</v>
      </c>
      <c r="B45" s="180" t="s">
        <v>1167</v>
      </c>
      <c r="C45" s="180" t="s">
        <v>1189</v>
      </c>
      <c r="D45" s="180" t="s">
        <v>1244</v>
      </c>
      <c r="E45" s="180" t="s">
        <v>329</v>
      </c>
      <c r="F45" s="180"/>
      <c r="G45" s="180"/>
      <c r="H45" s="180"/>
      <c r="I45" s="180"/>
      <c r="J45" s="180" t="s">
        <v>329</v>
      </c>
      <c r="K45" s="180"/>
      <c r="L45" s="180"/>
      <c r="M45" s="181" t="s">
        <v>436</v>
      </c>
      <c r="N45" s="180" t="s">
        <v>499</v>
      </c>
      <c r="O45" s="180" t="s">
        <v>676</v>
      </c>
      <c r="P45" s="180" t="s">
        <v>600</v>
      </c>
      <c r="Q45" s="180">
        <v>29</v>
      </c>
      <c r="R45" s="180"/>
      <c r="S45" s="180"/>
      <c r="T45" s="180"/>
      <c r="U45" s="180"/>
      <c r="V45" s="180"/>
      <c r="W45" s="227"/>
      <c r="X45" s="227"/>
      <c r="Y45" s="228">
        <f t="shared" si="12"/>
        <v>0</v>
      </c>
      <c r="Z45" s="227"/>
      <c r="AA45" s="227"/>
      <c r="AB45" s="227"/>
      <c r="AC45" s="227" t="s">
        <v>1170</v>
      </c>
      <c r="AD45" s="227">
        <v>0</v>
      </c>
      <c r="AE45" s="227">
        <v>0</v>
      </c>
      <c r="AF45" s="230">
        <f t="shared" si="13"/>
        <v>0</v>
      </c>
      <c r="AG45" s="227">
        <v>0</v>
      </c>
      <c r="AH45" s="227">
        <v>274</v>
      </c>
      <c r="AI45" s="230">
        <f t="shared" si="14"/>
        <v>274</v>
      </c>
      <c r="AJ45" s="227">
        <v>0</v>
      </c>
      <c r="AK45" s="227">
        <v>274</v>
      </c>
      <c r="AL45" s="228">
        <v>274</v>
      </c>
      <c r="AM45" s="227" t="s">
        <v>444</v>
      </c>
      <c r="AN45" s="227">
        <v>0</v>
      </c>
      <c r="AO45" s="227">
        <v>0</v>
      </c>
      <c r="AP45" s="180" t="s">
        <v>638</v>
      </c>
      <c r="AQ45" s="182" t="s">
        <v>643</v>
      </c>
      <c r="AR45" s="191"/>
      <c r="AS45" s="191"/>
      <c r="AT45" s="191"/>
      <c r="AU45" s="191"/>
      <c r="AV45" s="191"/>
      <c r="AW45" s="191"/>
    </row>
    <row r="46" spans="1:49" ht="30.75" customHeight="1" x14ac:dyDescent="0.15">
      <c r="A46" s="180" t="s">
        <v>1166</v>
      </c>
      <c r="B46" s="180" t="s">
        <v>1167</v>
      </c>
      <c r="C46" s="180" t="s">
        <v>1245</v>
      </c>
      <c r="D46" s="180" t="s">
        <v>1246</v>
      </c>
      <c r="E46" s="180" t="s">
        <v>329</v>
      </c>
      <c r="F46" s="180"/>
      <c r="G46" s="180"/>
      <c r="H46" s="180"/>
      <c r="I46" s="180"/>
      <c r="J46" s="180" t="s">
        <v>329</v>
      </c>
      <c r="K46" s="180" t="s">
        <v>345</v>
      </c>
      <c r="L46" s="180"/>
      <c r="M46" s="181" t="s">
        <v>436</v>
      </c>
      <c r="N46" s="180" t="s">
        <v>437</v>
      </c>
      <c r="O46" s="180" t="s">
        <v>628</v>
      </c>
      <c r="P46" s="180" t="s">
        <v>615</v>
      </c>
      <c r="Q46" s="180">
        <v>1</v>
      </c>
      <c r="R46" s="180" t="s">
        <v>1247</v>
      </c>
      <c r="S46" s="180" t="s">
        <v>441</v>
      </c>
      <c r="T46" s="180" t="s">
        <v>478</v>
      </c>
      <c r="U46" s="180" t="s">
        <v>479</v>
      </c>
      <c r="V46" s="180" t="s">
        <v>705</v>
      </c>
      <c r="W46" s="227">
        <v>0</v>
      </c>
      <c r="X46" s="227">
        <v>16</v>
      </c>
      <c r="Y46" s="228">
        <f t="shared" si="12"/>
        <v>16</v>
      </c>
      <c r="Z46" s="227" t="s">
        <v>444</v>
      </c>
      <c r="AA46" s="227">
        <v>0</v>
      </c>
      <c r="AB46" s="227">
        <v>0</v>
      </c>
      <c r="AC46" s="227"/>
      <c r="AD46" s="227"/>
      <c r="AE46" s="227"/>
      <c r="AF46" s="230">
        <f t="shared" si="13"/>
        <v>0</v>
      </c>
      <c r="AG46" s="227"/>
      <c r="AH46" s="227"/>
      <c r="AI46" s="230">
        <f t="shared" si="14"/>
        <v>0</v>
      </c>
      <c r="AJ46" s="227">
        <v>0</v>
      </c>
      <c r="AK46" s="227">
        <v>0</v>
      </c>
      <c r="AL46" s="228">
        <v>0</v>
      </c>
      <c r="AM46" s="227"/>
      <c r="AN46" s="227"/>
      <c r="AO46" s="227"/>
      <c r="AP46" s="180" t="s">
        <v>622</v>
      </c>
      <c r="AQ46" s="182" t="s">
        <v>639</v>
      </c>
      <c r="AR46" s="191"/>
      <c r="AS46" s="191"/>
      <c r="AT46" s="191"/>
      <c r="AU46" s="191"/>
      <c r="AV46" s="191"/>
      <c r="AW46" s="191"/>
    </row>
    <row r="47" spans="1:49" ht="30.75" customHeight="1" x14ac:dyDescent="0.15">
      <c r="A47" s="180" t="s">
        <v>1166</v>
      </c>
      <c r="B47" s="180" t="s">
        <v>1167</v>
      </c>
      <c r="C47" s="180" t="s">
        <v>1248</v>
      </c>
      <c r="D47" s="180" t="s">
        <v>1249</v>
      </c>
      <c r="E47" s="180" t="s">
        <v>329</v>
      </c>
      <c r="F47" s="180"/>
      <c r="G47" s="180"/>
      <c r="H47" s="180"/>
      <c r="I47" s="180"/>
      <c r="J47" s="180" t="s">
        <v>329</v>
      </c>
      <c r="K47" s="180" t="s">
        <v>345</v>
      </c>
      <c r="L47" s="180"/>
      <c r="M47" s="181" t="s">
        <v>436</v>
      </c>
      <c r="N47" s="180" t="s">
        <v>437</v>
      </c>
      <c r="O47" s="180" t="s">
        <v>623</v>
      </c>
      <c r="P47" s="180" t="s">
        <v>439</v>
      </c>
      <c r="Q47" s="180">
        <v>1</v>
      </c>
      <c r="R47" s="180" t="s">
        <v>1250</v>
      </c>
      <c r="S47" s="180" t="s">
        <v>441</v>
      </c>
      <c r="T47" s="180" t="s">
        <v>478</v>
      </c>
      <c r="U47" s="180" t="s">
        <v>479</v>
      </c>
      <c r="V47" s="180" t="s">
        <v>595</v>
      </c>
      <c r="W47" s="227">
        <v>0</v>
      </c>
      <c r="X47" s="227">
        <v>80</v>
      </c>
      <c r="Y47" s="228">
        <f t="shared" si="12"/>
        <v>80</v>
      </c>
      <c r="Z47" s="227" t="s">
        <v>444</v>
      </c>
      <c r="AA47" s="227">
        <v>0</v>
      </c>
      <c r="AB47" s="227">
        <v>0</v>
      </c>
      <c r="AC47" s="227"/>
      <c r="AD47" s="227"/>
      <c r="AE47" s="227"/>
      <c r="AF47" s="230">
        <f t="shared" si="13"/>
        <v>0</v>
      </c>
      <c r="AG47" s="227"/>
      <c r="AH47" s="227"/>
      <c r="AI47" s="230">
        <f t="shared" si="14"/>
        <v>0</v>
      </c>
      <c r="AJ47" s="227">
        <v>0</v>
      </c>
      <c r="AK47" s="227">
        <v>0</v>
      </c>
      <c r="AL47" s="228">
        <v>0</v>
      </c>
      <c r="AM47" s="227"/>
      <c r="AN47" s="227"/>
      <c r="AO47" s="227"/>
      <c r="AP47" s="180" t="s">
        <v>622</v>
      </c>
      <c r="AQ47" s="182" t="s">
        <v>639</v>
      </c>
      <c r="AR47" s="191"/>
      <c r="AS47" s="191"/>
      <c r="AT47" s="191"/>
      <c r="AU47" s="191"/>
      <c r="AV47" s="191"/>
      <c r="AW47" s="191"/>
    </row>
    <row r="48" spans="1:49" ht="30.75" customHeight="1" x14ac:dyDescent="0.15">
      <c r="A48" s="180" t="s">
        <v>1166</v>
      </c>
      <c r="B48" s="180" t="s">
        <v>1167</v>
      </c>
      <c r="C48" s="180" t="s">
        <v>1251</v>
      </c>
      <c r="D48" s="180" t="s">
        <v>1252</v>
      </c>
      <c r="E48" s="180" t="s">
        <v>267</v>
      </c>
      <c r="F48" s="180"/>
      <c r="G48" s="180" t="s">
        <v>267</v>
      </c>
      <c r="H48" s="180"/>
      <c r="I48" s="180"/>
      <c r="J48" s="180"/>
      <c r="K48" s="180" t="s">
        <v>345</v>
      </c>
      <c r="L48" s="180"/>
      <c r="M48" s="181" t="s">
        <v>449</v>
      </c>
      <c r="N48" s="180" t="s">
        <v>437</v>
      </c>
      <c r="O48" s="180" t="s">
        <v>438</v>
      </c>
      <c r="P48" s="180" t="s">
        <v>624</v>
      </c>
      <c r="Q48" s="180">
        <v>1</v>
      </c>
      <c r="R48" s="180" t="s">
        <v>1060</v>
      </c>
      <c r="S48" s="180" t="s">
        <v>441</v>
      </c>
      <c r="T48" s="180" t="s">
        <v>478</v>
      </c>
      <c r="U48" s="180" t="s">
        <v>479</v>
      </c>
      <c r="V48" s="180" t="s">
        <v>479</v>
      </c>
      <c r="W48" s="227">
        <v>225</v>
      </c>
      <c r="X48" s="227">
        <v>30</v>
      </c>
      <c r="Y48" s="228">
        <v>255</v>
      </c>
      <c r="Z48" s="227" t="s">
        <v>444</v>
      </c>
      <c r="AA48" s="227">
        <v>0</v>
      </c>
      <c r="AB48" s="227">
        <v>0</v>
      </c>
      <c r="AC48" s="227"/>
      <c r="AD48" s="227"/>
      <c r="AE48" s="227"/>
      <c r="AF48" s="230">
        <v>0</v>
      </c>
      <c r="AG48" s="227"/>
      <c r="AH48" s="227"/>
      <c r="AI48" s="230">
        <v>0</v>
      </c>
      <c r="AJ48" s="227">
        <v>0</v>
      </c>
      <c r="AK48" s="227">
        <v>0</v>
      </c>
      <c r="AL48" s="228">
        <v>0</v>
      </c>
      <c r="AM48" s="227"/>
      <c r="AN48" s="227"/>
      <c r="AO48" s="227"/>
      <c r="AP48" s="180" t="s">
        <v>618</v>
      </c>
      <c r="AQ48" s="182" t="s">
        <v>619</v>
      </c>
      <c r="AR48" s="191"/>
      <c r="AS48" s="191"/>
      <c r="AT48" s="191"/>
      <c r="AU48" s="191"/>
      <c r="AV48" s="191"/>
      <c r="AW48" s="191"/>
    </row>
    <row r="49" spans="1:49" ht="30.75" customHeight="1" x14ac:dyDescent="0.15">
      <c r="A49" s="180" t="s">
        <v>1166</v>
      </c>
      <c r="B49" s="180" t="s">
        <v>1167</v>
      </c>
      <c r="C49" s="180" t="s">
        <v>1189</v>
      </c>
      <c r="D49" s="180" t="s">
        <v>1253</v>
      </c>
      <c r="E49" s="180" t="s">
        <v>259</v>
      </c>
      <c r="F49" s="181" t="s">
        <v>259</v>
      </c>
      <c r="G49" s="181"/>
      <c r="H49" s="181"/>
      <c r="I49" s="181"/>
      <c r="J49" s="181"/>
      <c r="K49" s="181"/>
      <c r="L49" s="181"/>
      <c r="M49" s="181" t="s">
        <v>436</v>
      </c>
      <c r="N49" s="180" t="s">
        <v>499</v>
      </c>
      <c r="O49" s="180" t="s">
        <v>438</v>
      </c>
      <c r="P49" s="180" t="s">
        <v>473</v>
      </c>
      <c r="Q49" s="180">
        <v>29</v>
      </c>
      <c r="R49" s="180"/>
      <c r="S49" s="180"/>
      <c r="T49" s="180"/>
      <c r="U49" s="180"/>
      <c r="V49" s="180"/>
      <c r="W49" s="227"/>
      <c r="X49" s="227"/>
      <c r="Y49" s="228">
        <f t="shared" ref="Y49:Y51" si="15">+W49+X49</f>
        <v>0</v>
      </c>
      <c r="Z49" s="227"/>
      <c r="AA49" s="227"/>
      <c r="AB49" s="227"/>
      <c r="AC49" s="227" t="s">
        <v>1170</v>
      </c>
      <c r="AD49" s="227">
        <v>0</v>
      </c>
      <c r="AE49" s="227">
        <v>0</v>
      </c>
      <c r="AF49" s="230">
        <f t="shared" ref="AF49:AF51" si="16">+AD49+AE49</f>
        <v>0</v>
      </c>
      <c r="AG49" s="227">
        <v>0</v>
      </c>
      <c r="AH49" s="227">
        <v>254</v>
      </c>
      <c r="AI49" s="230">
        <f t="shared" ref="AI49:AI51" si="17">+AG49+AH49</f>
        <v>254</v>
      </c>
      <c r="AJ49" s="227">
        <v>0</v>
      </c>
      <c r="AK49" s="227">
        <v>254</v>
      </c>
      <c r="AL49" s="228">
        <v>254</v>
      </c>
      <c r="AM49" s="227" t="s">
        <v>444</v>
      </c>
      <c r="AN49" s="227">
        <v>0</v>
      </c>
      <c r="AO49" s="227">
        <v>0</v>
      </c>
      <c r="AP49" s="180" t="s">
        <v>638</v>
      </c>
      <c r="AQ49" s="182" t="s">
        <v>643</v>
      </c>
      <c r="AR49" s="191"/>
      <c r="AS49" s="191"/>
      <c r="AT49" s="191"/>
      <c r="AU49" s="191"/>
      <c r="AV49" s="191"/>
      <c r="AW49" s="191"/>
    </row>
    <row r="50" spans="1:49" ht="30.75" customHeight="1" x14ac:dyDescent="0.15">
      <c r="A50" s="180" t="s">
        <v>1166</v>
      </c>
      <c r="B50" s="180" t="s">
        <v>1167</v>
      </c>
      <c r="C50" s="180" t="s">
        <v>1254</v>
      </c>
      <c r="D50" s="180" t="s">
        <v>1255</v>
      </c>
      <c r="E50" s="180" t="s">
        <v>329</v>
      </c>
      <c r="F50" s="180"/>
      <c r="G50" s="180"/>
      <c r="H50" s="180"/>
      <c r="I50" s="180"/>
      <c r="J50" s="180" t="s">
        <v>329</v>
      </c>
      <c r="K50" s="180" t="s">
        <v>345</v>
      </c>
      <c r="L50" s="180"/>
      <c r="M50" s="181" t="s">
        <v>436</v>
      </c>
      <c r="N50" s="180" t="s">
        <v>437</v>
      </c>
      <c r="O50" s="180" t="s">
        <v>623</v>
      </c>
      <c r="P50" s="180" t="s">
        <v>615</v>
      </c>
      <c r="Q50" s="180">
        <v>1</v>
      </c>
      <c r="R50" s="180" t="s">
        <v>1256</v>
      </c>
      <c r="S50" s="180" t="s">
        <v>441</v>
      </c>
      <c r="T50" s="180" t="s">
        <v>478</v>
      </c>
      <c r="U50" s="180" t="s">
        <v>479</v>
      </c>
      <c r="V50" s="180" t="s">
        <v>479</v>
      </c>
      <c r="W50" s="227">
        <v>0</v>
      </c>
      <c r="X50" s="227">
        <v>50</v>
      </c>
      <c r="Y50" s="228">
        <f t="shared" si="15"/>
        <v>50</v>
      </c>
      <c r="Z50" s="227" t="s">
        <v>444</v>
      </c>
      <c r="AA50" s="227">
        <v>0</v>
      </c>
      <c r="AB50" s="227">
        <v>0</v>
      </c>
      <c r="AC50" s="227"/>
      <c r="AD50" s="227"/>
      <c r="AE50" s="227"/>
      <c r="AF50" s="230">
        <f t="shared" si="16"/>
        <v>0</v>
      </c>
      <c r="AG50" s="227"/>
      <c r="AH50" s="227"/>
      <c r="AI50" s="230">
        <f t="shared" si="17"/>
        <v>0</v>
      </c>
      <c r="AJ50" s="227">
        <v>0</v>
      </c>
      <c r="AK50" s="227">
        <v>0</v>
      </c>
      <c r="AL50" s="228">
        <v>0</v>
      </c>
      <c r="AM50" s="227"/>
      <c r="AN50" s="227"/>
      <c r="AO50" s="227"/>
      <c r="AP50" s="180" t="s">
        <v>622</v>
      </c>
      <c r="AQ50" s="182" t="s">
        <v>639</v>
      </c>
      <c r="AR50" s="191"/>
      <c r="AS50" s="191"/>
      <c r="AT50" s="191"/>
      <c r="AU50" s="191"/>
      <c r="AV50" s="191"/>
      <c r="AW50" s="191"/>
    </row>
    <row r="51" spans="1:49" ht="30.75" customHeight="1" x14ac:dyDescent="0.15">
      <c r="A51" s="180" t="s">
        <v>1166</v>
      </c>
      <c r="B51" s="180" t="s">
        <v>1167</v>
      </c>
      <c r="C51" s="180" t="s">
        <v>1257</v>
      </c>
      <c r="D51" s="180" t="s">
        <v>1258</v>
      </c>
      <c r="E51" s="180" t="s">
        <v>329</v>
      </c>
      <c r="F51" s="180"/>
      <c r="G51" s="180"/>
      <c r="H51" s="180"/>
      <c r="I51" s="180"/>
      <c r="J51" s="180" t="s">
        <v>329</v>
      </c>
      <c r="K51" s="180" t="s">
        <v>345</v>
      </c>
      <c r="L51" s="180"/>
      <c r="M51" s="181" t="s">
        <v>436</v>
      </c>
      <c r="N51" s="180" t="s">
        <v>437</v>
      </c>
      <c r="O51" s="180" t="s">
        <v>623</v>
      </c>
      <c r="P51" s="180" t="s">
        <v>680</v>
      </c>
      <c r="Q51" s="180">
        <v>1</v>
      </c>
      <c r="R51" s="180" t="s">
        <v>1259</v>
      </c>
      <c r="S51" s="180" t="s">
        <v>441</v>
      </c>
      <c r="T51" s="180" t="s">
        <v>478</v>
      </c>
      <c r="U51" s="180" t="s">
        <v>479</v>
      </c>
      <c r="V51" s="180" t="s">
        <v>479</v>
      </c>
      <c r="W51" s="227">
        <v>0</v>
      </c>
      <c r="X51" s="227">
        <v>500</v>
      </c>
      <c r="Y51" s="228">
        <f t="shared" si="15"/>
        <v>500</v>
      </c>
      <c r="Z51" s="227" t="s">
        <v>444</v>
      </c>
      <c r="AA51" s="227">
        <v>0</v>
      </c>
      <c r="AB51" s="227">
        <v>0</v>
      </c>
      <c r="AC51" s="227"/>
      <c r="AD51" s="227"/>
      <c r="AE51" s="227"/>
      <c r="AF51" s="230">
        <f t="shared" si="16"/>
        <v>0</v>
      </c>
      <c r="AG51" s="227"/>
      <c r="AH51" s="227"/>
      <c r="AI51" s="230">
        <f t="shared" si="17"/>
        <v>0</v>
      </c>
      <c r="AJ51" s="227">
        <v>0</v>
      </c>
      <c r="AK51" s="227">
        <v>0</v>
      </c>
      <c r="AL51" s="228">
        <v>0</v>
      </c>
      <c r="AM51" s="227"/>
      <c r="AN51" s="227"/>
      <c r="AO51" s="227"/>
      <c r="AP51" s="180" t="s">
        <v>622</v>
      </c>
      <c r="AQ51" s="182" t="s">
        <v>639</v>
      </c>
      <c r="AR51" s="191"/>
      <c r="AS51" s="191"/>
      <c r="AT51" s="191"/>
      <c r="AU51" s="191"/>
      <c r="AV51" s="191"/>
      <c r="AW51" s="191"/>
    </row>
    <row r="52" spans="1:49" ht="30.75" customHeight="1" x14ac:dyDescent="0.15">
      <c r="A52" s="180" t="s">
        <v>1166</v>
      </c>
      <c r="B52" s="180" t="s">
        <v>1167</v>
      </c>
      <c r="C52" s="180" t="s">
        <v>1260</v>
      </c>
      <c r="D52" s="180" t="s">
        <v>1261</v>
      </c>
      <c r="E52" s="180" t="s">
        <v>267</v>
      </c>
      <c r="F52" s="180"/>
      <c r="G52" s="180" t="s">
        <v>267</v>
      </c>
      <c r="H52" s="180"/>
      <c r="I52" s="180"/>
      <c r="J52" s="180"/>
      <c r="K52" s="180"/>
      <c r="L52" s="180"/>
      <c r="M52" s="181" t="s">
        <v>449</v>
      </c>
      <c r="N52" s="180" t="s">
        <v>437</v>
      </c>
      <c r="O52" s="180" t="s">
        <v>438</v>
      </c>
      <c r="P52" s="180" t="s">
        <v>439</v>
      </c>
      <c r="Q52" s="180">
        <v>1</v>
      </c>
      <c r="R52" s="180" t="s">
        <v>1262</v>
      </c>
      <c r="S52" s="180" t="s">
        <v>441</v>
      </c>
      <c r="T52" s="180" t="s">
        <v>478</v>
      </c>
      <c r="U52" s="180" t="s">
        <v>479</v>
      </c>
      <c r="V52" s="180" t="s">
        <v>577</v>
      </c>
      <c r="W52" s="227">
        <v>248</v>
      </c>
      <c r="X52" s="227">
        <v>47</v>
      </c>
      <c r="Y52" s="228">
        <v>295</v>
      </c>
      <c r="Z52" s="227" t="s">
        <v>452</v>
      </c>
      <c r="AA52" s="227">
        <v>1</v>
      </c>
      <c r="AB52" s="227">
        <v>40</v>
      </c>
      <c r="AC52" s="227"/>
      <c r="AD52" s="227"/>
      <c r="AE52" s="227"/>
      <c r="AF52" s="230">
        <v>0</v>
      </c>
      <c r="AG52" s="227"/>
      <c r="AH52" s="227"/>
      <c r="AI52" s="230">
        <v>0</v>
      </c>
      <c r="AJ52" s="227">
        <v>0</v>
      </c>
      <c r="AK52" s="227">
        <v>0</v>
      </c>
      <c r="AL52" s="228">
        <v>0</v>
      </c>
      <c r="AM52" s="227"/>
      <c r="AN52" s="227"/>
      <c r="AO52" s="227"/>
      <c r="AP52" s="180" t="s">
        <v>618</v>
      </c>
      <c r="AQ52" s="182" t="s">
        <v>619</v>
      </c>
      <c r="AR52" s="191"/>
      <c r="AS52" s="191"/>
      <c r="AT52" s="191"/>
      <c r="AU52" s="191"/>
      <c r="AV52" s="191"/>
      <c r="AW52" s="191"/>
    </row>
    <row r="53" spans="1:49" ht="30.75" customHeight="1" x14ac:dyDescent="0.15">
      <c r="A53" s="180" t="s">
        <v>1166</v>
      </c>
      <c r="B53" s="180" t="s">
        <v>1167</v>
      </c>
      <c r="C53" s="180" t="s">
        <v>1231</v>
      </c>
      <c r="D53" s="180" t="s">
        <v>1263</v>
      </c>
      <c r="E53" s="180" t="s">
        <v>267</v>
      </c>
      <c r="F53" s="180"/>
      <c r="G53" s="180" t="s">
        <v>267</v>
      </c>
      <c r="H53" s="180"/>
      <c r="I53" s="180"/>
      <c r="J53" s="180"/>
      <c r="K53" s="180" t="s">
        <v>345</v>
      </c>
      <c r="L53" s="180"/>
      <c r="M53" s="181" t="s">
        <v>449</v>
      </c>
      <c r="N53" s="180" t="s">
        <v>437</v>
      </c>
      <c r="O53" s="180" t="s">
        <v>438</v>
      </c>
      <c r="P53" s="180" t="s">
        <v>439</v>
      </c>
      <c r="Q53" s="180">
        <v>4</v>
      </c>
      <c r="R53" s="180" t="s">
        <v>1176</v>
      </c>
      <c r="S53" s="180" t="s">
        <v>441</v>
      </c>
      <c r="T53" s="180" t="s">
        <v>478</v>
      </c>
      <c r="U53" s="180" t="s">
        <v>479</v>
      </c>
      <c r="V53" s="180" t="s">
        <v>813</v>
      </c>
      <c r="W53" s="227">
        <v>769</v>
      </c>
      <c r="X53" s="227">
        <v>99</v>
      </c>
      <c r="Y53" s="228">
        <v>868</v>
      </c>
      <c r="Z53" s="227" t="s">
        <v>444</v>
      </c>
      <c r="AA53" s="227">
        <v>0</v>
      </c>
      <c r="AB53" s="227">
        <v>0</v>
      </c>
      <c r="AC53" s="227"/>
      <c r="AD53" s="227"/>
      <c r="AE53" s="227"/>
      <c r="AF53" s="230">
        <v>0</v>
      </c>
      <c r="AG53" s="227"/>
      <c r="AH53" s="227"/>
      <c r="AI53" s="230">
        <v>0</v>
      </c>
      <c r="AJ53" s="227">
        <v>0</v>
      </c>
      <c r="AK53" s="227">
        <v>0</v>
      </c>
      <c r="AL53" s="228">
        <v>0</v>
      </c>
      <c r="AM53" s="227"/>
      <c r="AN53" s="227"/>
      <c r="AO53" s="227"/>
      <c r="AP53" s="180" t="s">
        <v>618</v>
      </c>
      <c r="AQ53" s="182" t="s">
        <v>619</v>
      </c>
      <c r="AR53" s="191"/>
      <c r="AS53" s="191"/>
      <c r="AT53" s="191"/>
      <c r="AU53" s="191"/>
      <c r="AV53" s="191"/>
      <c r="AW53" s="191"/>
    </row>
    <row r="54" spans="1:49" ht="30.75" customHeight="1" x14ac:dyDescent="0.15">
      <c r="A54" s="180" t="s">
        <v>1166</v>
      </c>
      <c r="B54" s="180" t="s">
        <v>1167</v>
      </c>
      <c r="C54" s="180" t="s">
        <v>1264</v>
      </c>
      <c r="D54" s="180" t="s">
        <v>1265</v>
      </c>
      <c r="E54" s="180" t="s">
        <v>259</v>
      </c>
      <c r="F54" s="181" t="s">
        <v>259</v>
      </c>
      <c r="G54" s="181"/>
      <c r="H54" s="181"/>
      <c r="I54" s="181"/>
      <c r="J54" s="181"/>
      <c r="K54" s="181"/>
      <c r="L54" s="181"/>
      <c r="M54" s="181" t="s">
        <v>436</v>
      </c>
      <c r="N54" s="180" t="s">
        <v>499</v>
      </c>
      <c r="O54" s="180" t="s">
        <v>438</v>
      </c>
      <c r="P54" s="180" t="s">
        <v>473</v>
      </c>
      <c r="Q54" s="180">
        <v>26</v>
      </c>
      <c r="R54" s="180"/>
      <c r="S54" s="180"/>
      <c r="T54" s="180"/>
      <c r="U54" s="180"/>
      <c r="V54" s="180"/>
      <c r="W54" s="227"/>
      <c r="X54" s="227"/>
      <c r="Y54" s="228">
        <f t="shared" ref="Y54:Y55" si="18">+W54+X54</f>
        <v>0</v>
      </c>
      <c r="Z54" s="227"/>
      <c r="AA54" s="227"/>
      <c r="AB54" s="227"/>
      <c r="AC54" s="227" t="s">
        <v>1170</v>
      </c>
      <c r="AD54" s="227">
        <v>0</v>
      </c>
      <c r="AE54" s="227">
        <v>0</v>
      </c>
      <c r="AF54" s="230">
        <f t="shared" ref="AF54:AF55" si="19">+AD54+AE54</f>
        <v>0</v>
      </c>
      <c r="AG54" s="227">
        <v>0</v>
      </c>
      <c r="AH54" s="227">
        <v>217</v>
      </c>
      <c r="AI54" s="230">
        <f t="shared" ref="AI54:AI55" si="20">+AG54+AH54</f>
        <v>217</v>
      </c>
      <c r="AJ54" s="227">
        <v>0</v>
      </c>
      <c r="AK54" s="227">
        <v>217</v>
      </c>
      <c r="AL54" s="228">
        <v>217</v>
      </c>
      <c r="AM54" s="227" t="s">
        <v>444</v>
      </c>
      <c r="AN54" s="227">
        <v>0</v>
      </c>
      <c r="AO54" s="227">
        <v>0</v>
      </c>
      <c r="AP54" s="180" t="s">
        <v>638</v>
      </c>
      <c r="AQ54" s="182" t="s">
        <v>643</v>
      </c>
      <c r="AR54" s="191"/>
      <c r="AS54" s="191"/>
      <c r="AT54" s="191"/>
      <c r="AU54" s="191"/>
      <c r="AV54" s="191"/>
      <c r="AW54" s="191"/>
    </row>
    <row r="55" spans="1:49" ht="30.75" customHeight="1" x14ac:dyDescent="0.15">
      <c r="A55" s="180" t="s">
        <v>1166</v>
      </c>
      <c r="B55" s="180" t="s">
        <v>1167</v>
      </c>
      <c r="C55" s="180" t="s">
        <v>1224</v>
      </c>
      <c r="D55" s="180" t="s">
        <v>1266</v>
      </c>
      <c r="E55" s="180" t="s">
        <v>329</v>
      </c>
      <c r="F55" s="180"/>
      <c r="G55" s="180"/>
      <c r="H55" s="180"/>
      <c r="I55" s="180"/>
      <c r="J55" s="180" t="s">
        <v>329</v>
      </c>
      <c r="K55" s="180" t="s">
        <v>345</v>
      </c>
      <c r="L55" s="180"/>
      <c r="M55" s="181" t="s">
        <v>436</v>
      </c>
      <c r="N55" s="180" t="s">
        <v>437</v>
      </c>
      <c r="O55" s="180" t="s">
        <v>623</v>
      </c>
      <c r="P55" s="180" t="s">
        <v>680</v>
      </c>
      <c r="Q55" s="180">
        <v>1</v>
      </c>
      <c r="R55" s="180" t="s">
        <v>1060</v>
      </c>
      <c r="S55" s="180" t="s">
        <v>441</v>
      </c>
      <c r="T55" s="180" t="s">
        <v>478</v>
      </c>
      <c r="U55" s="180" t="s">
        <v>479</v>
      </c>
      <c r="V55" s="180" t="s">
        <v>479</v>
      </c>
      <c r="W55" s="227">
        <v>0</v>
      </c>
      <c r="X55" s="227">
        <v>70</v>
      </c>
      <c r="Y55" s="228">
        <f t="shared" si="18"/>
        <v>70</v>
      </c>
      <c r="Z55" s="227" t="s">
        <v>444</v>
      </c>
      <c r="AA55" s="227">
        <v>0</v>
      </c>
      <c r="AB55" s="227">
        <v>0</v>
      </c>
      <c r="AC55" s="227"/>
      <c r="AD55" s="227"/>
      <c r="AE55" s="227"/>
      <c r="AF55" s="230">
        <f t="shared" si="19"/>
        <v>0</v>
      </c>
      <c r="AG55" s="227"/>
      <c r="AH55" s="227"/>
      <c r="AI55" s="230">
        <f t="shared" si="20"/>
        <v>0</v>
      </c>
      <c r="AJ55" s="227">
        <v>0</v>
      </c>
      <c r="AK55" s="227">
        <v>0</v>
      </c>
      <c r="AL55" s="228">
        <v>0</v>
      </c>
      <c r="AM55" s="227"/>
      <c r="AN55" s="227"/>
      <c r="AO55" s="227"/>
      <c r="AP55" s="180" t="s">
        <v>622</v>
      </c>
      <c r="AQ55" s="182" t="s">
        <v>639</v>
      </c>
      <c r="AR55" s="191"/>
      <c r="AS55" s="191"/>
      <c r="AT55" s="191"/>
      <c r="AU55" s="191"/>
      <c r="AV55" s="191"/>
      <c r="AW55" s="191"/>
    </row>
    <row r="56" spans="1:49" ht="30.75" customHeight="1" x14ac:dyDescent="0.15">
      <c r="A56" s="180" t="s">
        <v>1166</v>
      </c>
      <c r="B56" s="180" t="s">
        <v>1167</v>
      </c>
      <c r="C56" s="180" t="s">
        <v>1267</v>
      </c>
      <c r="D56" s="180" t="s">
        <v>1268</v>
      </c>
      <c r="E56" s="180" t="s">
        <v>267</v>
      </c>
      <c r="F56" s="180"/>
      <c r="G56" s="180" t="s">
        <v>267</v>
      </c>
      <c r="H56" s="180"/>
      <c r="I56" s="180"/>
      <c r="J56" s="180"/>
      <c r="K56" s="180"/>
      <c r="L56" s="180"/>
      <c r="M56" s="181" t="s">
        <v>449</v>
      </c>
      <c r="N56" s="180" t="s">
        <v>437</v>
      </c>
      <c r="O56" s="180" t="s">
        <v>438</v>
      </c>
      <c r="P56" s="180" t="s">
        <v>439</v>
      </c>
      <c r="Q56" s="180">
        <v>2</v>
      </c>
      <c r="R56" s="180" t="s">
        <v>1262</v>
      </c>
      <c r="S56" s="180" t="s">
        <v>441</v>
      </c>
      <c r="T56" s="180" t="s">
        <v>478</v>
      </c>
      <c r="U56" s="180" t="s">
        <v>479</v>
      </c>
      <c r="V56" s="180" t="s">
        <v>577</v>
      </c>
      <c r="W56" s="227">
        <v>103</v>
      </c>
      <c r="X56" s="227">
        <v>88</v>
      </c>
      <c r="Y56" s="228">
        <v>191</v>
      </c>
      <c r="Z56" s="227" t="s">
        <v>452</v>
      </c>
      <c r="AA56" s="227">
        <v>1</v>
      </c>
      <c r="AB56" s="227">
        <v>52</v>
      </c>
      <c r="AC56" s="227"/>
      <c r="AD56" s="227"/>
      <c r="AE56" s="227"/>
      <c r="AF56" s="230">
        <v>0</v>
      </c>
      <c r="AG56" s="227"/>
      <c r="AH56" s="227"/>
      <c r="AI56" s="230">
        <v>0</v>
      </c>
      <c r="AJ56" s="227">
        <v>0</v>
      </c>
      <c r="AK56" s="227">
        <v>0</v>
      </c>
      <c r="AL56" s="228">
        <v>0</v>
      </c>
      <c r="AM56" s="227"/>
      <c r="AN56" s="227"/>
      <c r="AO56" s="227"/>
      <c r="AP56" s="180" t="s">
        <v>618</v>
      </c>
      <c r="AQ56" s="182" t="s">
        <v>619</v>
      </c>
      <c r="AR56" s="191"/>
      <c r="AS56" s="191"/>
      <c r="AT56" s="191"/>
      <c r="AU56" s="191"/>
      <c r="AV56" s="191"/>
      <c r="AW56" s="191"/>
    </row>
    <row r="57" spans="1:49" ht="30.75" customHeight="1" x14ac:dyDescent="0.15">
      <c r="A57" s="180" t="s">
        <v>1166</v>
      </c>
      <c r="B57" s="180" t="s">
        <v>1167</v>
      </c>
      <c r="C57" s="180" t="s">
        <v>1269</v>
      </c>
      <c r="D57" s="180" t="s">
        <v>1270</v>
      </c>
      <c r="E57" s="180" t="s">
        <v>329</v>
      </c>
      <c r="F57" s="180"/>
      <c r="G57" s="180"/>
      <c r="H57" s="180"/>
      <c r="I57" s="180"/>
      <c r="J57" s="180" t="s">
        <v>329</v>
      </c>
      <c r="K57" s="180" t="s">
        <v>345</v>
      </c>
      <c r="L57" s="180"/>
      <c r="M57" s="181" t="s">
        <v>436</v>
      </c>
      <c r="N57" s="180" t="s">
        <v>437</v>
      </c>
      <c r="O57" s="180" t="s">
        <v>623</v>
      </c>
      <c r="P57" s="180" t="s">
        <v>600</v>
      </c>
      <c r="Q57" s="180">
        <v>1</v>
      </c>
      <c r="R57" s="180" t="s">
        <v>1173</v>
      </c>
      <c r="S57" s="180" t="s">
        <v>441</v>
      </c>
      <c r="T57" s="180" t="s">
        <v>478</v>
      </c>
      <c r="U57" s="180" t="s">
        <v>479</v>
      </c>
      <c r="V57" s="180" t="s">
        <v>479</v>
      </c>
      <c r="W57" s="227">
        <v>0</v>
      </c>
      <c r="X57" s="227">
        <v>40</v>
      </c>
      <c r="Y57" s="228">
        <f t="shared" ref="Y57:Y62" si="21">+W57+X57</f>
        <v>40</v>
      </c>
      <c r="Z57" s="227" t="s">
        <v>444</v>
      </c>
      <c r="AA57" s="227">
        <v>0</v>
      </c>
      <c r="AB57" s="227">
        <v>0</v>
      </c>
      <c r="AC57" s="227"/>
      <c r="AD57" s="227"/>
      <c r="AE57" s="227"/>
      <c r="AF57" s="230">
        <f t="shared" ref="AF57:AF62" si="22">+AD57+AE57</f>
        <v>0</v>
      </c>
      <c r="AG57" s="227"/>
      <c r="AH57" s="227"/>
      <c r="AI57" s="230">
        <f t="shared" ref="AI57:AI62" si="23">+AG57+AH57</f>
        <v>0</v>
      </c>
      <c r="AJ57" s="227">
        <v>0</v>
      </c>
      <c r="AK57" s="227">
        <v>0</v>
      </c>
      <c r="AL57" s="228">
        <v>0</v>
      </c>
      <c r="AM57" s="227"/>
      <c r="AN57" s="227"/>
      <c r="AO57" s="227"/>
      <c r="AP57" s="180" t="s">
        <v>622</v>
      </c>
      <c r="AQ57" s="182" t="s">
        <v>639</v>
      </c>
      <c r="AR57" s="191"/>
      <c r="AS57" s="191"/>
      <c r="AT57" s="191"/>
      <c r="AU57" s="191"/>
      <c r="AV57" s="191"/>
      <c r="AW57" s="191"/>
    </row>
    <row r="58" spans="1:49" ht="30.75" customHeight="1" x14ac:dyDescent="0.25">
      <c r="A58" s="180" t="s">
        <v>1166</v>
      </c>
      <c r="B58" s="180" t="s">
        <v>1167</v>
      </c>
      <c r="C58" s="180" t="s">
        <v>1198</v>
      </c>
      <c r="D58" s="180" t="s">
        <v>1271</v>
      </c>
      <c r="E58" s="180" t="s">
        <v>1201</v>
      </c>
      <c r="F58" s="181" t="s">
        <v>259</v>
      </c>
      <c r="G58" s="181"/>
      <c r="H58" s="233" t="s">
        <v>285</v>
      </c>
      <c r="I58" s="233"/>
      <c r="J58" s="233"/>
      <c r="K58" s="233"/>
      <c r="L58" s="181" t="s">
        <v>349</v>
      </c>
      <c r="M58" s="181" t="s">
        <v>436</v>
      </c>
      <c r="N58" s="180" t="s">
        <v>437</v>
      </c>
      <c r="O58" s="180" t="s">
        <v>438</v>
      </c>
      <c r="P58" s="180" t="s">
        <v>439</v>
      </c>
      <c r="Q58" s="180">
        <v>2</v>
      </c>
      <c r="R58" s="180" t="s">
        <v>1272</v>
      </c>
      <c r="S58" s="180" t="s">
        <v>441</v>
      </c>
      <c r="T58" s="180" t="s">
        <v>482</v>
      </c>
      <c r="U58" s="180" t="s">
        <v>463</v>
      </c>
      <c r="V58" s="180" t="s">
        <v>804</v>
      </c>
      <c r="W58" s="227">
        <v>0</v>
      </c>
      <c r="X58" s="227">
        <v>500</v>
      </c>
      <c r="Y58" s="228">
        <f t="shared" si="21"/>
        <v>500</v>
      </c>
      <c r="Z58" s="227" t="s">
        <v>444</v>
      </c>
      <c r="AA58" s="227">
        <v>0</v>
      </c>
      <c r="AB58" s="227">
        <v>0</v>
      </c>
      <c r="AC58" s="227"/>
      <c r="AD58" s="227"/>
      <c r="AE58" s="227"/>
      <c r="AF58" s="230">
        <f t="shared" si="22"/>
        <v>0</v>
      </c>
      <c r="AG58" s="227"/>
      <c r="AH58" s="227"/>
      <c r="AI58" s="230">
        <f t="shared" si="23"/>
        <v>0</v>
      </c>
      <c r="AJ58" s="227">
        <v>0</v>
      </c>
      <c r="AK58" s="227">
        <v>0</v>
      </c>
      <c r="AL58" s="228">
        <v>0</v>
      </c>
      <c r="AM58" s="227"/>
      <c r="AN58" s="227"/>
      <c r="AO58" s="227"/>
      <c r="AP58" s="180" t="s">
        <v>627</v>
      </c>
      <c r="AQ58" s="182" t="s">
        <v>445</v>
      </c>
      <c r="AR58" s="191"/>
      <c r="AS58" s="191"/>
      <c r="AT58" s="191"/>
      <c r="AU58" s="191"/>
      <c r="AV58" s="191"/>
      <c r="AW58" s="191"/>
    </row>
    <row r="59" spans="1:49" ht="30.75" customHeight="1" x14ac:dyDescent="0.15">
      <c r="A59" s="180" t="s">
        <v>1166</v>
      </c>
      <c r="B59" s="180" t="s">
        <v>1167</v>
      </c>
      <c r="C59" s="180" t="s">
        <v>1273</v>
      </c>
      <c r="D59" s="180" t="s">
        <v>1274</v>
      </c>
      <c r="E59" s="180" t="s">
        <v>259</v>
      </c>
      <c r="F59" s="181" t="s">
        <v>259</v>
      </c>
      <c r="G59" s="181"/>
      <c r="H59" s="181"/>
      <c r="I59" s="181"/>
      <c r="J59" s="181"/>
      <c r="K59" s="181"/>
      <c r="L59" s="181"/>
      <c r="M59" s="181" t="s">
        <v>436</v>
      </c>
      <c r="N59" s="180" t="s">
        <v>499</v>
      </c>
      <c r="O59" s="180" t="s">
        <v>438</v>
      </c>
      <c r="P59" s="180" t="s">
        <v>439</v>
      </c>
      <c r="Q59" s="180">
        <v>3</v>
      </c>
      <c r="R59" s="180"/>
      <c r="S59" s="180"/>
      <c r="T59" s="180"/>
      <c r="U59" s="180"/>
      <c r="V59" s="180"/>
      <c r="W59" s="227"/>
      <c r="X59" s="227"/>
      <c r="Y59" s="228">
        <f t="shared" si="21"/>
        <v>0</v>
      </c>
      <c r="Z59" s="227"/>
      <c r="AA59" s="227"/>
      <c r="AB59" s="227"/>
      <c r="AC59" s="227" t="s">
        <v>1170</v>
      </c>
      <c r="AD59" s="227">
        <v>0</v>
      </c>
      <c r="AE59" s="227">
        <v>0</v>
      </c>
      <c r="AF59" s="230">
        <f t="shared" si="22"/>
        <v>0</v>
      </c>
      <c r="AG59" s="227">
        <v>0</v>
      </c>
      <c r="AH59" s="227">
        <v>158</v>
      </c>
      <c r="AI59" s="230">
        <f t="shared" si="23"/>
        <v>158</v>
      </c>
      <c r="AJ59" s="227">
        <v>0</v>
      </c>
      <c r="AK59" s="227">
        <v>158</v>
      </c>
      <c r="AL59" s="228">
        <v>158</v>
      </c>
      <c r="AM59" s="227" t="s">
        <v>444</v>
      </c>
      <c r="AN59" s="227">
        <v>0</v>
      </c>
      <c r="AO59" s="227">
        <v>0</v>
      </c>
      <c r="AP59" s="180" t="s">
        <v>638</v>
      </c>
      <c r="AQ59" s="182" t="s">
        <v>643</v>
      </c>
      <c r="AR59" s="191"/>
      <c r="AS59" s="191"/>
      <c r="AT59" s="191"/>
      <c r="AU59" s="191"/>
      <c r="AV59" s="191"/>
      <c r="AW59" s="191"/>
    </row>
    <row r="60" spans="1:49" ht="30.75" customHeight="1" x14ac:dyDescent="0.15">
      <c r="A60" s="180" t="s">
        <v>1166</v>
      </c>
      <c r="B60" s="180" t="s">
        <v>1167</v>
      </c>
      <c r="C60" s="180" t="s">
        <v>1189</v>
      </c>
      <c r="D60" s="180" t="s">
        <v>1275</v>
      </c>
      <c r="E60" s="180" t="s">
        <v>259</v>
      </c>
      <c r="F60" s="181" t="s">
        <v>259</v>
      </c>
      <c r="G60" s="181"/>
      <c r="H60" s="181"/>
      <c r="I60" s="181"/>
      <c r="J60" s="181"/>
      <c r="K60" s="181"/>
      <c r="L60" s="181"/>
      <c r="M60" s="181" t="s">
        <v>436</v>
      </c>
      <c r="N60" s="180" t="s">
        <v>499</v>
      </c>
      <c r="O60" s="180" t="s">
        <v>438</v>
      </c>
      <c r="P60" s="180" t="s">
        <v>439</v>
      </c>
      <c r="Q60" s="180">
        <v>29</v>
      </c>
      <c r="R60" s="180"/>
      <c r="S60" s="180"/>
      <c r="T60" s="180"/>
      <c r="U60" s="180"/>
      <c r="V60" s="180"/>
      <c r="W60" s="227"/>
      <c r="X60" s="227"/>
      <c r="Y60" s="228">
        <f t="shared" si="21"/>
        <v>0</v>
      </c>
      <c r="Z60" s="227"/>
      <c r="AA60" s="227"/>
      <c r="AB60" s="227"/>
      <c r="AC60" s="227" t="s">
        <v>1170</v>
      </c>
      <c r="AD60" s="227">
        <v>0</v>
      </c>
      <c r="AE60" s="227">
        <v>0</v>
      </c>
      <c r="AF60" s="230">
        <f t="shared" si="22"/>
        <v>0</v>
      </c>
      <c r="AG60" s="227">
        <v>0</v>
      </c>
      <c r="AH60" s="227">
        <v>485</v>
      </c>
      <c r="AI60" s="230">
        <f t="shared" si="23"/>
        <v>485</v>
      </c>
      <c r="AJ60" s="227">
        <v>0</v>
      </c>
      <c r="AK60" s="227">
        <v>485</v>
      </c>
      <c r="AL60" s="228">
        <v>485</v>
      </c>
      <c r="AM60" s="227" t="s">
        <v>444</v>
      </c>
      <c r="AN60" s="227">
        <v>0</v>
      </c>
      <c r="AO60" s="227">
        <v>0</v>
      </c>
      <c r="AP60" s="180" t="s">
        <v>638</v>
      </c>
      <c r="AQ60" s="182" t="s">
        <v>643</v>
      </c>
      <c r="AR60" s="191"/>
      <c r="AS60" s="191"/>
      <c r="AT60" s="191"/>
      <c r="AU60" s="191"/>
      <c r="AV60" s="191"/>
      <c r="AW60" s="191"/>
    </row>
    <row r="61" spans="1:49" ht="30.75" customHeight="1" x14ac:dyDescent="0.15">
      <c r="A61" s="180" t="s">
        <v>1166</v>
      </c>
      <c r="B61" s="180" t="s">
        <v>1167</v>
      </c>
      <c r="C61" s="180" t="s">
        <v>1207</v>
      </c>
      <c r="D61" s="180" t="s">
        <v>1276</v>
      </c>
      <c r="E61" s="180" t="s">
        <v>329</v>
      </c>
      <c r="F61" s="180"/>
      <c r="G61" s="180"/>
      <c r="H61" s="180"/>
      <c r="I61" s="180"/>
      <c r="J61" s="180" t="s">
        <v>329</v>
      </c>
      <c r="K61" s="180" t="s">
        <v>345</v>
      </c>
      <c r="L61" s="180"/>
      <c r="M61" s="181" t="s">
        <v>436</v>
      </c>
      <c r="N61" s="180" t="s">
        <v>437</v>
      </c>
      <c r="O61" s="180" t="s">
        <v>647</v>
      </c>
      <c r="P61" s="180" t="s">
        <v>439</v>
      </c>
      <c r="Q61" s="180">
        <v>1</v>
      </c>
      <c r="R61" s="180" t="s">
        <v>1060</v>
      </c>
      <c r="S61" s="180" t="s">
        <v>441</v>
      </c>
      <c r="T61" s="180" t="s">
        <v>478</v>
      </c>
      <c r="U61" s="180" t="s">
        <v>479</v>
      </c>
      <c r="V61" s="180" t="s">
        <v>479</v>
      </c>
      <c r="W61" s="227">
        <v>0</v>
      </c>
      <c r="X61" s="227">
        <v>42</v>
      </c>
      <c r="Y61" s="228">
        <f t="shared" si="21"/>
        <v>42</v>
      </c>
      <c r="Z61" s="227" t="s">
        <v>444</v>
      </c>
      <c r="AA61" s="227">
        <v>0</v>
      </c>
      <c r="AB61" s="227">
        <v>0</v>
      </c>
      <c r="AC61" s="227"/>
      <c r="AD61" s="227"/>
      <c r="AE61" s="227"/>
      <c r="AF61" s="230">
        <f t="shared" si="22"/>
        <v>0</v>
      </c>
      <c r="AG61" s="227"/>
      <c r="AH61" s="227"/>
      <c r="AI61" s="230">
        <f t="shared" si="23"/>
        <v>0</v>
      </c>
      <c r="AJ61" s="227">
        <v>0</v>
      </c>
      <c r="AK61" s="227">
        <v>0</v>
      </c>
      <c r="AL61" s="228">
        <v>0</v>
      </c>
      <c r="AM61" s="227"/>
      <c r="AN61" s="227"/>
      <c r="AO61" s="227"/>
      <c r="AP61" s="180" t="s">
        <v>622</v>
      </c>
      <c r="AQ61" s="182" t="s">
        <v>639</v>
      </c>
      <c r="AR61" s="191"/>
      <c r="AS61" s="191"/>
      <c r="AT61" s="191"/>
      <c r="AU61" s="191"/>
      <c r="AV61" s="191"/>
      <c r="AW61" s="191"/>
    </row>
    <row r="62" spans="1:49" ht="30.75" customHeight="1" x14ac:dyDescent="0.15">
      <c r="A62" s="180" t="s">
        <v>1166</v>
      </c>
      <c r="B62" s="180" t="s">
        <v>1167</v>
      </c>
      <c r="C62" s="180" t="s">
        <v>1248</v>
      </c>
      <c r="D62" s="180" t="s">
        <v>1277</v>
      </c>
      <c r="E62" s="180" t="s">
        <v>259</v>
      </c>
      <c r="F62" s="181" t="s">
        <v>259</v>
      </c>
      <c r="G62" s="181"/>
      <c r="H62" s="181"/>
      <c r="I62" s="181"/>
      <c r="J62" s="181"/>
      <c r="K62" s="180" t="s">
        <v>345</v>
      </c>
      <c r="L62" s="181"/>
      <c r="M62" s="181" t="s">
        <v>436</v>
      </c>
      <c r="N62" s="180" t="s">
        <v>437</v>
      </c>
      <c r="O62" s="180" t="s">
        <v>438</v>
      </c>
      <c r="P62" s="180" t="s">
        <v>439</v>
      </c>
      <c r="Q62" s="180">
        <v>1</v>
      </c>
      <c r="R62" s="180" t="s">
        <v>1278</v>
      </c>
      <c r="S62" s="180" t="s">
        <v>441</v>
      </c>
      <c r="T62" s="180" t="s">
        <v>478</v>
      </c>
      <c r="U62" s="180" t="s">
        <v>479</v>
      </c>
      <c r="V62" s="180" t="s">
        <v>954</v>
      </c>
      <c r="W62" s="227">
        <v>0</v>
      </c>
      <c r="X62" s="227">
        <v>300</v>
      </c>
      <c r="Y62" s="228">
        <f t="shared" si="21"/>
        <v>300</v>
      </c>
      <c r="Z62" s="227" t="s">
        <v>444</v>
      </c>
      <c r="AA62" s="227">
        <v>0</v>
      </c>
      <c r="AB62" s="227">
        <v>0</v>
      </c>
      <c r="AC62" s="227"/>
      <c r="AD62" s="227"/>
      <c r="AE62" s="227"/>
      <c r="AF62" s="230">
        <f t="shared" si="22"/>
        <v>0</v>
      </c>
      <c r="AG62" s="227"/>
      <c r="AH62" s="227"/>
      <c r="AI62" s="230">
        <f t="shared" si="23"/>
        <v>0</v>
      </c>
      <c r="AJ62" s="227">
        <v>0</v>
      </c>
      <c r="AK62" s="227">
        <v>0</v>
      </c>
      <c r="AL62" s="228">
        <v>0</v>
      </c>
      <c r="AM62" s="227"/>
      <c r="AN62" s="227"/>
      <c r="AO62" s="227"/>
      <c r="AP62" s="180" t="s">
        <v>627</v>
      </c>
      <c r="AQ62" s="182" t="s">
        <v>445</v>
      </c>
      <c r="AR62" s="191"/>
      <c r="AS62" s="191"/>
      <c r="AT62" s="191"/>
      <c r="AU62" s="191"/>
      <c r="AV62" s="191"/>
      <c r="AW62" s="191"/>
    </row>
    <row r="63" spans="1:49" ht="30.75" customHeight="1" x14ac:dyDescent="0.15">
      <c r="A63" s="180" t="s">
        <v>1166</v>
      </c>
      <c r="B63" s="180" t="s">
        <v>1167</v>
      </c>
      <c r="C63" s="180" t="s">
        <v>1279</v>
      </c>
      <c r="D63" s="180" t="s">
        <v>1277</v>
      </c>
      <c r="E63" s="180" t="s">
        <v>267</v>
      </c>
      <c r="F63" s="180"/>
      <c r="G63" s="180" t="s">
        <v>267</v>
      </c>
      <c r="H63" s="180"/>
      <c r="I63" s="180"/>
      <c r="J63" s="180"/>
      <c r="K63" s="180" t="s">
        <v>345</v>
      </c>
      <c r="L63" s="180"/>
      <c r="M63" s="181" t="s">
        <v>449</v>
      </c>
      <c r="N63" s="180" t="s">
        <v>437</v>
      </c>
      <c r="O63" s="180" t="s">
        <v>438</v>
      </c>
      <c r="P63" s="180" t="s">
        <v>439</v>
      </c>
      <c r="Q63" s="180">
        <v>3</v>
      </c>
      <c r="R63" s="180" t="s">
        <v>1060</v>
      </c>
      <c r="S63" s="180" t="s">
        <v>441</v>
      </c>
      <c r="T63" s="180" t="s">
        <v>478</v>
      </c>
      <c r="U63" s="180" t="s">
        <v>479</v>
      </c>
      <c r="V63" s="180" t="s">
        <v>479</v>
      </c>
      <c r="W63" s="227">
        <v>313</v>
      </c>
      <c r="X63" s="227">
        <v>158</v>
      </c>
      <c r="Y63" s="228">
        <v>471</v>
      </c>
      <c r="Z63" s="227" t="s">
        <v>444</v>
      </c>
      <c r="AA63" s="227">
        <v>0</v>
      </c>
      <c r="AB63" s="227">
        <v>0</v>
      </c>
      <c r="AC63" s="227"/>
      <c r="AD63" s="227"/>
      <c r="AE63" s="227"/>
      <c r="AF63" s="230">
        <v>0</v>
      </c>
      <c r="AG63" s="227"/>
      <c r="AH63" s="227"/>
      <c r="AI63" s="230">
        <v>0</v>
      </c>
      <c r="AJ63" s="227">
        <v>0</v>
      </c>
      <c r="AK63" s="227">
        <v>0</v>
      </c>
      <c r="AL63" s="228">
        <v>0</v>
      </c>
      <c r="AM63" s="227"/>
      <c r="AN63" s="227"/>
      <c r="AO63" s="227"/>
      <c r="AP63" s="180" t="s">
        <v>618</v>
      </c>
      <c r="AQ63" s="182" t="s">
        <v>619</v>
      </c>
      <c r="AR63" s="191"/>
      <c r="AS63" s="191"/>
      <c r="AT63" s="191"/>
      <c r="AU63" s="191"/>
      <c r="AV63" s="191"/>
      <c r="AW63" s="191"/>
    </row>
    <row r="64" spans="1:49" ht="30.75" customHeight="1" x14ac:dyDescent="0.15">
      <c r="A64" s="180" t="s">
        <v>1166</v>
      </c>
      <c r="B64" s="180" t="s">
        <v>1167</v>
      </c>
      <c r="C64" s="180" t="s">
        <v>1181</v>
      </c>
      <c r="D64" s="180" t="s">
        <v>1280</v>
      </c>
      <c r="E64" s="180" t="s">
        <v>259</v>
      </c>
      <c r="F64" s="181" t="s">
        <v>259</v>
      </c>
      <c r="G64" s="181"/>
      <c r="H64" s="181"/>
      <c r="I64" s="181"/>
      <c r="J64" s="181"/>
      <c r="K64" s="181"/>
      <c r="L64" s="181" t="s">
        <v>349</v>
      </c>
      <c r="M64" s="181" t="s">
        <v>436</v>
      </c>
      <c r="N64" s="180" t="s">
        <v>437</v>
      </c>
      <c r="O64" s="180" t="s">
        <v>438</v>
      </c>
      <c r="P64" s="180" t="s">
        <v>615</v>
      </c>
      <c r="Q64" s="180">
        <v>1</v>
      </c>
      <c r="R64" s="180" t="s">
        <v>1281</v>
      </c>
      <c r="S64" s="180" t="s">
        <v>441</v>
      </c>
      <c r="T64" s="180" t="s">
        <v>620</v>
      </c>
      <c r="U64" s="180" t="s">
        <v>620</v>
      </c>
      <c r="V64" s="180" t="s">
        <v>620</v>
      </c>
      <c r="W64" s="227">
        <v>0</v>
      </c>
      <c r="X64" s="227">
        <v>863</v>
      </c>
      <c r="Y64" s="228">
        <f>+W64+X64</f>
        <v>863</v>
      </c>
      <c r="Z64" s="227" t="s">
        <v>444</v>
      </c>
      <c r="AA64" s="227">
        <v>0</v>
      </c>
      <c r="AB64" s="227">
        <v>0</v>
      </c>
      <c r="AC64" s="227"/>
      <c r="AD64" s="227"/>
      <c r="AE64" s="227"/>
      <c r="AF64" s="230">
        <f>+AD64+AE64</f>
        <v>0</v>
      </c>
      <c r="AG64" s="227"/>
      <c r="AH64" s="227"/>
      <c r="AI64" s="230">
        <f>+AG64+AH64</f>
        <v>0</v>
      </c>
      <c r="AJ64" s="227">
        <v>0</v>
      </c>
      <c r="AK64" s="227">
        <v>0</v>
      </c>
      <c r="AL64" s="228">
        <v>0</v>
      </c>
      <c r="AM64" s="227"/>
      <c r="AN64" s="227"/>
      <c r="AO64" s="227"/>
      <c r="AP64" s="180" t="s">
        <v>627</v>
      </c>
      <c r="AQ64" s="182" t="s">
        <v>445</v>
      </c>
      <c r="AR64" s="191"/>
      <c r="AS64" s="191"/>
      <c r="AT64" s="191"/>
      <c r="AU64" s="191"/>
      <c r="AV64" s="191"/>
      <c r="AW64" s="191"/>
    </row>
    <row r="65" spans="1:49" ht="30.75" customHeight="1" x14ac:dyDescent="0.15">
      <c r="A65" s="180" t="s">
        <v>1166</v>
      </c>
      <c r="B65" s="180" t="s">
        <v>1167</v>
      </c>
      <c r="C65" s="180" t="s">
        <v>1282</v>
      </c>
      <c r="D65" s="180" t="s">
        <v>1280</v>
      </c>
      <c r="E65" s="180" t="s">
        <v>267</v>
      </c>
      <c r="F65" s="180"/>
      <c r="G65" s="180" t="s">
        <v>267</v>
      </c>
      <c r="H65" s="180"/>
      <c r="I65" s="180"/>
      <c r="J65" s="180"/>
      <c r="K65" s="180" t="s">
        <v>345</v>
      </c>
      <c r="L65" s="180"/>
      <c r="M65" s="181" t="s">
        <v>449</v>
      </c>
      <c r="N65" s="180" t="s">
        <v>437</v>
      </c>
      <c r="O65" s="180" t="s">
        <v>438</v>
      </c>
      <c r="P65" s="180" t="s">
        <v>615</v>
      </c>
      <c r="Q65" s="180">
        <v>4</v>
      </c>
      <c r="R65" s="180" t="s">
        <v>1176</v>
      </c>
      <c r="S65" s="180" t="s">
        <v>441</v>
      </c>
      <c r="T65" s="180" t="s">
        <v>478</v>
      </c>
      <c r="U65" s="180" t="s">
        <v>479</v>
      </c>
      <c r="V65" s="180" t="s">
        <v>813</v>
      </c>
      <c r="W65" s="231">
        <v>1783</v>
      </c>
      <c r="X65" s="227">
        <v>222</v>
      </c>
      <c r="Y65" s="232">
        <v>2005</v>
      </c>
      <c r="Z65" s="227" t="s">
        <v>444</v>
      </c>
      <c r="AA65" s="227">
        <v>0</v>
      </c>
      <c r="AB65" s="227">
        <v>0</v>
      </c>
      <c r="AC65" s="227"/>
      <c r="AD65" s="227"/>
      <c r="AE65" s="227"/>
      <c r="AF65" s="230">
        <v>0</v>
      </c>
      <c r="AG65" s="227"/>
      <c r="AH65" s="227"/>
      <c r="AI65" s="230">
        <v>0</v>
      </c>
      <c r="AJ65" s="227">
        <v>0</v>
      </c>
      <c r="AK65" s="227">
        <v>0</v>
      </c>
      <c r="AL65" s="228">
        <v>0</v>
      </c>
      <c r="AM65" s="227"/>
      <c r="AN65" s="227"/>
      <c r="AO65" s="227"/>
      <c r="AP65" s="180" t="s">
        <v>618</v>
      </c>
      <c r="AQ65" s="182" t="s">
        <v>619</v>
      </c>
      <c r="AR65" s="191"/>
      <c r="AS65" s="191"/>
      <c r="AT65" s="191"/>
      <c r="AU65" s="191"/>
      <c r="AV65" s="191"/>
      <c r="AW65" s="191"/>
    </row>
    <row r="66" spans="1:49" ht="30.75" customHeight="1" x14ac:dyDescent="0.15">
      <c r="A66" s="180" t="s">
        <v>1166</v>
      </c>
      <c r="B66" s="180" t="s">
        <v>1167</v>
      </c>
      <c r="C66" s="180" t="s">
        <v>1283</v>
      </c>
      <c r="D66" s="180" t="s">
        <v>1280</v>
      </c>
      <c r="E66" s="180" t="s">
        <v>267</v>
      </c>
      <c r="F66" s="180"/>
      <c r="G66" s="180" t="s">
        <v>267</v>
      </c>
      <c r="H66" s="180"/>
      <c r="I66" s="180"/>
      <c r="J66" s="180"/>
      <c r="K66" s="180"/>
      <c r="L66" s="181" t="s">
        <v>349</v>
      </c>
      <c r="M66" s="181" t="s">
        <v>449</v>
      </c>
      <c r="N66" s="180" t="s">
        <v>437</v>
      </c>
      <c r="O66" s="180" t="s">
        <v>438</v>
      </c>
      <c r="P66" s="180" t="s">
        <v>615</v>
      </c>
      <c r="Q66" s="180">
        <v>1</v>
      </c>
      <c r="R66" s="180" t="s">
        <v>1284</v>
      </c>
      <c r="S66" s="180" t="s">
        <v>441</v>
      </c>
      <c r="T66" s="180" t="s">
        <v>442</v>
      </c>
      <c r="U66" s="180" t="s">
        <v>724</v>
      </c>
      <c r="V66" s="180" t="s">
        <v>724</v>
      </c>
      <c r="W66" s="227">
        <v>414</v>
      </c>
      <c r="X66" s="227">
        <v>0</v>
      </c>
      <c r="Y66" s="228">
        <v>414</v>
      </c>
      <c r="Z66" s="227" t="s">
        <v>444</v>
      </c>
      <c r="AA66" s="227">
        <v>0</v>
      </c>
      <c r="AB66" s="227">
        <v>0</v>
      </c>
      <c r="AC66" s="227"/>
      <c r="AD66" s="227"/>
      <c r="AE66" s="227"/>
      <c r="AF66" s="230">
        <v>0</v>
      </c>
      <c r="AG66" s="227"/>
      <c r="AH66" s="227"/>
      <c r="AI66" s="230">
        <v>0</v>
      </c>
      <c r="AJ66" s="227">
        <v>0</v>
      </c>
      <c r="AK66" s="227">
        <v>0</v>
      </c>
      <c r="AL66" s="228">
        <v>0</v>
      </c>
      <c r="AM66" s="227"/>
      <c r="AN66" s="227"/>
      <c r="AO66" s="227"/>
      <c r="AP66" s="180" t="s">
        <v>618</v>
      </c>
      <c r="AQ66" s="182" t="s">
        <v>619</v>
      </c>
      <c r="AR66" s="191"/>
      <c r="AS66" s="191"/>
      <c r="AT66" s="191"/>
      <c r="AU66" s="191"/>
      <c r="AV66" s="191"/>
      <c r="AW66" s="191"/>
    </row>
    <row r="67" spans="1:49" ht="30.75" customHeight="1" x14ac:dyDescent="0.15">
      <c r="A67" s="180" t="s">
        <v>1166</v>
      </c>
      <c r="B67" s="180" t="s">
        <v>1167</v>
      </c>
      <c r="C67" s="180" t="s">
        <v>1186</v>
      </c>
      <c r="D67" s="180" t="s">
        <v>1285</v>
      </c>
      <c r="E67" s="180" t="s">
        <v>267</v>
      </c>
      <c r="F67" s="180"/>
      <c r="G67" s="180" t="s">
        <v>267</v>
      </c>
      <c r="H67" s="180"/>
      <c r="I67" s="180"/>
      <c r="J67" s="180"/>
      <c r="K67" s="180" t="s">
        <v>345</v>
      </c>
      <c r="L67" s="180"/>
      <c r="M67" s="181" t="s">
        <v>449</v>
      </c>
      <c r="N67" s="180" t="s">
        <v>437</v>
      </c>
      <c r="O67" s="180" t="s">
        <v>438</v>
      </c>
      <c r="P67" s="180" t="s">
        <v>439</v>
      </c>
      <c r="Q67" s="180">
        <v>3</v>
      </c>
      <c r="R67" s="180" t="s">
        <v>450</v>
      </c>
      <c r="S67" s="180" t="s">
        <v>441</v>
      </c>
      <c r="T67" s="180" t="s">
        <v>478</v>
      </c>
      <c r="U67" s="180" t="s">
        <v>479</v>
      </c>
      <c r="V67" s="180" t="s">
        <v>451</v>
      </c>
      <c r="W67" s="227">
        <v>637</v>
      </c>
      <c r="X67" s="227">
        <v>135</v>
      </c>
      <c r="Y67" s="228">
        <v>772</v>
      </c>
      <c r="Z67" s="227" t="s">
        <v>452</v>
      </c>
      <c r="AA67" s="227">
        <v>1</v>
      </c>
      <c r="AB67" s="227">
        <v>90</v>
      </c>
      <c r="AC67" s="227"/>
      <c r="AD67" s="227"/>
      <c r="AE67" s="227"/>
      <c r="AF67" s="230">
        <v>0</v>
      </c>
      <c r="AG67" s="227"/>
      <c r="AH67" s="227"/>
      <c r="AI67" s="230">
        <v>0</v>
      </c>
      <c r="AJ67" s="227">
        <v>0</v>
      </c>
      <c r="AK67" s="227">
        <v>0</v>
      </c>
      <c r="AL67" s="228">
        <v>0</v>
      </c>
      <c r="AM67" s="227"/>
      <c r="AN67" s="227"/>
      <c r="AO67" s="227"/>
      <c r="AP67" s="180" t="s">
        <v>618</v>
      </c>
      <c r="AQ67" s="182" t="s">
        <v>619</v>
      </c>
      <c r="AR67" s="191"/>
      <c r="AS67" s="191"/>
      <c r="AT67" s="191"/>
      <c r="AU67" s="191"/>
      <c r="AV67" s="191"/>
      <c r="AW67" s="191"/>
    </row>
    <row r="68" spans="1:49" ht="30.75" customHeight="1" x14ac:dyDescent="0.15">
      <c r="A68" s="180" t="s">
        <v>1166</v>
      </c>
      <c r="B68" s="180" t="s">
        <v>1167</v>
      </c>
      <c r="C68" s="180" t="s">
        <v>1189</v>
      </c>
      <c r="D68" s="180" t="s">
        <v>1286</v>
      </c>
      <c r="E68" s="180" t="s">
        <v>259</v>
      </c>
      <c r="F68" s="181" t="s">
        <v>259</v>
      </c>
      <c r="G68" s="181"/>
      <c r="H68" s="181"/>
      <c r="I68" s="181"/>
      <c r="J68" s="181"/>
      <c r="K68" s="181"/>
      <c r="L68" s="181"/>
      <c r="M68" s="181" t="s">
        <v>436</v>
      </c>
      <c r="N68" s="180" t="s">
        <v>499</v>
      </c>
      <c r="O68" s="180" t="s">
        <v>438</v>
      </c>
      <c r="P68" s="180" t="s">
        <v>473</v>
      </c>
      <c r="Q68" s="180">
        <v>29</v>
      </c>
      <c r="R68" s="180"/>
      <c r="S68" s="180"/>
      <c r="T68" s="180"/>
      <c r="U68" s="180"/>
      <c r="V68" s="180"/>
      <c r="W68" s="227"/>
      <c r="X68" s="227"/>
      <c r="Y68" s="228">
        <f>+W68+X68</f>
        <v>0</v>
      </c>
      <c r="Z68" s="227"/>
      <c r="AA68" s="227"/>
      <c r="AB68" s="227"/>
      <c r="AC68" s="227" t="s">
        <v>1170</v>
      </c>
      <c r="AD68" s="227">
        <v>0</v>
      </c>
      <c r="AE68" s="227">
        <v>0</v>
      </c>
      <c r="AF68" s="230">
        <f>+AD68+AE68</f>
        <v>0</v>
      </c>
      <c r="AG68" s="227">
        <v>0</v>
      </c>
      <c r="AH68" s="227">
        <v>570</v>
      </c>
      <c r="AI68" s="230">
        <f>+AG68+AH68</f>
        <v>570</v>
      </c>
      <c r="AJ68" s="227">
        <v>0</v>
      </c>
      <c r="AK68" s="227">
        <v>570</v>
      </c>
      <c r="AL68" s="228">
        <v>570</v>
      </c>
      <c r="AM68" s="227" t="s">
        <v>444</v>
      </c>
      <c r="AN68" s="227">
        <v>0</v>
      </c>
      <c r="AO68" s="227">
        <v>0</v>
      </c>
      <c r="AP68" s="180" t="s">
        <v>638</v>
      </c>
      <c r="AQ68" s="182" t="s">
        <v>643</v>
      </c>
      <c r="AR68" s="191"/>
      <c r="AS68" s="191"/>
      <c r="AT68" s="191"/>
      <c r="AU68" s="191"/>
      <c r="AV68" s="191"/>
      <c r="AW68" s="191"/>
    </row>
    <row r="69" spans="1:49" ht="30.75" customHeight="1" x14ac:dyDescent="0.15">
      <c r="A69" s="180" t="s">
        <v>1166</v>
      </c>
      <c r="B69" s="180" t="s">
        <v>1167</v>
      </c>
      <c r="C69" s="180" t="s">
        <v>1287</v>
      </c>
      <c r="D69" s="180" t="s">
        <v>1288</v>
      </c>
      <c r="E69" s="180" t="s">
        <v>267</v>
      </c>
      <c r="F69" s="180"/>
      <c r="G69" s="180" t="s">
        <v>267</v>
      </c>
      <c r="H69" s="180"/>
      <c r="I69" s="180"/>
      <c r="J69" s="180"/>
      <c r="K69" s="180" t="s">
        <v>345</v>
      </c>
      <c r="L69" s="180"/>
      <c r="M69" s="181" t="s">
        <v>449</v>
      </c>
      <c r="N69" s="180" t="s">
        <v>437</v>
      </c>
      <c r="O69" s="180" t="s">
        <v>438</v>
      </c>
      <c r="P69" s="180" t="s">
        <v>439</v>
      </c>
      <c r="Q69" s="180">
        <v>3</v>
      </c>
      <c r="R69" s="180" t="s">
        <v>1259</v>
      </c>
      <c r="S69" s="180" t="s">
        <v>441</v>
      </c>
      <c r="T69" s="180" t="s">
        <v>478</v>
      </c>
      <c r="U69" s="180" t="s">
        <v>479</v>
      </c>
      <c r="V69" s="180" t="s">
        <v>479</v>
      </c>
      <c r="W69" s="231">
        <v>1043</v>
      </c>
      <c r="X69" s="227">
        <v>228</v>
      </c>
      <c r="Y69" s="232">
        <v>1271</v>
      </c>
      <c r="Z69" s="227" t="s">
        <v>452</v>
      </c>
      <c r="AA69" s="227">
        <v>1</v>
      </c>
      <c r="AB69" s="227">
        <v>120</v>
      </c>
      <c r="AC69" s="227"/>
      <c r="AD69" s="227"/>
      <c r="AE69" s="227"/>
      <c r="AF69" s="230">
        <v>0</v>
      </c>
      <c r="AG69" s="227"/>
      <c r="AH69" s="227"/>
      <c r="AI69" s="230">
        <v>0</v>
      </c>
      <c r="AJ69" s="227">
        <v>0</v>
      </c>
      <c r="AK69" s="227">
        <v>0</v>
      </c>
      <c r="AL69" s="228">
        <v>0</v>
      </c>
      <c r="AM69" s="227"/>
      <c r="AN69" s="227"/>
      <c r="AO69" s="227"/>
      <c r="AP69" s="180" t="s">
        <v>618</v>
      </c>
      <c r="AQ69" s="182" t="s">
        <v>619</v>
      </c>
      <c r="AR69" s="191"/>
      <c r="AS69" s="191"/>
      <c r="AT69" s="191"/>
      <c r="AU69" s="191"/>
      <c r="AV69" s="191"/>
      <c r="AW69" s="191"/>
    </row>
    <row r="70" spans="1:49" ht="30.75" customHeight="1" x14ac:dyDescent="0.15">
      <c r="A70" s="180" t="s">
        <v>1166</v>
      </c>
      <c r="B70" s="180" t="s">
        <v>1167</v>
      </c>
      <c r="C70" s="180" t="s">
        <v>1289</v>
      </c>
      <c r="D70" s="180" t="s">
        <v>1290</v>
      </c>
      <c r="E70" s="180" t="s">
        <v>267</v>
      </c>
      <c r="F70" s="180"/>
      <c r="G70" s="180" t="s">
        <v>267</v>
      </c>
      <c r="H70" s="180"/>
      <c r="I70" s="180"/>
      <c r="J70" s="180"/>
      <c r="K70" s="180"/>
      <c r="L70" s="180"/>
      <c r="M70" s="181" t="s">
        <v>449</v>
      </c>
      <c r="N70" s="180" t="s">
        <v>437</v>
      </c>
      <c r="O70" s="180" t="s">
        <v>438</v>
      </c>
      <c r="P70" s="180" t="s">
        <v>439</v>
      </c>
      <c r="Q70" s="180">
        <v>3</v>
      </c>
      <c r="R70" s="180" t="s">
        <v>1262</v>
      </c>
      <c r="S70" s="180" t="s">
        <v>441</v>
      </c>
      <c r="T70" s="180" t="s">
        <v>478</v>
      </c>
      <c r="U70" s="180" t="s">
        <v>479</v>
      </c>
      <c r="V70" s="180" t="s">
        <v>577</v>
      </c>
      <c r="W70" s="227">
        <v>111</v>
      </c>
      <c r="X70" s="227">
        <v>101</v>
      </c>
      <c r="Y70" s="228">
        <v>212</v>
      </c>
      <c r="Z70" s="227" t="s">
        <v>452</v>
      </c>
      <c r="AA70" s="227">
        <v>1</v>
      </c>
      <c r="AB70" s="227">
        <v>28</v>
      </c>
      <c r="AC70" s="227"/>
      <c r="AD70" s="227"/>
      <c r="AE70" s="227"/>
      <c r="AF70" s="230">
        <v>0</v>
      </c>
      <c r="AG70" s="227"/>
      <c r="AH70" s="227"/>
      <c r="AI70" s="230">
        <v>0</v>
      </c>
      <c r="AJ70" s="227">
        <v>0</v>
      </c>
      <c r="AK70" s="227">
        <v>0</v>
      </c>
      <c r="AL70" s="228">
        <v>0</v>
      </c>
      <c r="AM70" s="227"/>
      <c r="AN70" s="227"/>
      <c r="AO70" s="227"/>
      <c r="AP70" s="180" t="s">
        <v>618</v>
      </c>
      <c r="AQ70" s="182" t="s">
        <v>619</v>
      </c>
      <c r="AR70" s="191"/>
      <c r="AS70" s="191"/>
      <c r="AT70" s="191"/>
      <c r="AU70" s="191"/>
      <c r="AV70" s="191"/>
      <c r="AW70" s="191"/>
    </row>
    <row r="71" spans="1:49" ht="30.75" customHeight="1" x14ac:dyDescent="0.15">
      <c r="A71" s="180" t="s">
        <v>1166</v>
      </c>
      <c r="B71" s="180" t="s">
        <v>1167</v>
      </c>
      <c r="C71" s="180" t="s">
        <v>1186</v>
      </c>
      <c r="D71" s="180" t="s">
        <v>1291</v>
      </c>
      <c r="E71" s="180" t="s">
        <v>267</v>
      </c>
      <c r="F71" s="180"/>
      <c r="G71" s="180" t="s">
        <v>267</v>
      </c>
      <c r="H71" s="180"/>
      <c r="I71" s="180"/>
      <c r="J71" s="180"/>
      <c r="K71" s="180" t="s">
        <v>345</v>
      </c>
      <c r="L71" s="180"/>
      <c r="M71" s="181" t="s">
        <v>449</v>
      </c>
      <c r="N71" s="180" t="s">
        <v>437</v>
      </c>
      <c r="O71" s="180" t="s">
        <v>438</v>
      </c>
      <c r="P71" s="180" t="s">
        <v>439</v>
      </c>
      <c r="Q71" s="180">
        <v>3</v>
      </c>
      <c r="R71" s="180" t="s">
        <v>1060</v>
      </c>
      <c r="S71" s="180" t="s">
        <v>441</v>
      </c>
      <c r="T71" s="180" t="s">
        <v>478</v>
      </c>
      <c r="U71" s="180" t="s">
        <v>479</v>
      </c>
      <c r="V71" s="180" t="s">
        <v>479</v>
      </c>
      <c r="W71" s="227">
        <v>276</v>
      </c>
      <c r="X71" s="227">
        <v>38</v>
      </c>
      <c r="Y71" s="228">
        <v>314</v>
      </c>
      <c r="Z71" s="227" t="s">
        <v>444</v>
      </c>
      <c r="AA71" s="227">
        <v>0</v>
      </c>
      <c r="AB71" s="227">
        <v>0</v>
      </c>
      <c r="AC71" s="227"/>
      <c r="AD71" s="227"/>
      <c r="AE71" s="227"/>
      <c r="AF71" s="230">
        <v>0</v>
      </c>
      <c r="AG71" s="227"/>
      <c r="AH71" s="227"/>
      <c r="AI71" s="230">
        <v>0</v>
      </c>
      <c r="AJ71" s="227">
        <v>0</v>
      </c>
      <c r="AK71" s="227">
        <v>0</v>
      </c>
      <c r="AL71" s="228">
        <v>0</v>
      </c>
      <c r="AM71" s="227"/>
      <c r="AN71" s="227"/>
      <c r="AO71" s="227"/>
      <c r="AP71" s="180" t="s">
        <v>618</v>
      </c>
      <c r="AQ71" s="182" t="s">
        <v>619</v>
      </c>
      <c r="AR71" s="191"/>
      <c r="AS71" s="191"/>
      <c r="AT71" s="191"/>
      <c r="AU71" s="191"/>
      <c r="AV71" s="191"/>
      <c r="AW71" s="191"/>
    </row>
    <row r="72" spans="1:49" ht="30.75" customHeight="1" x14ac:dyDescent="0.15">
      <c r="A72" s="180" t="s">
        <v>1166</v>
      </c>
      <c r="B72" s="180" t="s">
        <v>1167</v>
      </c>
      <c r="C72" s="180" t="s">
        <v>1207</v>
      </c>
      <c r="D72" s="180" t="s">
        <v>1292</v>
      </c>
      <c r="E72" s="180" t="s">
        <v>259</v>
      </c>
      <c r="F72" s="181" t="s">
        <v>259</v>
      </c>
      <c r="G72" s="181"/>
      <c r="H72" s="181"/>
      <c r="I72" s="181"/>
      <c r="J72" s="181"/>
      <c r="K72" s="180" t="s">
        <v>345</v>
      </c>
      <c r="L72" s="181"/>
      <c r="M72" s="181" t="s">
        <v>436</v>
      </c>
      <c r="N72" s="180" t="s">
        <v>437</v>
      </c>
      <c r="O72" s="180" t="s">
        <v>438</v>
      </c>
      <c r="P72" s="180" t="s">
        <v>439</v>
      </c>
      <c r="Q72" s="180">
        <v>1</v>
      </c>
      <c r="R72" s="180" t="s">
        <v>1293</v>
      </c>
      <c r="S72" s="180" t="s">
        <v>441</v>
      </c>
      <c r="T72" s="180" t="s">
        <v>478</v>
      </c>
      <c r="U72" s="180" t="s">
        <v>722</v>
      </c>
      <c r="V72" s="180" t="s">
        <v>882</v>
      </c>
      <c r="W72" s="227">
        <v>0</v>
      </c>
      <c r="X72" s="227">
        <v>4000</v>
      </c>
      <c r="Y72" s="228">
        <f t="shared" ref="Y72:Y79" si="24">+W72+X72</f>
        <v>4000</v>
      </c>
      <c r="Z72" s="227" t="s">
        <v>444</v>
      </c>
      <c r="AA72" s="227">
        <v>0</v>
      </c>
      <c r="AB72" s="227">
        <v>0</v>
      </c>
      <c r="AC72" s="227"/>
      <c r="AD72" s="227"/>
      <c r="AE72" s="227"/>
      <c r="AF72" s="230">
        <f t="shared" ref="AF72:AF79" si="25">+AD72+AE72</f>
        <v>0</v>
      </c>
      <c r="AG72" s="227"/>
      <c r="AH72" s="227"/>
      <c r="AI72" s="230">
        <f t="shared" ref="AI72:AI79" si="26">+AG72+AH72</f>
        <v>0</v>
      </c>
      <c r="AJ72" s="227">
        <v>0</v>
      </c>
      <c r="AK72" s="227">
        <v>0</v>
      </c>
      <c r="AL72" s="228">
        <v>0</v>
      </c>
      <c r="AM72" s="227"/>
      <c r="AN72" s="227"/>
      <c r="AO72" s="227"/>
      <c r="AP72" s="180" t="s">
        <v>627</v>
      </c>
      <c r="AQ72" s="182" t="s">
        <v>445</v>
      </c>
      <c r="AR72" s="191"/>
      <c r="AS72" s="191"/>
      <c r="AT72" s="191"/>
      <c r="AU72" s="191"/>
      <c r="AV72" s="191"/>
      <c r="AW72" s="191"/>
    </row>
    <row r="73" spans="1:49" ht="30.75" customHeight="1" x14ac:dyDescent="0.15">
      <c r="A73" s="180" t="s">
        <v>1166</v>
      </c>
      <c r="B73" s="180" t="s">
        <v>1167</v>
      </c>
      <c r="C73" s="180" t="s">
        <v>1283</v>
      </c>
      <c r="D73" s="180" t="s">
        <v>1292</v>
      </c>
      <c r="E73" s="180" t="s">
        <v>259</v>
      </c>
      <c r="F73" s="181" t="s">
        <v>259</v>
      </c>
      <c r="G73" s="181"/>
      <c r="H73" s="181"/>
      <c r="I73" s="181"/>
      <c r="J73" s="181"/>
      <c r="K73" s="180" t="s">
        <v>345</v>
      </c>
      <c r="L73" s="181"/>
      <c r="M73" s="181" t="s">
        <v>436</v>
      </c>
      <c r="N73" s="180" t="s">
        <v>437</v>
      </c>
      <c r="O73" s="180" t="s">
        <v>438</v>
      </c>
      <c r="P73" s="180" t="s">
        <v>439</v>
      </c>
      <c r="Q73" s="180">
        <v>1</v>
      </c>
      <c r="R73" s="180" t="s">
        <v>1294</v>
      </c>
      <c r="S73" s="180" t="s">
        <v>441</v>
      </c>
      <c r="T73" s="180" t="s">
        <v>478</v>
      </c>
      <c r="U73" s="180" t="s">
        <v>487</v>
      </c>
      <c r="V73" s="180" t="s">
        <v>487</v>
      </c>
      <c r="W73" s="227">
        <v>0</v>
      </c>
      <c r="X73" s="227">
        <v>2000</v>
      </c>
      <c r="Y73" s="228">
        <f t="shared" si="24"/>
        <v>2000</v>
      </c>
      <c r="Z73" s="227" t="s">
        <v>444</v>
      </c>
      <c r="AA73" s="227">
        <v>0</v>
      </c>
      <c r="AB73" s="227">
        <v>0</v>
      </c>
      <c r="AC73" s="227"/>
      <c r="AD73" s="227"/>
      <c r="AE73" s="227"/>
      <c r="AF73" s="230">
        <f t="shared" si="25"/>
        <v>0</v>
      </c>
      <c r="AG73" s="227"/>
      <c r="AH73" s="227"/>
      <c r="AI73" s="230">
        <f t="shared" si="26"/>
        <v>0</v>
      </c>
      <c r="AJ73" s="227">
        <v>0</v>
      </c>
      <c r="AK73" s="227">
        <v>0</v>
      </c>
      <c r="AL73" s="228">
        <v>0</v>
      </c>
      <c r="AM73" s="227"/>
      <c r="AN73" s="227"/>
      <c r="AO73" s="227"/>
      <c r="AP73" s="180" t="s">
        <v>627</v>
      </c>
      <c r="AQ73" s="182" t="s">
        <v>445</v>
      </c>
      <c r="AR73" s="191"/>
      <c r="AS73" s="191"/>
      <c r="AT73" s="191"/>
      <c r="AU73" s="191"/>
      <c r="AV73" s="191"/>
      <c r="AW73" s="191"/>
    </row>
    <row r="74" spans="1:49" ht="30.75" customHeight="1" x14ac:dyDescent="0.15">
      <c r="A74" s="180" t="s">
        <v>1166</v>
      </c>
      <c r="B74" s="180" t="s">
        <v>1167</v>
      </c>
      <c r="C74" s="180" t="s">
        <v>1295</v>
      </c>
      <c r="D74" s="180" t="s">
        <v>1292</v>
      </c>
      <c r="E74" s="180" t="s">
        <v>259</v>
      </c>
      <c r="F74" s="181" t="s">
        <v>259</v>
      </c>
      <c r="G74" s="181"/>
      <c r="H74" s="181"/>
      <c r="I74" s="181"/>
      <c r="J74" s="181"/>
      <c r="K74" s="180" t="s">
        <v>345</v>
      </c>
      <c r="L74" s="181"/>
      <c r="M74" s="181" t="s">
        <v>436</v>
      </c>
      <c r="N74" s="180" t="s">
        <v>437</v>
      </c>
      <c r="O74" s="180" t="s">
        <v>438</v>
      </c>
      <c r="P74" s="180" t="s">
        <v>439</v>
      </c>
      <c r="Q74" s="180">
        <v>1</v>
      </c>
      <c r="R74" s="180" t="s">
        <v>1296</v>
      </c>
      <c r="S74" s="180" t="s">
        <v>441</v>
      </c>
      <c r="T74" s="180" t="s">
        <v>478</v>
      </c>
      <c r="U74" s="180" t="s">
        <v>701</v>
      </c>
      <c r="V74" s="180" t="s">
        <v>664</v>
      </c>
      <c r="W74" s="227">
        <v>0</v>
      </c>
      <c r="X74" s="227">
        <v>2000</v>
      </c>
      <c r="Y74" s="228">
        <f t="shared" si="24"/>
        <v>2000</v>
      </c>
      <c r="Z74" s="227" t="s">
        <v>444</v>
      </c>
      <c r="AA74" s="227">
        <v>0</v>
      </c>
      <c r="AB74" s="227">
        <v>0</v>
      </c>
      <c r="AC74" s="227"/>
      <c r="AD74" s="227"/>
      <c r="AE74" s="227"/>
      <c r="AF74" s="230">
        <f t="shared" si="25"/>
        <v>0</v>
      </c>
      <c r="AG74" s="227"/>
      <c r="AH74" s="227"/>
      <c r="AI74" s="230">
        <f t="shared" si="26"/>
        <v>0</v>
      </c>
      <c r="AJ74" s="227">
        <v>0</v>
      </c>
      <c r="AK74" s="227">
        <v>0</v>
      </c>
      <c r="AL74" s="228">
        <v>0</v>
      </c>
      <c r="AM74" s="227"/>
      <c r="AN74" s="227"/>
      <c r="AO74" s="227"/>
      <c r="AP74" s="180" t="s">
        <v>627</v>
      </c>
      <c r="AQ74" s="182" t="s">
        <v>445</v>
      </c>
      <c r="AR74" s="191"/>
      <c r="AS74" s="191"/>
      <c r="AT74" s="191"/>
      <c r="AU74" s="191"/>
      <c r="AV74" s="191"/>
      <c r="AW74" s="191"/>
    </row>
    <row r="75" spans="1:49" ht="30.75" customHeight="1" x14ac:dyDescent="0.15">
      <c r="A75" s="180" t="s">
        <v>1166</v>
      </c>
      <c r="B75" s="180" t="s">
        <v>1167</v>
      </c>
      <c r="C75" s="180" t="s">
        <v>1297</v>
      </c>
      <c r="D75" s="180" t="s">
        <v>1298</v>
      </c>
      <c r="E75" s="180" t="s">
        <v>259</v>
      </c>
      <c r="F75" s="181" t="s">
        <v>259</v>
      </c>
      <c r="G75" s="181"/>
      <c r="H75" s="181"/>
      <c r="I75" s="181"/>
      <c r="J75" s="181"/>
      <c r="K75" s="180" t="s">
        <v>345</v>
      </c>
      <c r="L75" s="181"/>
      <c r="M75" s="181" t="s">
        <v>436</v>
      </c>
      <c r="N75" s="180" t="s">
        <v>437</v>
      </c>
      <c r="O75" s="180" t="s">
        <v>438</v>
      </c>
      <c r="P75" s="180" t="s">
        <v>439</v>
      </c>
      <c r="Q75" s="180">
        <v>1</v>
      </c>
      <c r="R75" s="180" t="s">
        <v>1299</v>
      </c>
      <c r="S75" s="180" t="s">
        <v>441</v>
      </c>
      <c r="T75" s="180" t="s">
        <v>478</v>
      </c>
      <c r="U75" s="180" t="s">
        <v>479</v>
      </c>
      <c r="V75" s="180" t="s">
        <v>584</v>
      </c>
      <c r="W75" s="227">
        <v>0</v>
      </c>
      <c r="X75" s="227">
        <v>550</v>
      </c>
      <c r="Y75" s="228">
        <f t="shared" si="24"/>
        <v>550</v>
      </c>
      <c r="Z75" s="227" t="s">
        <v>444</v>
      </c>
      <c r="AA75" s="227">
        <v>0</v>
      </c>
      <c r="AB75" s="227">
        <v>0</v>
      </c>
      <c r="AC75" s="227"/>
      <c r="AD75" s="227"/>
      <c r="AE75" s="227"/>
      <c r="AF75" s="230">
        <f t="shared" si="25"/>
        <v>0</v>
      </c>
      <c r="AG75" s="227"/>
      <c r="AH75" s="227"/>
      <c r="AI75" s="230">
        <f t="shared" si="26"/>
        <v>0</v>
      </c>
      <c r="AJ75" s="227">
        <v>0</v>
      </c>
      <c r="AK75" s="227">
        <v>0</v>
      </c>
      <c r="AL75" s="228">
        <v>0</v>
      </c>
      <c r="AM75" s="227"/>
      <c r="AN75" s="227"/>
      <c r="AO75" s="227"/>
      <c r="AP75" s="180" t="s">
        <v>627</v>
      </c>
      <c r="AQ75" s="182" t="s">
        <v>445</v>
      </c>
      <c r="AR75" s="191"/>
      <c r="AS75" s="191"/>
      <c r="AT75" s="191"/>
      <c r="AU75" s="191"/>
      <c r="AV75" s="191"/>
      <c r="AW75" s="191"/>
    </row>
    <row r="76" spans="1:49" ht="30.75" customHeight="1" x14ac:dyDescent="0.15">
      <c r="A76" s="180" t="s">
        <v>1166</v>
      </c>
      <c r="B76" s="180" t="s">
        <v>1167</v>
      </c>
      <c r="C76" s="180" t="s">
        <v>1245</v>
      </c>
      <c r="D76" s="180" t="s">
        <v>1298</v>
      </c>
      <c r="E76" s="180" t="s">
        <v>259</v>
      </c>
      <c r="F76" s="181" t="s">
        <v>259</v>
      </c>
      <c r="G76" s="181"/>
      <c r="H76" s="181"/>
      <c r="I76" s="181"/>
      <c r="J76" s="181"/>
      <c r="K76" s="180" t="s">
        <v>345</v>
      </c>
      <c r="L76" s="181"/>
      <c r="M76" s="181" t="s">
        <v>436</v>
      </c>
      <c r="N76" s="180" t="s">
        <v>437</v>
      </c>
      <c r="O76" s="180" t="s">
        <v>438</v>
      </c>
      <c r="P76" s="180" t="s">
        <v>439</v>
      </c>
      <c r="Q76" s="180">
        <v>1</v>
      </c>
      <c r="R76" s="180" t="s">
        <v>1300</v>
      </c>
      <c r="S76" s="180" t="s">
        <v>441</v>
      </c>
      <c r="T76" s="180" t="s">
        <v>478</v>
      </c>
      <c r="U76" s="180" t="s">
        <v>479</v>
      </c>
      <c r="V76" s="180" t="s">
        <v>837</v>
      </c>
      <c r="W76" s="227">
        <v>0</v>
      </c>
      <c r="X76" s="227">
        <v>850</v>
      </c>
      <c r="Y76" s="228">
        <f t="shared" si="24"/>
        <v>850</v>
      </c>
      <c r="Z76" s="227" t="s">
        <v>444</v>
      </c>
      <c r="AA76" s="227">
        <v>0</v>
      </c>
      <c r="AB76" s="227">
        <v>0</v>
      </c>
      <c r="AC76" s="227"/>
      <c r="AD76" s="227"/>
      <c r="AE76" s="227"/>
      <c r="AF76" s="230">
        <f t="shared" si="25"/>
        <v>0</v>
      </c>
      <c r="AG76" s="227"/>
      <c r="AH76" s="227"/>
      <c r="AI76" s="230">
        <f t="shared" si="26"/>
        <v>0</v>
      </c>
      <c r="AJ76" s="227">
        <v>0</v>
      </c>
      <c r="AK76" s="227">
        <v>0</v>
      </c>
      <c r="AL76" s="228">
        <v>0</v>
      </c>
      <c r="AM76" s="227"/>
      <c r="AN76" s="227"/>
      <c r="AO76" s="227"/>
      <c r="AP76" s="180" t="s">
        <v>627</v>
      </c>
      <c r="AQ76" s="182" t="s">
        <v>445</v>
      </c>
      <c r="AR76" s="191"/>
      <c r="AS76" s="191"/>
      <c r="AT76" s="191"/>
      <c r="AU76" s="191"/>
      <c r="AV76" s="191"/>
      <c r="AW76" s="191"/>
    </row>
    <row r="77" spans="1:49" ht="30.75" customHeight="1" x14ac:dyDescent="0.15">
      <c r="A77" s="180" t="s">
        <v>1166</v>
      </c>
      <c r="B77" s="180" t="s">
        <v>1167</v>
      </c>
      <c r="C77" s="180" t="s">
        <v>1301</v>
      </c>
      <c r="D77" s="180" t="s">
        <v>1298</v>
      </c>
      <c r="E77" s="180" t="s">
        <v>259</v>
      </c>
      <c r="F77" s="181" t="s">
        <v>259</v>
      </c>
      <c r="G77" s="181"/>
      <c r="H77" s="181"/>
      <c r="I77" s="181"/>
      <c r="J77" s="181"/>
      <c r="K77" s="180" t="s">
        <v>345</v>
      </c>
      <c r="L77" s="181"/>
      <c r="M77" s="181" t="s">
        <v>436</v>
      </c>
      <c r="N77" s="180" t="s">
        <v>437</v>
      </c>
      <c r="O77" s="180" t="s">
        <v>438</v>
      </c>
      <c r="P77" s="180" t="s">
        <v>439</v>
      </c>
      <c r="Q77" s="180">
        <v>1</v>
      </c>
      <c r="R77" s="180" t="s">
        <v>1302</v>
      </c>
      <c r="S77" s="180" t="s">
        <v>441</v>
      </c>
      <c r="T77" s="180" t="s">
        <v>478</v>
      </c>
      <c r="U77" s="180" t="s">
        <v>479</v>
      </c>
      <c r="V77" s="180" t="s">
        <v>595</v>
      </c>
      <c r="W77" s="227">
        <v>0</v>
      </c>
      <c r="X77" s="227">
        <v>2600</v>
      </c>
      <c r="Y77" s="228">
        <f t="shared" si="24"/>
        <v>2600</v>
      </c>
      <c r="Z77" s="227" t="s">
        <v>444</v>
      </c>
      <c r="AA77" s="227">
        <v>0</v>
      </c>
      <c r="AB77" s="227">
        <v>0</v>
      </c>
      <c r="AC77" s="227"/>
      <c r="AD77" s="227"/>
      <c r="AE77" s="227"/>
      <c r="AF77" s="230">
        <f t="shared" si="25"/>
        <v>0</v>
      </c>
      <c r="AG77" s="227"/>
      <c r="AH77" s="227"/>
      <c r="AI77" s="230">
        <f t="shared" si="26"/>
        <v>0</v>
      </c>
      <c r="AJ77" s="227">
        <v>0</v>
      </c>
      <c r="AK77" s="227">
        <v>0</v>
      </c>
      <c r="AL77" s="228">
        <v>0</v>
      </c>
      <c r="AM77" s="227"/>
      <c r="AN77" s="227"/>
      <c r="AO77" s="227"/>
      <c r="AP77" s="180" t="s">
        <v>627</v>
      </c>
      <c r="AQ77" s="182" t="s">
        <v>445</v>
      </c>
      <c r="AR77" s="191"/>
      <c r="AS77" s="191"/>
      <c r="AT77" s="191"/>
      <c r="AU77" s="191"/>
      <c r="AV77" s="191"/>
      <c r="AW77" s="191"/>
    </row>
    <row r="78" spans="1:49" ht="30.75" customHeight="1" x14ac:dyDescent="0.15">
      <c r="A78" s="180" t="s">
        <v>1166</v>
      </c>
      <c r="B78" s="180" t="s">
        <v>1167</v>
      </c>
      <c r="C78" s="180" t="s">
        <v>1254</v>
      </c>
      <c r="D78" s="180" t="s">
        <v>1298</v>
      </c>
      <c r="E78" s="180" t="s">
        <v>259</v>
      </c>
      <c r="F78" s="181" t="s">
        <v>259</v>
      </c>
      <c r="G78" s="181"/>
      <c r="H78" s="181"/>
      <c r="I78" s="181"/>
      <c r="J78" s="181"/>
      <c r="K78" s="181"/>
      <c r="L78" s="181" t="s">
        <v>349</v>
      </c>
      <c r="M78" s="181" t="s">
        <v>436</v>
      </c>
      <c r="N78" s="180" t="s">
        <v>437</v>
      </c>
      <c r="O78" s="180" t="s">
        <v>438</v>
      </c>
      <c r="P78" s="180" t="s">
        <v>439</v>
      </c>
      <c r="Q78" s="180">
        <v>1</v>
      </c>
      <c r="R78" s="180" t="s">
        <v>1303</v>
      </c>
      <c r="S78" s="180" t="s">
        <v>441</v>
      </c>
      <c r="T78" s="180" t="s">
        <v>620</v>
      </c>
      <c r="U78" s="180" t="s">
        <v>620</v>
      </c>
      <c r="V78" s="180" t="s">
        <v>620</v>
      </c>
      <c r="W78" s="227">
        <v>0</v>
      </c>
      <c r="X78" s="227">
        <v>1200</v>
      </c>
      <c r="Y78" s="228">
        <f t="shared" si="24"/>
        <v>1200</v>
      </c>
      <c r="Z78" s="227" t="s">
        <v>444</v>
      </c>
      <c r="AA78" s="227">
        <v>0</v>
      </c>
      <c r="AB78" s="227">
        <v>0</v>
      </c>
      <c r="AC78" s="227"/>
      <c r="AD78" s="227"/>
      <c r="AE78" s="227"/>
      <c r="AF78" s="230">
        <f t="shared" si="25"/>
        <v>0</v>
      </c>
      <c r="AG78" s="227"/>
      <c r="AH78" s="227"/>
      <c r="AI78" s="230">
        <f t="shared" si="26"/>
        <v>0</v>
      </c>
      <c r="AJ78" s="227">
        <v>0</v>
      </c>
      <c r="AK78" s="227">
        <v>0</v>
      </c>
      <c r="AL78" s="228">
        <v>0</v>
      </c>
      <c r="AM78" s="227"/>
      <c r="AN78" s="227"/>
      <c r="AO78" s="227"/>
      <c r="AP78" s="180" t="s">
        <v>627</v>
      </c>
      <c r="AQ78" s="182" t="s">
        <v>445</v>
      </c>
      <c r="AR78" s="191"/>
      <c r="AS78" s="191"/>
      <c r="AT78" s="191"/>
      <c r="AU78" s="191"/>
      <c r="AV78" s="191"/>
      <c r="AW78" s="191"/>
    </row>
    <row r="79" spans="1:49" ht="30.75" customHeight="1" x14ac:dyDescent="0.15">
      <c r="A79" s="180" t="s">
        <v>1166</v>
      </c>
      <c r="B79" s="180" t="s">
        <v>1167</v>
      </c>
      <c r="C79" s="180" t="s">
        <v>1181</v>
      </c>
      <c r="D79" s="180" t="s">
        <v>1298</v>
      </c>
      <c r="E79" s="180" t="s">
        <v>259</v>
      </c>
      <c r="F79" s="181" t="s">
        <v>259</v>
      </c>
      <c r="G79" s="181"/>
      <c r="H79" s="181"/>
      <c r="I79" s="181"/>
      <c r="J79" s="181"/>
      <c r="K79" s="181"/>
      <c r="L79" s="181" t="s">
        <v>349</v>
      </c>
      <c r="M79" s="181" t="s">
        <v>436</v>
      </c>
      <c r="N79" s="180" t="s">
        <v>437</v>
      </c>
      <c r="O79" s="180" t="s">
        <v>438</v>
      </c>
      <c r="P79" s="180" t="s">
        <v>439</v>
      </c>
      <c r="Q79" s="180">
        <v>1</v>
      </c>
      <c r="R79" s="180" t="s">
        <v>1304</v>
      </c>
      <c r="S79" s="180" t="s">
        <v>441</v>
      </c>
      <c r="T79" s="180" t="s">
        <v>620</v>
      </c>
      <c r="U79" s="180" t="s">
        <v>620</v>
      </c>
      <c r="V79" s="180" t="s">
        <v>844</v>
      </c>
      <c r="W79" s="227">
        <v>0</v>
      </c>
      <c r="X79" s="227">
        <v>500</v>
      </c>
      <c r="Y79" s="228">
        <f t="shared" si="24"/>
        <v>500</v>
      </c>
      <c r="Z79" s="227" t="s">
        <v>444</v>
      </c>
      <c r="AA79" s="227">
        <v>0</v>
      </c>
      <c r="AB79" s="227">
        <v>0</v>
      </c>
      <c r="AC79" s="227"/>
      <c r="AD79" s="227"/>
      <c r="AE79" s="227"/>
      <c r="AF79" s="230">
        <f t="shared" si="25"/>
        <v>0</v>
      </c>
      <c r="AG79" s="227"/>
      <c r="AH79" s="227"/>
      <c r="AI79" s="230">
        <f t="shared" si="26"/>
        <v>0</v>
      </c>
      <c r="AJ79" s="227">
        <v>0</v>
      </c>
      <c r="AK79" s="227">
        <v>0</v>
      </c>
      <c r="AL79" s="228">
        <v>0</v>
      </c>
      <c r="AM79" s="227"/>
      <c r="AN79" s="227"/>
      <c r="AO79" s="227"/>
      <c r="AP79" s="180" t="s">
        <v>627</v>
      </c>
      <c r="AQ79" s="182" t="s">
        <v>445</v>
      </c>
      <c r="AR79" s="191"/>
      <c r="AS79" s="191"/>
      <c r="AT79" s="191"/>
      <c r="AU79" s="191"/>
      <c r="AV79" s="191"/>
      <c r="AW79" s="191"/>
    </row>
    <row r="80" spans="1:49" ht="30.75" customHeight="1" x14ac:dyDescent="0.15">
      <c r="A80" s="180" t="s">
        <v>1166</v>
      </c>
      <c r="B80" s="180" t="s">
        <v>1167</v>
      </c>
      <c r="C80" s="180" t="s">
        <v>1174</v>
      </c>
      <c r="D80" s="180" t="s">
        <v>1305</v>
      </c>
      <c r="E80" s="180" t="s">
        <v>267</v>
      </c>
      <c r="F80" s="180"/>
      <c r="G80" s="180" t="s">
        <v>267</v>
      </c>
      <c r="H80" s="180"/>
      <c r="I80" s="180"/>
      <c r="J80" s="180"/>
      <c r="K80" s="180" t="s">
        <v>345</v>
      </c>
      <c r="L80" s="180"/>
      <c r="M80" s="181" t="s">
        <v>449</v>
      </c>
      <c r="N80" s="180" t="s">
        <v>437</v>
      </c>
      <c r="O80" s="180" t="s">
        <v>438</v>
      </c>
      <c r="P80" s="180" t="s">
        <v>615</v>
      </c>
      <c r="Q80" s="180">
        <v>5</v>
      </c>
      <c r="R80" s="180" t="s">
        <v>1306</v>
      </c>
      <c r="S80" s="180" t="s">
        <v>441</v>
      </c>
      <c r="T80" s="180" t="s">
        <v>478</v>
      </c>
      <c r="U80" s="180" t="s">
        <v>479</v>
      </c>
      <c r="V80" s="180" t="s">
        <v>479</v>
      </c>
      <c r="W80" s="231">
        <v>2269</v>
      </c>
      <c r="X80" s="227">
        <v>592</v>
      </c>
      <c r="Y80" s="232">
        <v>2861</v>
      </c>
      <c r="Z80" s="227" t="s">
        <v>444</v>
      </c>
      <c r="AA80" s="227">
        <v>0</v>
      </c>
      <c r="AB80" s="227">
        <v>0</v>
      </c>
      <c r="AC80" s="227"/>
      <c r="AD80" s="227"/>
      <c r="AE80" s="227"/>
      <c r="AF80" s="230">
        <v>0</v>
      </c>
      <c r="AG80" s="227"/>
      <c r="AH80" s="227"/>
      <c r="AI80" s="230">
        <v>0</v>
      </c>
      <c r="AJ80" s="227">
        <v>0</v>
      </c>
      <c r="AK80" s="227">
        <v>0</v>
      </c>
      <c r="AL80" s="228">
        <v>0</v>
      </c>
      <c r="AM80" s="227"/>
      <c r="AN80" s="227"/>
      <c r="AO80" s="227"/>
      <c r="AP80" s="180" t="s">
        <v>618</v>
      </c>
      <c r="AQ80" s="182" t="s">
        <v>619</v>
      </c>
      <c r="AR80" s="191"/>
      <c r="AS80" s="191"/>
      <c r="AT80" s="191"/>
      <c r="AU80" s="191"/>
      <c r="AV80" s="191"/>
      <c r="AW80" s="191"/>
    </row>
    <row r="81" spans="1:49" ht="30.75" customHeight="1" x14ac:dyDescent="0.15">
      <c r="A81" s="180" t="s">
        <v>1166</v>
      </c>
      <c r="B81" s="180" t="s">
        <v>1167</v>
      </c>
      <c r="C81" s="180" t="s">
        <v>1307</v>
      </c>
      <c r="D81" s="180" t="s">
        <v>1308</v>
      </c>
      <c r="E81" s="180" t="s">
        <v>267</v>
      </c>
      <c r="F81" s="180"/>
      <c r="G81" s="180" t="s">
        <v>267</v>
      </c>
      <c r="H81" s="180"/>
      <c r="I81" s="180"/>
      <c r="J81" s="180"/>
      <c r="K81" s="180" t="s">
        <v>345</v>
      </c>
      <c r="L81" s="180"/>
      <c r="M81" s="181" t="s">
        <v>449</v>
      </c>
      <c r="N81" s="180" t="s">
        <v>437</v>
      </c>
      <c r="O81" s="180" t="s">
        <v>438</v>
      </c>
      <c r="P81" s="180" t="s">
        <v>439</v>
      </c>
      <c r="Q81" s="180">
        <v>6</v>
      </c>
      <c r="R81" s="180" t="s">
        <v>1309</v>
      </c>
      <c r="S81" s="180" t="s">
        <v>441</v>
      </c>
      <c r="T81" s="180" t="s">
        <v>478</v>
      </c>
      <c r="U81" s="180" t="s">
        <v>479</v>
      </c>
      <c r="V81" s="180" t="s">
        <v>595</v>
      </c>
      <c r="W81" s="227">
        <v>938</v>
      </c>
      <c r="X81" s="227">
        <v>151</v>
      </c>
      <c r="Y81" s="232">
        <v>1089</v>
      </c>
      <c r="Z81" s="227" t="s">
        <v>452</v>
      </c>
      <c r="AA81" s="227">
        <v>1</v>
      </c>
      <c r="AB81" s="227">
        <v>90</v>
      </c>
      <c r="AC81" s="227"/>
      <c r="AD81" s="227"/>
      <c r="AE81" s="227"/>
      <c r="AF81" s="230">
        <v>0</v>
      </c>
      <c r="AG81" s="227"/>
      <c r="AH81" s="227"/>
      <c r="AI81" s="230">
        <v>0</v>
      </c>
      <c r="AJ81" s="227">
        <v>0</v>
      </c>
      <c r="AK81" s="227">
        <v>0</v>
      </c>
      <c r="AL81" s="228">
        <v>0</v>
      </c>
      <c r="AM81" s="227"/>
      <c r="AN81" s="227"/>
      <c r="AO81" s="227"/>
      <c r="AP81" s="180" t="s">
        <v>618</v>
      </c>
      <c r="AQ81" s="182" t="s">
        <v>619</v>
      </c>
      <c r="AR81" s="191"/>
      <c r="AS81" s="191"/>
      <c r="AT81" s="191"/>
      <c r="AU81" s="191"/>
      <c r="AV81" s="191"/>
      <c r="AW81" s="191"/>
    </row>
    <row r="82" spans="1:49" ht="30.75" customHeight="1" x14ac:dyDescent="0.15">
      <c r="A82" s="180" t="s">
        <v>1166</v>
      </c>
      <c r="B82" s="180" t="s">
        <v>1167</v>
      </c>
      <c r="C82" s="180" t="s">
        <v>1198</v>
      </c>
      <c r="D82" s="180" t="s">
        <v>1310</v>
      </c>
      <c r="E82" s="180" t="s">
        <v>267</v>
      </c>
      <c r="F82" s="180"/>
      <c r="G82" s="180" t="s">
        <v>267</v>
      </c>
      <c r="H82" s="180"/>
      <c r="I82" s="180"/>
      <c r="J82" s="180"/>
      <c r="K82" s="180" t="s">
        <v>345</v>
      </c>
      <c r="L82" s="180"/>
      <c r="M82" s="181" t="s">
        <v>449</v>
      </c>
      <c r="N82" s="180" t="s">
        <v>437</v>
      </c>
      <c r="O82" s="180" t="s">
        <v>438</v>
      </c>
      <c r="P82" s="180" t="s">
        <v>439</v>
      </c>
      <c r="Q82" s="180">
        <v>3</v>
      </c>
      <c r="R82" s="180" t="s">
        <v>1060</v>
      </c>
      <c r="S82" s="180" t="s">
        <v>441</v>
      </c>
      <c r="T82" s="180" t="s">
        <v>478</v>
      </c>
      <c r="U82" s="180" t="s">
        <v>479</v>
      </c>
      <c r="V82" s="180" t="s">
        <v>479</v>
      </c>
      <c r="W82" s="227">
        <v>215</v>
      </c>
      <c r="X82" s="227">
        <v>101</v>
      </c>
      <c r="Y82" s="228">
        <v>316</v>
      </c>
      <c r="Z82" s="227" t="s">
        <v>452</v>
      </c>
      <c r="AA82" s="227">
        <v>1</v>
      </c>
      <c r="AB82" s="227">
        <v>33</v>
      </c>
      <c r="AC82" s="227"/>
      <c r="AD82" s="227"/>
      <c r="AE82" s="227"/>
      <c r="AF82" s="230">
        <v>0</v>
      </c>
      <c r="AG82" s="227"/>
      <c r="AH82" s="227"/>
      <c r="AI82" s="230">
        <v>0</v>
      </c>
      <c r="AJ82" s="227">
        <v>0</v>
      </c>
      <c r="AK82" s="227">
        <v>0</v>
      </c>
      <c r="AL82" s="228">
        <v>0</v>
      </c>
      <c r="AM82" s="227"/>
      <c r="AN82" s="227"/>
      <c r="AO82" s="227"/>
      <c r="AP82" s="180" t="s">
        <v>618</v>
      </c>
      <c r="AQ82" s="182" t="s">
        <v>619</v>
      </c>
      <c r="AR82" s="191"/>
      <c r="AS82" s="191"/>
      <c r="AT82" s="191"/>
      <c r="AU82" s="191"/>
      <c r="AV82" s="191"/>
      <c r="AW82" s="191"/>
    </row>
    <row r="83" spans="1:49" ht="30.75" customHeight="1" x14ac:dyDescent="0.15">
      <c r="A83" s="180" t="s">
        <v>1166</v>
      </c>
      <c r="B83" s="180" t="s">
        <v>1167</v>
      </c>
      <c r="C83" s="180" t="s">
        <v>1311</v>
      </c>
      <c r="D83" s="180" t="s">
        <v>1312</v>
      </c>
      <c r="E83" s="180" t="s">
        <v>267</v>
      </c>
      <c r="F83" s="180"/>
      <c r="G83" s="180" t="s">
        <v>267</v>
      </c>
      <c r="H83" s="180"/>
      <c r="I83" s="180"/>
      <c r="J83" s="180"/>
      <c r="K83" s="180" t="s">
        <v>345</v>
      </c>
      <c r="L83" s="180"/>
      <c r="M83" s="181" t="s">
        <v>449</v>
      </c>
      <c r="N83" s="180" t="s">
        <v>437</v>
      </c>
      <c r="O83" s="180" t="s">
        <v>438</v>
      </c>
      <c r="P83" s="180" t="s">
        <v>439</v>
      </c>
      <c r="Q83" s="180">
        <v>6</v>
      </c>
      <c r="R83" s="180" t="s">
        <v>1313</v>
      </c>
      <c r="S83" s="180" t="s">
        <v>441</v>
      </c>
      <c r="T83" s="180" t="s">
        <v>478</v>
      </c>
      <c r="U83" s="180" t="s">
        <v>479</v>
      </c>
      <c r="V83" s="180" t="s">
        <v>479</v>
      </c>
      <c r="W83" s="227">
        <v>753</v>
      </c>
      <c r="X83" s="227">
        <v>170</v>
      </c>
      <c r="Y83" s="228">
        <v>923</v>
      </c>
      <c r="Z83" s="227" t="s">
        <v>444</v>
      </c>
      <c r="AA83" s="227">
        <v>0</v>
      </c>
      <c r="AB83" s="227">
        <v>0</v>
      </c>
      <c r="AC83" s="227"/>
      <c r="AD83" s="227"/>
      <c r="AE83" s="227"/>
      <c r="AF83" s="230">
        <v>0</v>
      </c>
      <c r="AG83" s="227"/>
      <c r="AH83" s="227"/>
      <c r="AI83" s="230">
        <v>0</v>
      </c>
      <c r="AJ83" s="227">
        <v>0</v>
      </c>
      <c r="AK83" s="227">
        <v>0</v>
      </c>
      <c r="AL83" s="228">
        <v>0</v>
      </c>
      <c r="AM83" s="227"/>
      <c r="AN83" s="227"/>
      <c r="AO83" s="227"/>
      <c r="AP83" s="180" t="s">
        <v>618</v>
      </c>
      <c r="AQ83" s="182" t="s">
        <v>619</v>
      </c>
      <c r="AR83" s="191"/>
      <c r="AS83" s="191"/>
      <c r="AT83" s="191"/>
      <c r="AU83" s="191"/>
      <c r="AV83" s="191"/>
      <c r="AW83" s="191"/>
    </row>
    <row r="84" spans="1:49" ht="30.75" customHeight="1" x14ac:dyDescent="0.15">
      <c r="A84" s="180" t="s">
        <v>1166</v>
      </c>
      <c r="B84" s="180" t="s">
        <v>1167</v>
      </c>
      <c r="C84" s="180" t="s">
        <v>1260</v>
      </c>
      <c r="D84" s="180" t="s">
        <v>1314</v>
      </c>
      <c r="E84" s="180" t="s">
        <v>267</v>
      </c>
      <c r="F84" s="180"/>
      <c r="G84" s="180" t="s">
        <v>267</v>
      </c>
      <c r="H84" s="180"/>
      <c r="I84" s="180"/>
      <c r="J84" s="180"/>
      <c r="K84" s="180" t="s">
        <v>345</v>
      </c>
      <c r="L84" s="180"/>
      <c r="M84" s="181" t="s">
        <v>449</v>
      </c>
      <c r="N84" s="180" t="s">
        <v>437</v>
      </c>
      <c r="O84" s="180" t="s">
        <v>438</v>
      </c>
      <c r="P84" s="180" t="s">
        <v>439</v>
      </c>
      <c r="Q84" s="180">
        <v>3</v>
      </c>
      <c r="R84" s="180" t="s">
        <v>450</v>
      </c>
      <c r="S84" s="180" t="s">
        <v>441</v>
      </c>
      <c r="T84" s="180" t="s">
        <v>478</v>
      </c>
      <c r="U84" s="180" t="s">
        <v>479</v>
      </c>
      <c r="V84" s="180" t="s">
        <v>490</v>
      </c>
      <c r="W84" s="227">
        <v>400</v>
      </c>
      <c r="X84" s="227">
        <v>43</v>
      </c>
      <c r="Y84" s="228">
        <v>443</v>
      </c>
      <c r="Z84" s="227" t="s">
        <v>452</v>
      </c>
      <c r="AA84" s="227">
        <v>1</v>
      </c>
      <c r="AB84" s="227">
        <v>61</v>
      </c>
      <c r="AC84" s="227"/>
      <c r="AD84" s="227"/>
      <c r="AE84" s="227"/>
      <c r="AF84" s="230">
        <v>0</v>
      </c>
      <c r="AG84" s="227"/>
      <c r="AH84" s="227"/>
      <c r="AI84" s="230">
        <v>0</v>
      </c>
      <c r="AJ84" s="227">
        <v>0</v>
      </c>
      <c r="AK84" s="227">
        <v>0</v>
      </c>
      <c r="AL84" s="228">
        <v>0</v>
      </c>
      <c r="AM84" s="227"/>
      <c r="AN84" s="227"/>
      <c r="AO84" s="227"/>
      <c r="AP84" s="180" t="s">
        <v>618</v>
      </c>
      <c r="AQ84" s="182" t="s">
        <v>619</v>
      </c>
      <c r="AR84" s="191"/>
      <c r="AS84" s="191"/>
      <c r="AT84" s="191"/>
      <c r="AU84" s="191"/>
      <c r="AV84" s="191"/>
      <c r="AW84" s="191"/>
    </row>
    <row r="85" spans="1:49" ht="30.75" customHeight="1" x14ac:dyDescent="0.15">
      <c r="A85" s="180" t="s">
        <v>1166</v>
      </c>
      <c r="B85" s="180" t="s">
        <v>1167</v>
      </c>
      <c r="C85" s="180" t="s">
        <v>1207</v>
      </c>
      <c r="D85" s="180" t="s">
        <v>1315</v>
      </c>
      <c r="E85" s="180" t="s">
        <v>329</v>
      </c>
      <c r="F85" s="180"/>
      <c r="G85" s="180"/>
      <c r="H85" s="180"/>
      <c r="I85" s="180"/>
      <c r="J85" s="180" t="s">
        <v>329</v>
      </c>
      <c r="K85" s="180" t="s">
        <v>345</v>
      </c>
      <c r="L85" s="180"/>
      <c r="M85" s="181" t="s">
        <v>436</v>
      </c>
      <c r="N85" s="180" t="s">
        <v>437</v>
      </c>
      <c r="O85" s="180" t="s">
        <v>647</v>
      </c>
      <c r="P85" s="180" t="s">
        <v>439</v>
      </c>
      <c r="Q85" s="180">
        <v>1</v>
      </c>
      <c r="R85" s="180" t="s">
        <v>1060</v>
      </c>
      <c r="S85" s="180" t="s">
        <v>441</v>
      </c>
      <c r="T85" s="180" t="s">
        <v>478</v>
      </c>
      <c r="U85" s="180" t="s">
        <v>479</v>
      </c>
      <c r="V85" s="180" t="s">
        <v>479</v>
      </c>
      <c r="W85" s="227">
        <v>0</v>
      </c>
      <c r="X85" s="227">
        <v>80</v>
      </c>
      <c r="Y85" s="228">
        <f>+W85+X85</f>
        <v>80</v>
      </c>
      <c r="Z85" s="227" t="s">
        <v>444</v>
      </c>
      <c r="AA85" s="227">
        <v>0</v>
      </c>
      <c r="AB85" s="227">
        <v>0</v>
      </c>
      <c r="AC85" s="227"/>
      <c r="AD85" s="227"/>
      <c r="AE85" s="227"/>
      <c r="AF85" s="230">
        <f>+AD85+AE85</f>
        <v>0</v>
      </c>
      <c r="AG85" s="227"/>
      <c r="AH85" s="227"/>
      <c r="AI85" s="230">
        <f>+AG85+AH85</f>
        <v>0</v>
      </c>
      <c r="AJ85" s="227">
        <v>0</v>
      </c>
      <c r="AK85" s="227">
        <v>0</v>
      </c>
      <c r="AL85" s="228">
        <v>0</v>
      </c>
      <c r="AM85" s="227"/>
      <c r="AN85" s="227"/>
      <c r="AO85" s="227"/>
      <c r="AP85" s="180" t="s">
        <v>622</v>
      </c>
      <c r="AQ85" s="182" t="s">
        <v>639</v>
      </c>
      <c r="AR85" s="191"/>
      <c r="AS85" s="191"/>
      <c r="AT85" s="191"/>
      <c r="AU85" s="191"/>
      <c r="AV85" s="191"/>
      <c r="AW85" s="191"/>
    </row>
    <row r="86" spans="1:49" ht="30.75" customHeight="1" x14ac:dyDescent="0.15">
      <c r="A86" s="180" t="s">
        <v>1166</v>
      </c>
      <c r="B86" s="180" t="s">
        <v>1167</v>
      </c>
      <c r="C86" s="180" t="s">
        <v>1316</v>
      </c>
      <c r="D86" s="180" t="s">
        <v>1317</v>
      </c>
      <c r="E86" s="180" t="s">
        <v>267</v>
      </c>
      <c r="F86" s="180"/>
      <c r="G86" s="180" t="s">
        <v>267</v>
      </c>
      <c r="H86" s="180"/>
      <c r="I86" s="180"/>
      <c r="J86" s="180"/>
      <c r="K86" s="180" t="s">
        <v>345</v>
      </c>
      <c r="L86" s="180"/>
      <c r="M86" s="181" t="s">
        <v>449</v>
      </c>
      <c r="N86" s="180" t="s">
        <v>437</v>
      </c>
      <c r="O86" s="180" t="s">
        <v>438</v>
      </c>
      <c r="P86" s="180" t="s">
        <v>439</v>
      </c>
      <c r="Q86" s="180">
        <v>2</v>
      </c>
      <c r="R86" s="180" t="s">
        <v>1060</v>
      </c>
      <c r="S86" s="180" t="s">
        <v>441</v>
      </c>
      <c r="T86" s="180" t="s">
        <v>478</v>
      </c>
      <c r="U86" s="180" t="s">
        <v>479</v>
      </c>
      <c r="V86" s="180" t="s">
        <v>479</v>
      </c>
      <c r="W86" s="227">
        <v>507</v>
      </c>
      <c r="X86" s="227">
        <v>67</v>
      </c>
      <c r="Y86" s="228">
        <v>574</v>
      </c>
      <c r="Z86" s="227" t="s">
        <v>452</v>
      </c>
      <c r="AA86" s="227">
        <v>1</v>
      </c>
      <c r="AB86" s="227">
        <v>40</v>
      </c>
      <c r="AC86" s="227"/>
      <c r="AD86" s="227"/>
      <c r="AE86" s="227"/>
      <c r="AF86" s="230">
        <v>0</v>
      </c>
      <c r="AG86" s="227"/>
      <c r="AH86" s="227"/>
      <c r="AI86" s="230">
        <v>0</v>
      </c>
      <c r="AJ86" s="227">
        <v>0</v>
      </c>
      <c r="AK86" s="227">
        <v>0</v>
      </c>
      <c r="AL86" s="228">
        <v>0</v>
      </c>
      <c r="AM86" s="227"/>
      <c r="AN86" s="227"/>
      <c r="AO86" s="227"/>
      <c r="AP86" s="180" t="s">
        <v>618</v>
      </c>
      <c r="AQ86" s="182" t="s">
        <v>619</v>
      </c>
      <c r="AR86" s="191"/>
      <c r="AS86" s="191"/>
      <c r="AT86" s="191"/>
      <c r="AU86" s="191"/>
      <c r="AV86" s="191"/>
      <c r="AW86" s="191"/>
    </row>
    <row r="87" spans="1:49" ht="30.75" customHeight="1" x14ac:dyDescent="0.15">
      <c r="A87" s="180" t="s">
        <v>1166</v>
      </c>
      <c r="B87" s="180" t="s">
        <v>1167</v>
      </c>
      <c r="C87" s="180" t="s">
        <v>1318</v>
      </c>
      <c r="D87" s="180" t="s">
        <v>1319</v>
      </c>
      <c r="E87" s="180" t="s">
        <v>267</v>
      </c>
      <c r="F87" s="180"/>
      <c r="G87" s="180" t="s">
        <v>267</v>
      </c>
      <c r="H87" s="180"/>
      <c r="I87" s="180"/>
      <c r="J87" s="180"/>
      <c r="K87" s="180" t="s">
        <v>345</v>
      </c>
      <c r="L87" s="180"/>
      <c r="M87" s="181" t="s">
        <v>449</v>
      </c>
      <c r="N87" s="180" t="s">
        <v>437</v>
      </c>
      <c r="O87" s="180" t="s">
        <v>438</v>
      </c>
      <c r="P87" s="180" t="s">
        <v>439</v>
      </c>
      <c r="Q87" s="180">
        <v>3</v>
      </c>
      <c r="R87" s="180" t="s">
        <v>1060</v>
      </c>
      <c r="S87" s="180" t="s">
        <v>441</v>
      </c>
      <c r="T87" s="180" t="s">
        <v>478</v>
      </c>
      <c r="U87" s="180" t="s">
        <v>479</v>
      </c>
      <c r="V87" s="180" t="s">
        <v>479</v>
      </c>
      <c r="W87" s="227">
        <v>262</v>
      </c>
      <c r="X87" s="227">
        <v>175</v>
      </c>
      <c r="Y87" s="228">
        <v>437</v>
      </c>
      <c r="Z87" s="227" t="s">
        <v>444</v>
      </c>
      <c r="AA87" s="227">
        <v>0</v>
      </c>
      <c r="AB87" s="227">
        <v>0</v>
      </c>
      <c r="AC87" s="227"/>
      <c r="AD87" s="227"/>
      <c r="AE87" s="227"/>
      <c r="AF87" s="230">
        <v>0</v>
      </c>
      <c r="AG87" s="227"/>
      <c r="AH87" s="227"/>
      <c r="AI87" s="230">
        <v>0</v>
      </c>
      <c r="AJ87" s="227">
        <v>0</v>
      </c>
      <c r="AK87" s="227">
        <v>0</v>
      </c>
      <c r="AL87" s="228">
        <v>0</v>
      </c>
      <c r="AM87" s="227"/>
      <c r="AN87" s="227"/>
      <c r="AO87" s="227"/>
      <c r="AP87" s="180" t="s">
        <v>618</v>
      </c>
      <c r="AQ87" s="182" t="s">
        <v>619</v>
      </c>
      <c r="AR87" s="191"/>
      <c r="AS87" s="191"/>
      <c r="AT87" s="191"/>
      <c r="AU87" s="191"/>
      <c r="AV87" s="191"/>
      <c r="AW87" s="191"/>
    </row>
    <row r="88" spans="1:49" ht="30.75" customHeight="1" x14ac:dyDescent="0.15">
      <c r="A88" s="180" t="s">
        <v>1166</v>
      </c>
      <c r="B88" s="180" t="s">
        <v>1167</v>
      </c>
      <c r="C88" s="180" t="s">
        <v>1257</v>
      </c>
      <c r="D88" s="180" t="s">
        <v>1320</v>
      </c>
      <c r="E88" s="180" t="s">
        <v>259</v>
      </c>
      <c r="F88" s="181" t="s">
        <v>259</v>
      </c>
      <c r="G88" s="181"/>
      <c r="H88" s="181"/>
      <c r="I88" s="181"/>
      <c r="J88" s="181"/>
      <c r="K88" s="181"/>
      <c r="L88" s="181" t="s">
        <v>349</v>
      </c>
      <c r="M88" s="181" t="s">
        <v>436</v>
      </c>
      <c r="N88" s="180" t="s">
        <v>437</v>
      </c>
      <c r="O88" s="180" t="s">
        <v>438</v>
      </c>
      <c r="P88" s="180" t="s">
        <v>439</v>
      </c>
      <c r="Q88" s="180">
        <v>1</v>
      </c>
      <c r="R88" s="180" t="s">
        <v>1281</v>
      </c>
      <c r="S88" s="180" t="s">
        <v>441</v>
      </c>
      <c r="T88" s="180" t="s">
        <v>620</v>
      </c>
      <c r="U88" s="180" t="s">
        <v>620</v>
      </c>
      <c r="V88" s="180" t="s">
        <v>620</v>
      </c>
      <c r="W88" s="227">
        <v>0</v>
      </c>
      <c r="X88" s="227">
        <v>800</v>
      </c>
      <c r="Y88" s="228">
        <f t="shared" ref="Y88:Y93" si="27">+W88+X88</f>
        <v>800</v>
      </c>
      <c r="Z88" s="227" t="s">
        <v>452</v>
      </c>
      <c r="AA88" s="227">
        <v>1</v>
      </c>
      <c r="AB88" s="227">
        <v>300</v>
      </c>
      <c r="AC88" s="227"/>
      <c r="AD88" s="227"/>
      <c r="AE88" s="227"/>
      <c r="AF88" s="230">
        <f t="shared" ref="AF88:AF93" si="28">+AD88+AE88</f>
        <v>0</v>
      </c>
      <c r="AG88" s="227"/>
      <c r="AH88" s="227"/>
      <c r="AI88" s="230">
        <f t="shared" ref="AI88:AI93" si="29">+AG88+AH88</f>
        <v>0</v>
      </c>
      <c r="AJ88" s="227">
        <v>0</v>
      </c>
      <c r="AK88" s="227">
        <v>0</v>
      </c>
      <c r="AL88" s="228">
        <v>0</v>
      </c>
      <c r="AM88" s="227"/>
      <c r="AN88" s="227"/>
      <c r="AO88" s="227"/>
      <c r="AP88" s="180" t="s">
        <v>627</v>
      </c>
      <c r="AQ88" s="182" t="s">
        <v>445</v>
      </c>
      <c r="AR88" s="191"/>
      <c r="AS88" s="191"/>
      <c r="AT88" s="191"/>
      <c r="AU88" s="191"/>
      <c r="AV88" s="191"/>
      <c r="AW88" s="191"/>
    </row>
    <row r="89" spans="1:49" ht="30.75" customHeight="1" x14ac:dyDescent="0.15">
      <c r="A89" s="180" t="s">
        <v>1166</v>
      </c>
      <c r="B89" s="180" t="s">
        <v>1167</v>
      </c>
      <c r="C89" s="180" t="s">
        <v>1269</v>
      </c>
      <c r="D89" s="180" t="s">
        <v>1320</v>
      </c>
      <c r="E89" s="180" t="s">
        <v>259</v>
      </c>
      <c r="F89" s="181" t="s">
        <v>259</v>
      </c>
      <c r="G89" s="181"/>
      <c r="H89" s="181"/>
      <c r="I89" s="181"/>
      <c r="J89" s="181"/>
      <c r="K89" s="180" t="s">
        <v>345</v>
      </c>
      <c r="L89" s="181"/>
      <c r="M89" s="181" t="s">
        <v>436</v>
      </c>
      <c r="N89" s="180" t="s">
        <v>437</v>
      </c>
      <c r="O89" s="180" t="s">
        <v>438</v>
      </c>
      <c r="P89" s="180" t="s">
        <v>439</v>
      </c>
      <c r="Q89" s="180">
        <v>1</v>
      </c>
      <c r="R89" s="180" t="s">
        <v>1321</v>
      </c>
      <c r="S89" s="180" t="s">
        <v>441</v>
      </c>
      <c r="T89" s="180" t="s">
        <v>478</v>
      </c>
      <c r="U89" s="180" t="s">
        <v>479</v>
      </c>
      <c r="V89" s="180" t="s">
        <v>810</v>
      </c>
      <c r="W89" s="227">
        <v>0</v>
      </c>
      <c r="X89" s="227">
        <v>180</v>
      </c>
      <c r="Y89" s="228">
        <f t="shared" si="27"/>
        <v>180</v>
      </c>
      <c r="Z89" s="227" t="s">
        <v>444</v>
      </c>
      <c r="AA89" s="227">
        <v>0</v>
      </c>
      <c r="AB89" s="227">
        <v>0</v>
      </c>
      <c r="AC89" s="227"/>
      <c r="AD89" s="227"/>
      <c r="AE89" s="227"/>
      <c r="AF89" s="230">
        <f t="shared" si="28"/>
        <v>0</v>
      </c>
      <c r="AG89" s="227"/>
      <c r="AH89" s="227"/>
      <c r="AI89" s="230">
        <f t="shared" si="29"/>
        <v>0</v>
      </c>
      <c r="AJ89" s="227">
        <v>0</v>
      </c>
      <c r="AK89" s="227">
        <v>0</v>
      </c>
      <c r="AL89" s="228">
        <v>0</v>
      </c>
      <c r="AM89" s="227"/>
      <c r="AN89" s="227"/>
      <c r="AO89" s="227"/>
      <c r="AP89" s="180" t="s">
        <v>627</v>
      </c>
      <c r="AQ89" s="182" t="s">
        <v>445</v>
      </c>
      <c r="AR89" s="191"/>
      <c r="AS89" s="191"/>
      <c r="AT89" s="191"/>
      <c r="AU89" s="191"/>
      <c r="AV89" s="191"/>
      <c r="AW89" s="191"/>
    </row>
    <row r="90" spans="1:49" ht="30.75" customHeight="1" x14ac:dyDescent="0.15">
      <c r="A90" s="180" t="s">
        <v>1166</v>
      </c>
      <c r="B90" s="180" t="s">
        <v>1167</v>
      </c>
      <c r="C90" s="180" t="s">
        <v>1283</v>
      </c>
      <c r="D90" s="180" t="s">
        <v>1320</v>
      </c>
      <c r="E90" s="180" t="s">
        <v>259</v>
      </c>
      <c r="F90" s="181" t="s">
        <v>259</v>
      </c>
      <c r="G90" s="181"/>
      <c r="H90" s="181"/>
      <c r="I90" s="181"/>
      <c r="J90" s="181"/>
      <c r="K90" s="180" t="s">
        <v>345</v>
      </c>
      <c r="L90" s="181"/>
      <c r="M90" s="181" t="s">
        <v>436</v>
      </c>
      <c r="N90" s="180" t="s">
        <v>437</v>
      </c>
      <c r="O90" s="180" t="s">
        <v>438</v>
      </c>
      <c r="P90" s="180" t="s">
        <v>439</v>
      </c>
      <c r="Q90" s="180">
        <v>1</v>
      </c>
      <c r="R90" s="180" t="s">
        <v>1322</v>
      </c>
      <c r="S90" s="180" t="s">
        <v>441</v>
      </c>
      <c r="T90" s="180" t="s">
        <v>478</v>
      </c>
      <c r="U90" s="180" t="s">
        <v>701</v>
      </c>
      <c r="V90" s="180" t="s">
        <v>664</v>
      </c>
      <c r="W90" s="227">
        <v>0</v>
      </c>
      <c r="X90" s="227">
        <v>650</v>
      </c>
      <c r="Y90" s="228">
        <f t="shared" si="27"/>
        <v>650</v>
      </c>
      <c r="Z90" s="227" t="s">
        <v>444</v>
      </c>
      <c r="AA90" s="227">
        <v>0</v>
      </c>
      <c r="AB90" s="227">
        <v>0</v>
      </c>
      <c r="AC90" s="227"/>
      <c r="AD90" s="227"/>
      <c r="AE90" s="227"/>
      <c r="AF90" s="230">
        <f t="shared" si="28"/>
        <v>0</v>
      </c>
      <c r="AG90" s="227"/>
      <c r="AH90" s="227"/>
      <c r="AI90" s="230">
        <f t="shared" si="29"/>
        <v>0</v>
      </c>
      <c r="AJ90" s="227">
        <v>0</v>
      </c>
      <c r="AK90" s="227">
        <v>0</v>
      </c>
      <c r="AL90" s="228">
        <v>0</v>
      </c>
      <c r="AM90" s="227"/>
      <c r="AN90" s="227"/>
      <c r="AO90" s="227"/>
      <c r="AP90" s="180" t="s">
        <v>627</v>
      </c>
      <c r="AQ90" s="182" t="s">
        <v>445</v>
      </c>
      <c r="AR90" s="191"/>
      <c r="AS90" s="191"/>
      <c r="AT90" s="191"/>
      <c r="AU90" s="191"/>
      <c r="AV90" s="191"/>
      <c r="AW90" s="191"/>
    </row>
    <row r="91" spans="1:49" ht="30.75" customHeight="1" x14ac:dyDescent="0.15">
      <c r="A91" s="180" t="s">
        <v>1166</v>
      </c>
      <c r="B91" s="180" t="s">
        <v>1167</v>
      </c>
      <c r="C91" s="180" t="s">
        <v>1323</v>
      </c>
      <c r="D91" s="180" t="s">
        <v>1320</v>
      </c>
      <c r="E91" s="180" t="s">
        <v>259</v>
      </c>
      <c r="F91" s="181" t="s">
        <v>259</v>
      </c>
      <c r="G91" s="181"/>
      <c r="H91" s="181"/>
      <c r="I91" s="181"/>
      <c r="J91" s="181"/>
      <c r="K91" s="181"/>
      <c r="L91" s="181" t="s">
        <v>349</v>
      </c>
      <c r="M91" s="181" t="s">
        <v>436</v>
      </c>
      <c r="N91" s="180" t="s">
        <v>437</v>
      </c>
      <c r="O91" s="180" t="s">
        <v>438</v>
      </c>
      <c r="P91" s="180" t="s">
        <v>439</v>
      </c>
      <c r="Q91" s="180">
        <v>1</v>
      </c>
      <c r="R91" s="180" t="s">
        <v>1324</v>
      </c>
      <c r="S91" s="180" t="s">
        <v>441</v>
      </c>
      <c r="T91" s="180" t="s">
        <v>492</v>
      </c>
      <c r="U91" s="180" t="s">
        <v>492</v>
      </c>
      <c r="V91" s="180" t="s">
        <v>699</v>
      </c>
      <c r="W91" s="227">
        <v>0</v>
      </c>
      <c r="X91" s="227">
        <v>200</v>
      </c>
      <c r="Y91" s="228">
        <f t="shared" si="27"/>
        <v>200</v>
      </c>
      <c r="Z91" s="227" t="s">
        <v>444</v>
      </c>
      <c r="AA91" s="227">
        <v>0</v>
      </c>
      <c r="AB91" s="227">
        <v>0</v>
      </c>
      <c r="AC91" s="227"/>
      <c r="AD91" s="227"/>
      <c r="AE91" s="227"/>
      <c r="AF91" s="230">
        <f t="shared" si="28"/>
        <v>0</v>
      </c>
      <c r="AG91" s="227"/>
      <c r="AH91" s="227"/>
      <c r="AI91" s="230">
        <f t="shared" si="29"/>
        <v>0</v>
      </c>
      <c r="AJ91" s="227">
        <v>0</v>
      </c>
      <c r="AK91" s="227">
        <v>0</v>
      </c>
      <c r="AL91" s="228">
        <v>0</v>
      </c>
      <c r="AM91" s="227"/>
      <c r="AN91" s="227"/>
      <c r="AO91" s="227"/>
      <c r="AP91" s="180" t="s">
        <v>627</v>
      </c>
      <c r="AQ91" s="182" t="s">
        <v>445</v>
      </c>
      <c r="AR91" s="191"/>
      <c r="AS91" s="191"/>
      <c r="AT91" s="191"/>
      <c r="AU91" s="191"/>
      <c r="AV91" s="191"/>
      <c r="AW91" s="191"/>
    </row>
    <row r="92" spans="1:49" ht="30.75" customHeight="1" x14ac:dyDescent="0.15">
      <c r="A92" s="180" t="s">
        <v>1166</v>
      </c>
      <c r="B92" s="180" t="s">
        <v>1167</v>
      </c>
      <c r="C92" s="180" t="s">
        <v>1295</v>
      </c>
      <c r="D92" s="180" t="s">
        <v>1320</v>
      </c>
      <c r="E92" s="180" t="s">
        <v>259</v>
      </c>
      <c r="F92" s="181" t="s">
        <v>259</v>
      </c>
      <c r="G92" s="181"/>
      <c r="H92" s="181"/>
      <c r="I92" s="181"/>
      <c r="J92" s="181"/>
      <c r="K92" s="180" t="s">
        <v>345</v>
      </c>
      <c r="L92" s="181"/>
      <c r="M92" s="181" t="s">
        <v>436</v>
      </c>
      <c r="N92" s="180" t="s">
        <v>437</v>
      </c>
      <c r="O92" s="180" t="s">
        <v>438</v>
      </c>
      <c r="P92" s="180" t="s">
        <v>439</v>
      </c>
      <c r="Q92" s="180">
        <v>1</v>
      </c>
      <c r="R92" s="180" t="s">
        <v>1090</v>
      </c>
      <c r="S92" s="180" t="s">
        <v>441</v>
      </c>
      <c r="T92" s="180" t="s">
        <v>478</v>
      </c>
      <c r="U92" s="180" t="s">
        <v>479</v>
      </c>
      <c r="V92" s="180" t="s">
        <v>800</v>
      </c>
      <c r="W92" s="227">
        <v>0</v>
      </c>
      <c r="X92" s="227">
        <v>200</v>
      </c>
      <c r="Y92" s="228">
        <f t="shared" si="27"/>
        <v>200</v>
      </c>
      <c r="Z92" s="227" t="s">
        <v>444</v>
      </c>
      <c r="AA92" s="227">
        <v>0</v>
      </c>
      <c r="AB92" s="227">
        <v>0</v>
      </c>
      <c r="AC92" s="227"/>
      <c r="AD92" s="227"/>
      <c r="AE92" s="227"/>
      <c r="AF92" s="230">
        <f t="shared" si="28"/>
        <v>0</v>
      </c>
      <c r="AG92" s="227"/>
      <c r="AH92" s="227"/>
      <c r="AI92" s="230">
        <f t="shared" si="29"/>
        <v>0</v>
      </c>
      <c r="AJ92" s="227">
        <v>0</v>
      </c>
      <c r="AK92" s="227">
        <v>0</v>
      </c>
      <c r="AL92" s="228">
        <v>0</v>
      </c>
      <c r="AM92" s="227"/>
      <c r="AN92" s="227"/>
      <c r="AO92" s="227"/>
      <c r="AP92" s="180" t="s">
        <v>627</v>
      </c>
      <c r="AQ92" s="182" t="s">
        <v>445</v>
      </c>
      <c r="AR92" s="191"/>
      <c r="AS92" s="191"/>
      <c r="AT92" s="191"/>
      <c r="AU92" s="191"/>
      <c r="AV92" s="191"/>
      <c r="AW92" s="191"/>
    </row>
    <row r="93" spans="1:49" ht="30.75" customHeight="1" x14ac:dyDescent="0.15">
      <c r="A93" s="180" t="s">
        <v>1166</v>
      </c>
      <c r="B93" s="180" t="s">
        <v>1167</v>
      </c>
      <c r="C93" s="180" t="s">
        <v>1257</v>
      </c>
      <c r="D93" s="180" t="s">
        <v>1325</v>
      </c>
      <c r="E93" s="180" t="s">
        <v>329</v>
      </c>
      <c r="F93" s="180"/>
      <c r="G93" s="180"/>
      <c r="H93" s="180"/>
      <c r="I93" s="180"/>
      <c r="J93" s="180" t="s">
        <v>329</v>
      </c>
      <c r="K93" s="180"/>
      <c r="L93" s="180"/>
      <c r="M93" s="181" t="s">
        <v>436</v>
      </c>
      <c r="N93" s="180" t="s">
        <v>499</v>
      </c>
      <c r="O93" s="180" t="s">
        <v>623</v>
      </c>
      <c r="P93" s="180" t="s">
        <v>615</v>
      </c>
      <c r="Q93" s="180">
        <v>1</v>
      </c>
      <c r="R93" s="180"/>
      <c r="S93" s="180"/>
      <c r="T93" s="180"/>
      <c r="U93" s="180"/>
      <c r="V93" s="180"/>
      <c r="W93" s="227"/>
      <c r="X93" s="227"/>
      <c r="Y93" s="228">
        <f t="shared" si="27"/>
        <v>0</v>
      </c>
      <c r="Z93" s="227"/>
      <c r="AA93" s="227"/>
      <c r="AB93" s="227"/>
      <c r="AC93" s="227" t="s">
        <v>1326</v>
      </c>
      <c r="AD93" s="227">
        <v>0</v>
      </c>
      <c r="AE93" s="227">
        <v>30</v>
      </c>
      <c r="AF93" s="230">
        <f t="shared" si="28"/>
        <v>30</v>
      </c>
      <c r="AG93" s="227">
        <v>0</v>
      </c>
      <c r="AH93" s="227">
        <v>0</v>
      </c>
      <c r="AI93" s="230">
        <f t="shared" si="29"/>
        <v>0</v>
      </c>
      <c r="AJ93" s="227">
        <v>0</v>
      </c>
      <c r="AK93" s="227">
        <v>30</v>
      </c>
      <c r="AL93" s="228">
        <v>30</v>
      </c>
      <c r="AM93" s="227" t="s">
        <v>444</v>
      </c>
      <c r="AN93" s="227">
        <v>0</v>
      </c>
      <c r="AO93" s="227">
        <v>0</v>
      </c>
      <c r="AP93" s="180" t="s">
        <v>638</v>
      </c>
      <c r="AQ93" s="182" t="s">
        <v>643</v>
      </c>
      <c r="AR93" s="191"/>
      <c r="AS93" s="191"/>
      <c r="AT93" s="191"/>
      <c r="AU93" s="191"/>
      <c r="AV93" s="191"/>
      <c r="AW93" s="191"/>
    </row>
    <row r="94" spans="1:49" ht="30.75" customHeight="1" x14ac:dyDescent="0.15">
      <c r="A94" s="180" t="s">
        <v>1166</v>
      </c>
      <c r="B94" s="180" t="s">
        <v>1167</v>
      </c>
      <c r="C94" s="180" t="s">
        <v>1327</v>
      </c>
      <c r="D94" s="180" t="s">
        <v>1328</v>
      </c>
      <c r="E94" s="180" t="s">
        <v>267</v>
      </c>
      <c r="F94" s="180"/>
      <c r="G94" s="180" t="s">
        <v>267</v>
      </c>
      <c r="H94" s="180"/>
      <c r="I94" s="180"/>
      <c r="J94" s="180"/>
      <c r="K94" s="180" t="s">
        <v>345</v>
      </c>
      <c r="L94" s="180"/>
      <c r="M94" s="181" t="s">
        <v>449</v>
      </c>
      <c r="N94" s="180" t="s">
        <v>437</v>
      </c>
      <c r="O94" s="180" t="s">
        <v>438</v>
      </c>
      <c r="P94" s="180" t="s">
        <v>439</v>
      </c>
      <c r="Q94" s="180">
        <v>5</v>
      </c>
      <c r="R94" s="180" t="s">
        <v>1309</v>
      </c>
      <c r="S94" s="180" t="s">
        <v>441</v>
      </c>
      <c r="T94" s="180" t="s">
        <v>478</v>
      </c>
      <c r="U94" s="180" t="s">
        <v>479</v>
      </c>
      <c r="V94" s="180" t="s">
        <v>595</v>
      </c>
      <c r="W94" s="227">
        <v>545</v>
      </c>
      <c r="X94" s="227">
        <v>174</v>
      </c>
      <c r="Y94" s="228">
        <v>719</v>
      </c>
      <c r="Z94" s="227" t="s">
        <v>452</v>
      </c>
      <c r="AA94" s="227">
        <v>1</v>
      </c>
      <c r="AB94" s="227">
        <v>65</v>
      </c>
      <c r="AC94" s="227"/>
      <c r="AD94" s="227"/>
      <c r="AE94" s="227"/>
      <c r="AF94" s="230">
        <v>0</v>
      </c>
      <c r="AG94" s="227"/>
      <c r="AH94" s="227"/>
      <c r="AI94" s="230">
        <v>0</v>
      </c>
      <c r="AJ94" s="227">
        <v>0</v>
      </c>
      <c r="AK94" s="227">
        <v>0</v>
      </c>
      <c r="AL94" s="228">
        <v>0</v>
      </c>
      <c r="AM94" s="227"/>
      <c r="AN94" s="227"/>
      <c r="AO94" s="227"/>
      <c r="AP94" s="180" t="s">
        <v>618</v>
      </c>
      <c r="AQ94" s="182" t="s">
        <v>619</v>
      </c>
      <c r="AR94" s="191"/>
      <c r="AS94" s="191"/>
      <c r="AT94" s="191"/>
      <c r="AU94" s="191"/>
      <c r="AV94" s="191"/>
      <c r="AW94" s="191"/>
    </row>
    <row r="95" spans="1:49" ht="30.75" customHeight="1" x14ac:dyDescent="0.15">
      <c r="A95" s="180" t="s">
        <v>1166</v>
      </c>
      <c r="B95" s="180" t="s">
        <v>1167</v>
      </c>
      <c r="C95" s="180" t="s">
        <v>1289</v>
      </c>
      <c r="D95" s="180" t="s">
        <v>1329</v>
      </c>
      <c r="E95" s="180" t="s">
        <v>267</v>
      </c>
      <c r="F95" s="180"/>
      <c r="G95" s="180" t="s">
        <v>267</v>
      </c>
      <c r="H95" s="180"/>
      <c r="I95" s="180"/>
      <c r="J95" s="180"/>
      <c r="K95" s="180" t="s">
        <v>345</v>
      </c>
      <c r="L95" s="180"/>
      <c r="M95" s="181" t="s">
        <v>449</v>
      </c>
      <c r="N95" s="180" t="s">
        <v>437</v>
      </c>
      <c r="O95" s="180" t="s">
        <v>438</v>
      </c>
      <c r="P95" s="180" t="s">
        <v>439</v>
      </c>
      <c r="Q95" s="180">
        <v>3</v>
      </c>
      <c r="R95" s="180" t="s">
        <v>450</v>
      </c>
      <c r="S95" s="180" t="s">
        <v>441</v>
      </c>
      <c r="T95" s="180" t="s">
        <v>478</v>
      </c>
      <c r="U95" s="180" t="s">
        <v>479</v>
      </c>
      <c r="V95" s="180" t="s">
        <v>490</v>
      </c>
      <c r="W95" s="227">
        <v>77</v>
      </c>
      <c r="X95" s="227">
        <v>118</v>
      </c>
      <c r="Y95" s="228">
        <v>195</v>
      </c>
      <c r="Z95" s="227" t="s">
        <v>452</v>
      </c>
      <c r="AA95" s="227">
        <v>1</v>
      </c>
      <c r="AB95" s="227">
        <v>15</v>
      </c>
      <c r="AC95" s="227"/>
      <c r="AD95" s="227"/>
      <c r="AE95" s="227"/>
      <c r="AF95" s="230">
        <v>0</v>
      </c>
      <c r="AG95" s="227"/>
      <c r="AH95" s="227"/>
      <c r="AI95" s="230">
        <v>0</v>
      </c>
      <c r="AJ95" s="227">
        <v>0</v>
      </c>
      <c r="AK95" s="227">
        <v>0</v>
      </c>
      <c r="AL95" s="228">
        <v>0</v>
      </c>
      <c r="AM95" s="227"/>
      <c r="AN95" s="227"/>
      <c r="AO95" s="227"/>
      <c r="AP95" s="180" t="s">
        <v>618</v>
      </c>
      <c r="AQ95" s="182" t="s">
        <v>619</v>
      </c>
      <c r="AR95" s="191"/>
      <c r="AS95" s="191"/>
      <c r="AT95" s="191"/>
      <c r="AU95" s="191"/>
      <c r="AV95" s="191"/>
      <c r="AW95" s="191"/>
    </row>
    <row r="96" spans="1:49" ht="30.75" customHeight="1" x14ac:dyDescent="0.15">
      <c r="A96" s="180" t="s">
        <v>1166</v>
      </c>
      <c r="B96" s="180" t="s">
        <v>1167</v>
      </c>
      <c r="C96" s="180" t="s">
        <v>1330</v>
      </c>
      <c r="D96" s="180" t="s">
        <v>1331</v>
      </c>
      <c r="E96" s="180" t="s">
        <v>259</v>
      </c>
      <c r="F96" s="181" t="s">
        <v>259</v>
      </c>
      <c r="G96" s="181"/>
      <c r="H96" s="181"/>
      <c r="I96" s="181"/>
      <c r="J96" s="181"/>
      <c r="K96" s="180" t="s">
        <v>345</v>
      </c>
      <c r="L96" s="181"/>
      <c r="M96" s="181" t="s">
        <v>436</v>
      </c>
      <c r="N96" s="180" t="s">
        <v>437</v>
      </c>
      <c r="O96" s="180" t="s">
        <v>665</v>
      </c>
      <c r="P96" s="180" t="s">
        <v>640</v>
      </c>
      <c r="Q96" s="180">
        <v>7</v>
      </c>
      <c r="R96" s="180" t="s">
        <v>1173</v>
      </c>
      <c r="S96" s="180" t="s">
        <v>441</v>
      </c>
      <c r="T96" s="180" t="s">
        <v>478</v>
      </c>
      <c r="U96" s="180" t="s">
        <v>479</v>
      </c>
      <c r="V96" s="180" t="s">
        <v>479</v>
      </c>
      <c r="W96" s="227">
        <v>0</v>
      </c>
      <c r="X96" s="227">
        <v>350</v>
      </c>
      <c r="Y96" s="228">
        <f t="shared" ref="Y96:Y109" si="30">+W96+X96</f>
        <v>350</v>
      </c>
      <c r="Z96" s="227" t="s">
        <v>444</v>
      </c>
      <c r="AA96" s="227">
        <v>0</v>
      </c>
      <c r="AB96" s="227">
        <v>0</v>
      </c>
      <c r="AC96" s="227"/>
      <c r="AD96" s="227"/>
      <c r="AE96" s="227"/>
      <c r="AF96" s="230">
        <f t="shared" ref="AF96:AF109" si="31">+AD96+AE96</f>
        <v>0</v>
      </c>
      <c r="AG96" s="227"/>
      <c r="AH96" s="227"/>
      <c r="AI96" s="230">
        <f t="shared" ref="AI96:AI109" si="32">+AG96+AH96</f>
        <v>0</v>
      </c>
      <c r="AJ96" s="227">
        <v>0</v>
      </c>
      <c r="AK96" s="227">
        <v>0</v>
      </c>
      <c r="AL96" s="228">
        <v>0</v>
      </c>
      <c r="AM96" s="227"/>
      <c r="AN96" s="227"/>
      <c r="AO96" s="227"/>
      <c r="AP96" s="180"/>
      <c r="AQ96" s="182"/>
      <c r="AR96" s="191"/>
      <c r="AS96" s="191"/>
      <c r="AT96" s="191"/>
      <c r="AU96" s="191"/>
      <c r="AV96" s="191"/>
      <c r="AW96" s="191"/>
    </row>
    <row r="97" spans="1:49" ht="30.75" customHeight="1" x14ac:dyDescent="0.15">
      <c r="A97" s="180" t="s">
        <v>1166</v>
      </c>
      <c r="B97" s="180" t="s">
        <v>1167</v>
      </c>
      <c r="C97" s="180" t="s">
        <v>1282</v>
      </c>
      <c r="D97" s="180" t="s">
        <v>1332</v>
      </c>
      <c r="E97" s="180" t="s">
        <v>259</v>
      </c>
      <c r="F97" s="181" t="s">
        <v>259</v>
      </c>
      <c r="G97" s="181"/>
      <c r="H97" s="181"/>
      <c r="I97" s="181"/>
      <c r="J97" s="181"/>
      <c r="K97" s="180" t="s">
        <v>345</v>
      </c>
      <c r="L97" s="181"/>
      <c r="M97" s="181" t="s">
        <v>436</v>
      </c>
      <c r="N97" s="180" t="s">
        <v>437</v>
      </c>
      <c r="O97" s="180" t="s">
        <v>438</v>
      </c>
      <c r="P97" s="180" t="s">
        <v>439</v>
      </c>
      <c r="Q97" s="180">
        <v>4</v>
      </c>
      <c r="R97" s="180" t="s">
        <v>1173</v>
      </c>
      <c r="S97" s="180" t="s">
        <v>441</v>
      </c>
      <c r="T97" s="180" t="s">
        <v>478</v>
      </c>
      <c r="U97" s="180" t="s">
        <v>479</v>
      </c>
      <c r="V97" s="180" t="s">
        <v>479</v>
      </c>
      <c r="W97" s="227">
        <v>0</v>
      </c>
      <c r="X97" s="227">
        <v>200</v>
      </c>
      <c r="Y97" s="228">
        <f t="shared" si="30"/>
        <v>200</v>
      </c>
      <c r="Z97" s="227" t="s">
        <v>444</v>
      </c>
      <c r="AA97" s="227">
        <v>0</v>
      </c>
      <c r="AB97" s="227">
        <v>0</v>
      </c>
      <c r="AC97" s="227"/>
      <c r="AD97" s="227"/>
      <c r="AE97" s="227"/>
      <c r="AF97" s="230">
        <f t="shared" si="31"/>
        <v>0</v>
      </c>
      <c r="AG97" s="227"/>
      <c r="AH97" s="227"/>
      <c r="AI97" s="230">
        <f t="shared" si="32"/>
        <v>0</v>
      </c>
      <c r="AJ97" s="227">
        <v>0</v>
      </c>
      <c r="AK97" s="227">
        <v>0</v>
      </c>
      <c r="AL97" s="228">
        <v>0</v>
      </c>
      <c r="AM97" s="227"/>
      <c r="AN97" s="227"/>
      <c r="AO97" s="227"/>
      <c r="AP97" s="180"/>
      <c r="AQ97" s="182"/>
      <c r="AR97" s="191"/>
      <c r="AS97" s="191"/>
      <c r="AT97" s="191"/>
      <c r="AU97" s="191"/>
      <c r="AV97" s="191"/>
      <c r="AW97" s="191"/>
    </row>
    <row r="98" spans="1:49" ht="30.75" customHeight="1" x14ac:dyDescent="0.15">
      <c r="A98" s="180" t="s">
        <v>1166</v>
      </c>
      <c r="B98" s="180" t="s">
        <v>1167</v>
      </c>
      <c r="C98" s="180" t="s">
        <v>1333</v>
      </c>
      <c r="D98" s="180" t="s">
        <v>1334</v>
      </c>
      <c r="E98" s="180" t="s">
        <v>259</v>
      </c>
      <c r="F98" s="181" t="s">
        <v>259</v>
      </c>
      <c r="G98" s="181"/>
      <c r="H98" s="181"/>
      <c r="I98" s="181"/>
      <c r="J98" s="181"/>
      <c r="K98" s="180" t="s">
        <v>345</v>
      </c>
      <c r="L98" s="181"/>
      <c r="M98" s="181" t="s">
        <v>436</v>
      </c>
      <c r="N98" s="180" t="s">
        <v>437</v>
      </c>
      <c r="O98" s="180" t="s">
        <v>438</v>
      </c>
      <c r="P98" s="180" t="s">
        <v>473</v>
      </c>
      <c r="Q98" s="180">
        <v>1</v>
      </c>
      <c r="R98" s="180" t="s">
        <v>1173</v>
      </c>
      <c r="S98" s="180" t="s">
        <v>441</v>
      </c>
      <c r="T98" s="180" t="s">
        <v>478</v>
      </c>
      <c r="U98" s="180" t="s">
        <v>479</v>
      </c>
      <c r="V98" s="180" t="s">
        <v>479</v>
      </c>
      <c r="W98" s="227">
        <v>0</v>
      </c>
      <c r="X98" s="227">
        <v>50</v>
      </c>
      <c r="Y98" s="228">
        <f t="shared" si="30"/>
        <v>50</v>
      </c>
      <c r="Z98" s="227" t="s">
        <v>444</v>
      </c>
      <c r="AA98" s="227">
        <v>0</v>
      </c>
      <c r="AB98" s="227">
        <v>0</v>
      </c>
      <c r="AC98" s="227"/>
      <c r="AD98" s="227"/>
      <c r="AE98" s="227"/>
      <c r="AF98" s="230">
        <f t="shared" si="31"/>
        <v>0</v>
      </c>
      <c r="AG98" s="227"/>
      <c r="AH98" s="227"/>
      <c r="AI98" s="230">
        <f t="shared" si="32"/>
        <v>0</v>
      </c>
      <c r="AJ98" s="227">
        <v>0</v>
      </c>
      <c r="AK98" s="227">
        <v>0</v>
      </c>
      <c r="AL98" s="228">
        <v>0</v>
      </c>
      <c r="AM98" s="227"/>
      <c r="AN98" s="227"/>
      <c r="AO98" s="227"/>
      <c r="AP98" s="180"/>
      <c r="AQ98" s="182"/>
      <c r="AR98" s="191"/>
      <c r="AS98" s="191"/>
      <c r="AT98" s="191"/>
      <c r="AU98" s="191"/>
      <c r="AV98" s="191"/>
      <c r="AW98" s="191"/>
    </row>
    <row r="99" spans="1:49" ht="30.75" customHeight="1" x14ac:dyDescent="0.15">
      <c r="A99" s="180" t="s">
        <v>1166</v>
      </c>
      <c r="B99" s="180" t="s">
        <v>1167</v>
      </c>
      <c r="C99" s="180" t="s">
        <v>1224</v>
      </c>
      <c r="D99" s="180" t="s">
        <v>1335</v>
      </c>
      <c r="E99" s="180" t="s">
        <v>259</v>
      </c>
      <c r="F99" s="181" t="s">
        <v>259</v>
      </c>
      <c r="G99" s="181"/>
      <c r="H99" s="181"/>
      <c r="I99" s="181"/>
      <c r="J99" s="181"/>
      <c r="K99" s="180" t="s">
        <v>345</v>
      </c>
      <c r="L99" s="181"/>
      <c r="M99" s="181" t="s">
        <v>436</v>
      </c>
      <c r="N99" s="180" t="s">
        <v>437</v>
      </c>
      <c r="O99" s="180" t="s">
        <v>438</v>
      </c>
      <c r="P99" s="180" t="s">
        <v>473</v>
      </c>
      <c r="Q99" s="180">
        <v>1</v>
      </c>
      <c r="R99" s="180" t="s">
        <v>1188</v>
      </c>
      <c r="S99" s="180" t="s">
        <v>441</v>
      </c>
      <c r="T99" s="180" t="s">
        <v>478</v>
      </c>
      <c r="U99" s="180" t="s">
        <v>479</v>
      </c>
      <c r="V99" s="180" t="s">
        <v>796</v>
      </c>
      <c r="W99" s="234"/>
      <c r="X99" s="234"/>
      <c r="Y99" s="228">
        <f t="shared" si="30"/>
        <v>0</v>
      </c>
      <c r="Z99" s="227" t="s">
        <v>444</v>
      </c>
      <c r="AA99" s="227">
        <v>0</v>
      </c>
      <c r="AB99" s="227">
        <v>0</v>
      </c>
      <c r="AC99" s="227"/>
      <c r="AD99" s="227"/>
      <c r="AE99" s="227"/>
      <c r="AF99" s="230">
        <f t="shared" si="31"/>
        <v>0</v>
      </c>
      <c r="AG99" s="227"/>
      <c r="AH99" s="227"/>
      <c r="AI99" s="230">
        <f t="shared" si="32"/>
        <v>0</v>
      </c>
      <c r="AJ99" s="227">
        <v>0</v>
      </c>
      <c r="AK99" s="227">
        <v>0</v>
      </c>
      <c r="AL99" s="228">
        <v>0</v>
      </c>
      <c r="AM99" s="227"/>
      <c r="AN99" s="227"/>
      <c r="AO99" s="227"/>
      <c r="AP99" s="180"/>
      <c r="AQ99" s="182"/>
      <c r="AR99" s="191"/>
      <c r="AS99" s="191"/>
      <c r="AT99" s="191"/>
      <c r="AU99" s="191"/>
      <c r="AV99" s="191"/>
      <c r="AW99" s="191"/>
    </row>
    <row r="100" spans="1:49" ht="30.75" customHeight="1" x14ac:dyDescent="0.15">
      <c r="A100" s="180" t="s">
        <v>1166</v>
      </c>
      <c r="B100" s="180" t="s">
        <v>1167</v>
      </c>
      <c r="C100" s="180" t="s">
        <v>1254</v>
      </c>
      <c r="D100" s="180" t="s">
        <v>1336</v>
      </c>
      <c r="E100" s="180" t="s">
        <v>259</v>
      </c>
      <c r="F100" s="181" t="s">
        <v>259</v>
      </c>
      <c r="G100" s="181"/>
      <c r="H100" s="181"/>
      <c r="I100" s="181"/>
      <c r="J100" s="181"/>
      <c r="K100" s="180" t="s">
        <v>345</v>
      </c>
      <c r="L100" s="181"/>
      <c r="M100" s="181" t="s">
        <v>436</v>
      </c>
      <c r="N100" s="180" t="s">
        <v>437</v>
      </c>
      <c r="O100" s="180" t="s">
        <v>438</v>
      </c>
      <c r="P100" s="180" t="s">
        <v>473</v>
      </c>
      <c r="Q100" s="180">
        <v>1</v>
      </c>
      <c r="R100" s="180" t="s">
        <v>1188</v>
      </c>
      <c r="S100" s="180" t="s">
        <v>441</v>
      </c>
      <c r="T100" s="180" t="s">
        <v>478</v>
      </c>
      <c r="U100" s="180" t="s">
        <v>479</v>
      </c>
      <c r="V100" s="180" t="s">
        <v>796</v>
      </c>
      <c r="W100" s="234"/>
      <c r="X100" s="234"/>
      <c r="Y100" s="228">
        <f t="shared" si="30"/>
        <v>0</v>
      </c>
      <c r="Z100" s="227" t="s">
        <v>444</v>
      </c>
      <c r="AA100" s="227">
        <v>0</v>
      </c>
      <c r="AB100" s="227">
        <v>0</v>
      </c>
      <c r="AC100" s="227"/>
      <c r="AD100" s="227"/>
      <c r="AE100" s="227"/>
      <c r="AF100" s="230">
        <f t="shared" si="31"/>
        <v>0</v>
      </c>
      <c r="AG100" s="227"/>
      <c r="AH100" s="227"/>
      <c r="AI100" s="230">
        <f t="shared" si="32"/>
        <v>0</v>
      </c>
      <c r="AJ100" s="227">
        <v>0</v>
      </c>
      <c r="AK100" s="227">
        <v>0</v>
      </c>
      <c r="AL100" s="228">
        <v>0</v>
      </c>
      <c r="AM100" s="227"/>
      <c r="AN100" s="227"/>
      <c r="AO100" s="227"/>
      <c r="AP100" s="180"/>
      <c r="AQ100" s="182"/>
      <c r="AR100" s="191"/>
      <c r="AS100" s="191"/>
      <c r="AT100" s="191"/>
      <c r="AU100" s="191"/>
      <c r="AV100" s="191"/>
      <c r="AW100" s="191"/>
    </row>
    <row r="101" spans="1:49" ht="30.75" customHeight="1" x14ac:dyDescent="0.15">
      <c r="A101" s="180" t="s">
        <v>1166</v>
      </c>
      <c r="B101" s="180" t="s">
        <v>1167</v>
      </c>
      <c r="C101" s="180" t="s">
        <v>1337</v>
      </c>
      <c r="D101" s="180" t="s">
        <v>1338</v>
      </c>
      <c r="E101" s="180" t="s">
        <v>259</v>
      </c>
      <c r="F101" s="181" t="s">
        <v>259</v>
      </c>
      <c r="G101" s="181"/>
      <c r="H101" s="181"/>
      <c r="I101" s="181"/>
      <c r="J101" s="181"/>
      <c r="K101" s="180" t="s">
        <v>345</v>
      </c>
      <c r="L101" s="181"/>
      <c r="M101" s="181" t="s">
        <v>436</v>
      </c>
      <c r="N101" s="180" t="s">
        <v>437</v>
      </c>
      <c r="O101" s="180" t="s">
        <v>438</v>
      </c>
      <c r="P101" s="180" t="s">
        <v>439</v>
      </c>
      <c r="Q101" s="180">
        <v>5</v>
      </c>
      <c r="R101" s="180" t="s">
        <v>1233</v>
      </c>
      <c r="S101" s="180" t="s">
        <v>441</v>
      </c>
      <c r="T101" s="180" t="s">
        <v>478</v>
      </c>
      <c r="U101" s="180" t="s">
        <v>479</v>
      </c>
      <c r="V101" s="180" t="s">
        <v>479</v>
      </c>
      <c r="W101" s="234"/>
      <c r="X101" s="234"/>
      <c r="Y101" s="228">
        <f t="shared" si="30"/>
        <v>0</v>
      </c>
      <c r="Z101" s="227" t="s">
        <v>444</v>
      </c>
      <c r="AA101" s="227">
        <v>0</v>
      </c>
      <c r="AB101" s="227">
        <v>0</v>
      </c>
      <c r="AC101" s="227"/>
      <c r="AD101" s="227"/>
      <c r="AE101" s="227"/>
      <c r="AF101" s="230">
        <f t="shared" si="31"/>
        <v>0</v>
      </c>
      <c r="AG101" s="227"/>
      <c r="AH101" s="227"/>
      <c r="AI101" s="230">
        <f t="shared" si="32"/>
        <v>0</v>
      </c>
      <c r="AJ101" s="227">
        <v>0</v>
      </c>
      <c r="AK101" s="227">
        <v>0</v>
      </c>
      <c r="AL101" s="228">
        <v>0</v>
      </c>
      <c r="AM101" s="227"/>
      <c r="AN101" s="227"/>
      <c r="AO101" s="227"/>
      <c r="AP101" s="180"/>
      <c r="AQ101" s="182"/>
      <c r="AR101" s="191"/>
      <c r="AS101" s="191"/>
      <c r="AT101" s="191"/>
      <c r="AU101" s="191"/>
      <c r="AV101" s="191"/>
      <c r="AW101" s="191"/>
    </row>
    <row r="102" spans="1:49" ht="30.75" customHeight="1" x14ac:dyDescent="0.15">
      <c r="A102" s="180" t="s">
        <v>1166</v>
      </c>
      <c r="B102" s="180" t="s">
        <v>1167</v>
      </c>
      <c r="C102" s="180" t="s">
        <v>1269</v>
      </c>
      <c r="D102" s="180" t="s">
        <v>1339</v>
      </c>
      <c r="E102" s="180" t="s">
        <v>259</v>
      </c>
      <c r="F102" s="181" t="s">
        <v>259</v>
      </c>
      <c r="G102" s="181"/>
      <c r="H102" s="181"/>
      <c r="I102" s="181"/>
      <c r="J102" s="181"/>
      <c r="K102" s="180" t="s">
        <v>345</v>
      </c>
      <c r="L102" s="181"/>
      <c r="M102" s="181" t="s">
        <v>436</v>
      </c>
      <c r="N102" s="180" t="s">
        <v>437</v>
      </c>
      <c r="O102" s="180" t="s">
        <v>438</v>
      </c>
      <c r="P102" s="180" t="s">
        <v>439</v>
      </c>
      <c r="Q102" s="180">
        <v>1</v>
      </c>
      <c r="R102" s="180" t="s">
        <v>1340</v>
      </c>
      <c r="S102" s="180" t="s">
        <v>441</v>
      </c>
      <c r="T102" s="180" t="s">
        <v>478</v>
      </c>
      <c r="U102" s="180" t="s">
        <v>479</v>
      </c>
      <c r="V102" s="180" t="s">
        <v>791</v>
      </c>
      <c r="W102" s="227">
        <v>0</v>
      </c>
      <c r="X102" s="227">
        <v>2000</v>
      </c>
      <c r="Y102" s="228">
        <f t="shared" si="30"/>
        <v>2000</v>
      </c>
      <c r="Z102" s="227" t="s">
        <v>444</v>
      </c>
      <c r="AA102" s="227">
        <v>0</v>
      </c>
      <c r="AB102" s="227">
        <v>0</v>
      </c>
      <c r="AC102" s="227"/>
      <c r="AD102" s="227"/>
      <c r="AE102" s="227"/>
      <c r="AF102" s="230">
        <f t="shared" si="31"/>
        <v>0</v>
      </c>
      <c r="AG102" s="227"/>
      <c r="AH102" s="227"/>
      <c r="AI102" s="230">
        <f t="shared" si="32"/>
        <v>0</v>
      </c>
      <c r="AJ102" s="227">
        <v>0</v>
      </c>
      <c r="AK102" s="227">
        <v>0</v>
      </c>
      <c r="AL102" s="228">
        <v>0</v>
      </c>
      <c r="AM102" s="227"/>
      <c r="AN102" s="227"/>
      <c r="AO102" s="227"/>
      <c r="AP102" s="180" t="s">
        <v>627</v>
      </c>
      <c r="AQ102" s="182" t="s">
        <v>445</v>
      </c>
      <c r="AR102" s="191"/>
      <c r="AS102" s="191"/>
      <c r="AT102" s="191"/>
      <c r="AU102" s="191"/>
      <c r="AV102" s="191"/>
      <c r="AW102" s="191"/>
    </row>
    <row r="103" spans="1:49" ht="30.75" customHeight="1" x14ac:dyDescent="0.15">
      <c r="A103" s="180" t="s">
        <v>1166</v>
      </c>
      <c r="B103" s="180" t="s">
        <v>1167</v>
      </c>
      <c r="C103" s="180" t="s">
        <v>1341</v>
      </c>
      <c r="D103" s="180" t="s">
        <v>1342</v>
      </c>
      <c r="E103" s="180" t="s">
        <v>259</v>
      </c>
      <c r="F103" s="181" t="s">
        <v>259</v>
      </c>
      <c r="G103" s="181"/>
      <c r="H103" s="181"/>
      <c r="I103" s="181"/>
      <c r="J103" s="181"/>
      <c r="K103" s="181"/>
      <c r="L103" s="181" t="s">
        <v>349</v>
      </c>
      <c r="M103" s="181" t="s">
        <v>436</v>
      </c>
      <c r="N103" s="180" t="s">
        <v>437</v>
      </c>
      <c r="O103" s="180" t="s">
        <v>438</v>
      </c>
      <c r="P103" s="180" t="s">
        <v>439</v>
      </c>
      <c r="Q103" s="180">
        <v>2</v>
      </c>
      <c r="R103" s="180" t="s">
        <v>1343</v>
      </c>
      <c r="S103" s="180" t="s">
        <v>441</v>
      </c>
      <c r="T103" s="180" t="s">
        <v>492</v>
      </c>
      <c r="U103" s="180" t="s">
        <v>704</v>
      </c>
      <c r="V103" s="180" t="s">
        <v>920</v>
      </c>
      <c r="W103" s="227">
        <v>0</v>
      </c>
      <c r="X103" s="227">
        <v>217</v>
      </c>
      <c r="Y103" s="228">
        <f t="shared" si="30"/>
        <v>217</v>
      </c>
      <c r="Z103" s="227" t="s">
        <v>444</v>
      </c>
      <c r="AA103" s="227">
        <v>0</v>
      </c>
      <c r="AB103" s="227">
        <v>0</v>
      </c>
      <c r="AC103" s="227"/>
      <c r="AD103" s="227"/>
      <c r="AE103" s="227"/>
      <c r="AF103" s="230">
        <f t="shared" si="31"/>
        <v>0</v>
      </c>
      <c r="AG103" s="227"/>
      <c r="AH103" s="227"/>
      <c r="AI103" s="230">
        <f t="shared" si="32"/>
        <v>0</v>
      </c>
      <c r="AJ103" s="227">
        <v>0</v>
      </c>
      <c r="AK103" s="227">
        <v>0</v>
      </c>
      <c r="AL103" s="228">
        <v>0</v>
      </c>
      <c r="AM103" s="227"/>
      <c r="AN103" s="227"/>
      <c r="AO103" s="227"/>
      <c r="AP103" s="180" t="s">
        <v>627</v>
      </c>
      <c r="AQ103" s="182" t="s">
        <v>445</v>
      </c>
      <c r="AR103" s="191"/>
      <c r="AS103" s="191"/>
      <c r="AT103" s="191"/>
      <c r="AU103" s="191"/>
      <c r="AV103" s="191"/>
      <c r="AW103" s="191"/>
    </row>
    <row r="104" spans="1:49" ht="30.75" customHeight="1" x14ac:dyDescent="0.15">
      <c r="A104" s="180" t="s">
        <v>1166</v>
      </c>
      <c r="B104" s="180" t="s">
        <v>1167</v>
      </c>
      <c r="C104" s="180" t="s">
        <v>1297</v>
      </c>
      <c r="D104" s="180" t="s">
        <v>1344</v>
      </c>
      <c r="E104" s="180" t="s">
        <v>329</v>
      </c>
      <c r="F104" s="180"/>
      <c r="G104" s="180"/>
      <c r="H104" s="180"/>
      <c r="I104" s="180"/>
      <c r="J104" s="180" t="s">
        <v>329</v>
      </c>
      <c r="K104" s="180" t="s">
        <v>345</v>
      </c>
      <c r="L104" s="180"/>
      <c r="M104" s="181" t="s">
        <v>436</v>
      </c>
      <c r="N104" s="180" t="s">
        <v>437</v>
      </c>
      <c r="O104" s="180" t="s">
        <v>647</v>
      </c>
      <c r="P104" s="180" t="s">
        <v>600</v>
      </c>
      <c r="Q104" s="180">
        <v>1</v>
      </c>
      <c r="R104" s="180" t="s">
        <v>1060</v>
      </c>
      <c r="S104" s="180" t="s">
        <v>441</v>
      </c>
      <c r="T104" s="180" t="s">
        <v>478</v>
      </c>
      <c r="U104" s="180" t="s">
        <v>479</v>
      </c>
      <c r="V104" s="180" t="s">
        <v>479</v>
      </c>
      <c r="W104" s="227">
        <v>0</v>
      </c>
      <c r="X104" s="227">
        <v>15</v>
      </c>
      <c r="Y104" s="228">
        <f t="shared" si="30"/>
        <v>15</v>
      </c>
      <c r="Z104" s="227" t="s">
        <v>444</v>
      </c>
      <c r="AA104" s="227">
        <v>0</v>
      </c>
      <c r="AB104" s="227">
        <v>0</v>
      </c>
      <c r="AC104" s="227"/>
      <c r="AD104" s="227"/>
      <c r="AE104" s="227"/>
      <c r="AF104" s="230">
        <f t="shared" si="31"/>
        <v>0</v>
      </c>
      <c r="AG104" s="227"/>
      <c r="AH104" s="227"/>
      <c r="AI104" s="230">
        <f t="shared" si="32"/>
        <v>0</v>
      </c>
      <c r="AJ104" s="227">
        <v>0</v>
      </c>
      <c r="AK104" s="227">
        <v>0</v>
      </c>
      <c r="AL104" s="228">
        <v>0</v>
      </c>
      <c r="AM104" s="227"/>
      <c r="AN104" s="227"/>
      <c r="AO104" s="227"/>
      <c r="AP104" s="180" t="s">
        <v>622</v>
      </c>
      <c r="AQ104" s="182" t="s">
        <v>639</v>
      </c>
      <c r="AR104" s="191"/>
      <c r="AS104" s="191"/>
      <c r="AT104" s="191"/>
      <c r="AU104" s="191"/>
      <c r="AV104" s="191"/>
      <c r="AW104" s="191"/>
    </row>
    <row r="105" spans="1:49" ht="30.75" customHeight="1" x14ac:dyDescent="0.15">
      <c r="A105" s="180" t="s">
        <v>1166</v>
      </c>
      <c r="B105" s="180" t="s">
        <v>1167</v>
      </c>
      <c r="C105" s="180" t="s">
        <v>1297</v>
      </c>
      <c r="D105" s="180" t="s">
        <v>1345</v>
      </c>
      <c r="E105" s="180" t="s">
        <v>259</v>
      </c>
      <c r="F105" s="181" t="s">
        <v>259</v>
      </c>
      <c r="G105" s="181"/>
      <c r="H105" s="181"/>
      <c r="I105" s="181"/>
      <c r="J105" s="181"/>
      <c r="K105" s="181"/>
      <c r="L105" s="181" t="s">
        <v>349</v>
      </c>
      <c r="M105" s="181" t="s">
        <v>436</v>
      </c>
      <c r="N105" s="180" t="s">
        <v>437</v>
      </c>
      <c r="O105" s="180" t="s">
        <v>438</v>
      </c>
      <c r="P105" s="180" t="s">
        <v>631</v>
      </c>
      <c r="Q105" s="180">
        <v>1</v>
      </c>
      <c r="R105" s="180" t="s">
        <v>1346</v>
      </c>
      <c r="S105" s="180" t="s">
        <v>441</v>
      </c>
      <c r="T105" s="180" t="s">
        <v>620</v>
      </c>
      <c r="U105" s="180" t="s">
        <v>620</v>
      </c>
      <c r="V105" s="180" t="s">
        <v>844</v>
      </c>
      <c r="W105" s="227">
        <v>0</v>
      </c>
      <c r="X105" s="227">
        <v>300</v>
      </c>
      <c r="Y105" s="228">
        <f t="shared" si="30"/>
        <v>300</v>
      </c>
      <c r="Z105" s="227" t="s">
        <v>444</v>
      </c>
      <c r="AA105" s="227">
        <v>0</v>
      </c>
      <c r="AB105" s="227">
        <v>0</v>
      </c>
      <c r="AC105" s="227"/>
      <c r="AD105" s="227"/>
      <c r="AE105" s="227"/>
      <c r="AF105" s="230">
        <f t="shared" si="31"/>
        <v>0</v>
      </c>
      <c r="AG105" s="227"/>
      <c r="AH105" s="227"/>
      <c r="AI105" s="230">
        <f t="shared" si="32"/>
        <v>0</v>
      </c>
      <c r="AJ105" s="227">
        <v>0</v>
      </c>
      <c r="AK105" s="227">
        <v>0</v>
      </c>
      <c r="AL105" s="228">
        <v>0</v>
      </c>
      <c r="AM105" s="227"/>
      <c r="AN105" s="227"/>
      <c r="AO105" s="227"/>
      <c r="AP105" s="180" t="s">
        <v>627</v>
      </c>
      <c r="AQ105" s="182" t="s">
        <v>445</v>
      </c>
      <c r="AR105" s="191"/>
      <c r="AS105" s="191"/>
      <c r="AT105" s="191"/>
      <c r="AU105" s="191"/>
      <c r="AV105" s="191"/>
      <c r="AW105" s="191"/>
    </row>
    <row r="106" spans="1:49" ht="30.75" customHeight="1" x14ac:dyDescent="0.15">
      <c r="A106" s="180" t="s">
        <v>1166</v>
      </c>
      <c r="B106" s="180" t="s">
        <v>1167</v>
      </c>
      <c r="C106" s="180" t="s">
        <v>1245</v>
      </c>
      <c r="D106" s="180" t="s">
        <v>1345</v>
      </c>
      <c r="E106" s="180" t="s">
        <v>259</v>
      </c>
      <c r="F106" s="181" t="s">
        <v>259</v>
      </c>
      <c r="G106" s="181"/>
      <c r="H106" s="181"/>
      <c r="I106" s="181"/>
      <c r="J106" s="181"/>
      <c r="K106" s="181"/>
      <c r="L106" s="181" t="s">
        <v>349</v>
      </c>
      <c r="M106" s="181" t="s">
        <v>436</v>
      </c>
      <c r="N106" s="180" t="s">
        <v>437</v>
      </c>
      <c r="O106" s="180" t="s">
        <v>438</v>
      </c>
      <c r="P106" s="180" t="s">
        <v>631</v>
      </c>
      <c r="Q106" s="180">
        <v>1</v>
      </c>
      <c r="R106" s="180" t="s">
        <v>1281</v>
      </c>
      <c r="S106" s="180" t="s">
        <v>441</v>
      </c>
      <c r="T106" s="180" t="s">
        <v>620</v>
      </c>
      <c r="U106" s="180" t="s">
        <v>620</v>
      </c>
      <c r="V106" s="180" t="s">
        <v>620</v>
      </c>
      <c r="W106" s="227">
        <v>0</v>
      </c>
      <c r="X106" s="227">
        <v>850</v>
      </c>
      <c r="Y106" s="228">
        <f t="shared" si="30"/>
        <v>850</v>
      </c>
      <c r="Z106" s="227" t="s">
        <v>444</v>
      </c>
      <c r="AA106" s="227">
        <v>0</v>
      </c>
      <c r="AB106" s="227">
        <v>0</v>
      </c>
      <c r="AC106" s="227"/>
      <c r="AD106" s="227"/>
      <c r="AE106" s="227"/>
      <c r="AF106" s="230">
        <f t="shared" si="31"/>
        <v>0</v>
      </c>
      <c r="AG106" s="227"/>
      <c r="AH106" s="227"/>
      <c r="AI106" s="230">
        <f t="shared" si="32"/>
        <v>0</v>
      </c>
      <c r="AJ106" s="227">
        <v>0</v>
      </c>
      <c r="AK106" s="227">
        <v>0</v>
      </c>
      <c r="AL106" s="228">
        <v>0</v>
      </c>
      <c r="AM106" s="227"/>
      <c r="AN106" s="227"/>
      <c r="AO106" s="227"/>
      <c r="AP106" s="180" t="s">
        <v>627</v>
      </c>
      <c r="AQ106" s="182" t="s">
        <v>445</v>
      </c>
      <c r="AR106" s="191"/>
      <c r="AS106" s="191"/>
      <c r="AT106" s="191"/>
      <c r="AU106" s="191"/>
      <c r="AV106" s="191"/>
      <c r="AW106" s="191"/>
    </row>
    <row r="107" spans="1:49" ht="30.75" customHeight="1" x14ac:dyDescent="0.15">
      <c r="A107" s="180" t="s">
        <v>1166</v>
      </c>
      <c r="B107" s="180" t="s">
        <v>1167</v>
      </c>
      <c r="C107" s="180" t="s">
        <v>1248</v>
      </c>
      <c r="D107" s="180" t="s">
        <v>1345</v>
      </c>
      <c r="E107" s="180" t="s">
        <v>259</v>
      </c>
      <c r="F107" s="181" t="s">
        <v>259</v>
      </c>
      <c r="G107" s="181"/>
      <c r="H107" s="181"/>
      <c r="I107" s="181"/>
      <c r="J107" s="181"/>
      <c r="K107" s="180" t="s">
        <v>345</v>
      </c>
      <c r="L107" s="181"/>
      <c r="M107" s="181" t="s">
        <v>436</v>
      </c>
      <c r="N107" s="180" t="s">
        <v>437</v>
      </c>
      <c r="O107" s="180" t="s">
        <v>438</v>
      </c>
      <c r="P107" s="180" t="s">
        <v>631</v>
      </c>
      <c r="Q107" s="180">
        <v>1</v>
      </c>
      <c r="R107" s="180" t="s">
        <v>1347</v>
      </c>
      <c r="S107" s="180" t="s">
        <v>441</v>
      </c>
      <c r="T107" s="180" t="s">
        <v>478</v>
      </c>
      <c r="U107" s="180" t="s">
        <v>479</v>
      </c>
      <c r="V107" s="180" t="s">
        <v>899</v>
      </c>
      <c r="W107" s="227">
        <v>0</v>
      </c>
      <c r="X107" s="227">
        <v>900</v>
      </c>
      <c r="Y107" s="228">
        <f t="shared" si="30"/>
        <v>900</v>
      </c>
      <c r="Z107" s="227" t="s">
        <v>444</v>
      </c>
      <c r="AA107" s="227">
        <v>0</v>
      </c>
      <c r="AB107" s="227">
        <v>0</v>
      </c>
      <c r="AC107" s="227"/>
      <c r="AD107" s="227"/>
      <c r="AE107" s="227"/>
      <c r="AF107" s="230">
        <f t="shared" si="31"/>
        <v>0</v>
      </c>
      <c r="AG107" s="227"/>
      <c r="AH107" s="227"/>
      <c r="AI107" s="230">
        <f t="shared" si="32"/>
        <v>0</v>
      </c>
      <c r="AJ107" s="227">
        <v>0</v>
      </c>
      <c r="AK107" s="227">
        <v>0</v>
      </c>
      <c r="AL107" s="228">
        <v>0</v>
      </c>
      <c r="AM107" s="227"/>
      <c r="AN107" s="227"/>
      <c r="AO107" s="227"/>
      <c r="AP107" s="180" t="s">
        <v>627</v>
      </c>
      <c r="AQ107" s="182" t="s">
        <v>445</v>
      </c>
      <c r="AR107" s="191"/>
      <c r="AS107" s="191"/>
      <c r="AT107" s="191"/>
      <c r="AU107" s="191"/>
      <c r="AV107" s="191"/>
      <c r="AW107" s="191"/>
    </row>
    <row r="108" spans="1:49" ht="30.75" customHeight="1" x14ac:dyDescent="0.15">
      <c r="A108" s="180" t="s">
        <v>1166</v>
      </c>
      <c r="B108" s="180" t="s">
        <v>1167</v>
      </c>
      <c r="C108" s="180" t="s">
        <v>1181</v>
      </c>
      <c r="D108" s="180" t="s">
        <v>1345</v>
      </c>
      <c r="E108" s="180" t="s">
        <v>259</v>
      </c>
      <c r="F108" s="181" t="s">
        <v>259</v>
      </c>
      <c r="G108" s="181"/>
      <c r="H108" s="181"/>
      <c r="I108" s="181"/>
      <c r="J108" s="181"/>
      <c r="K108" s="180" t="s">
        <v>345</v>
      </c>
      <c r="L108" s="181"/>
      <c r="M108" s="181" t="s">
        <v>436</v>
      </c>
      <c r="N108" s="180" t="s">
        <v>437</v>
      </c>
      <c r="O108" s="180" t="s">
        <v>438</v>
      </c>
      <c r="P108" s="180" t="s">
        <v>631</v>
      </c>
      <c r="Q108" s="180">
        <v>1</v>
      </c>
      <c r="R108" s="180" t="s">
        <v>1299</v>
      </c>
      <c r="S108" s="180" t="s">
        <v>441</v>
      </c>
      <c r="T108" s="180" t="s">
        <v>478</v>
      </c>
      <c r="U108" s="180" t="s">
        <v>479</v>
      </c>
      <c r="V108" s="180" t="s">
        <v>584</v>
      </c>
      <c r="W108" s="227">
        <v>0</v>
      </c>
      <c r="X108" s="227">
        <v>700</v>
      </c>
      <c r="Y108" s="228">
        <f t="shared" si="30"/>
        <v>700</v>
      </c>
      <c r="Z108" s="227" t="s">
        <v>444</v>
      </c>
      <c r="AA108" s="227">
        <v>0</v>
      </c>
      <c r="AB108" s="227">
        <v>0</v>
      </c>
      <c r="AC108" s="227"/>
      <c r="AD108" s="227"/>
      <c r="AE108" s="227"/>
      <c r="AF108" s="230">
        <f t="shared" si="31"/>
        <v>0</v>
      </c>
      <c r="AG108" s="227"/>
      <c r="AH108" s="227"/>
      <c r="AI108" s="230">
        <f t="shared" si="32"/>
        <v>0</v>
      </c>
      <c r="AJ108" s="227">
        <v>0</v>
      </c>
      <c r="AK108" s="227">
        <v>0</v>
      </c>
      <c r="AL108" s="228">
        <v>0</v>
      </c>
      <c r="AM108" s="227"/>
      <c r="AN108" s="227"/>
      <c r="AO108" s="227"/>
      <c r="AP108" s="180" t="s">
        <v>627</v>
      </c>
      <c r="AQ108" s="182" t="s">
        <v>445</v>
      </c>
      <c r="AR108" s="191"/>
      <c r="AS108" s="191"/>
      <c r="AT108" s="191"/>
      <c r="AU108" s="191"/>
      <c r="AV108" s="191"/>
      <c r="AW108" s="191"/>
    </row>
    <row r="109" spans="1:49" ht="30.75" customHeight="1" x14ac:dyDescent="0.15">
      <c r="A109" s="180" t="s">
        <v>1166</v>
      </c>
      <c r="B109" s="180" t="s">
        <v>1167</v>
      </c>
      <c r="C109" s="180" t="s">
        <v>1348</v>
      </c>
      <c r="D109" s="180" t="s">
        <v>1345</v>
      </c>
      <c r="E109" s="180" t="s">
        <v>259</v>
      </c>
      <c r="F109" s="181" t="s">
        <v>259</v>
      </c>
      <c r="G109" s="181"/>
      <c r="H109" s="181"/>
      <c r="I109" s="181"/>
      <c r="J109" s="181"/>
      <c r="K109" s="180" t="s">
        <v>345</v>
      </c>
      <c r="L109" s="181"/>
      <c r="M109" s="181" t="s">
        <v>436</v>
      </c>
      <c r="N109" s="180" t="s">
        <v>437</v>
      </c>
      <c r="O109" s="180" t="s">
        <v>438</v>
      </c>
      <c r="P109" s="180" t="s">
        <v>631</v>
      </c>
      <c r="Q109" s="180">
        <v>1</v>
      </c>
      <c r="R109" s="180" t="s">
        <v>1090</v>
      </c>
      <c r="S109" s="180" t="s">
        <v>441</v>
      </c>
      <c r="T109" s="180" t="s">
        <v>478</v>
      </c>
      <c r="U109" s="180" t="s">
        <v>479</v>
      </c>
      <c r="V109" s="180" t="s">
        <v>800</v>
      </c>
      <c r="W109" s="227">
        <v>0</v>
      </c>
      <c r="X109" s="227">
        <v>350</v>
      </c>
      <c r="Y109" s="228">
        <f t="shared" si="30"/>
        <v>350</v>
      </c>
      <c r="Z109" s="227" t="s">
        <v>444</v>
      </c>
      <c r="AA109" s="227">
        <v>0</v>
      </c>
      <c r="AB109" s="227">
        <v>0</v>
      </c>
      <c r="AC109" s="227"/>
      <c r="AD109" s="227"/>
      <c r="AE109" s="227"/>
      <c r="AF109" s="230">
        <f t="shared" si="31"/>
        <v>0</v>
      </c>
      <c r="AG109" s="227"/>
      <c r="AH109" s="227"/>
      <c r="AI109" s="230">
        <f t="shared" si="32"/>
        <v>0</v>
      </c>
      <c r="AJ109" s="227">
        <v>0</v>
      </c>
      <c r="AK109" s="227">
        <v>0</v>
      </c>
      <c r="AL109" s="228">
        <v>0</v>
      </c>
      <c r="AM109" s="227"/>
      <c r="AN109" s="227"/>
      <c r="AO109" s="227"/>
      <c r="AP109" s="180" t="s">
        <v>627</v>
      </c>
      <c r="AQ109" s="182" t="s">
        <v>445</v>
      </c>
      <c r="AR109" s="191"/>
      <c r="AS109" s="191"/>
      <c r="AT109" s="191"/>
      <c r="AU109" s="191"/>
      <c r="AV109" s="191"/>
      <c r="AW109" s="191"/>
    </row>
    <row r="110" spans="1:49" ht="30.75" customHeight="1" x14ac:dyDescent="0.15">
      <c r="A110" s="180" t="s">
        <v>1166</v>
      </c>
      <c r="B110" s="180" t="s">
        <v>1167</v>
      </c>
      <c r="C110" s="180" t="s">
        <v>1184</v>
      </c>
      <c r="D110" s="180" t="s">
        <v>1345</v>
      </c>
      <c r="E110" s="180" t="s">
        <v>267</v>
      </c>
      <c r="F110" s="180"/>
      <c r="G110" s="180" t="s">
        <v>267</v>
      </c>
      <c r="H110" s="180"/>
      <c r="I110" s="180"/>
      <c r="J110" s="180"/>
      <c r="K110" s="180"/>
      <c r="L110" s="181" t="s">
        <v>349</v>
      </c>
      <c r="M110" s="181" t="s">
        <v>449</v>
      </c>
      <c r="N110" s="180" t="s">
        <v>437</v>
      </c>
      <c r="O110" s="180" t="s">
        <v>438</v>
      </c>
      <c r="P110" s="180" t="s">
        <v>631</v>
      </c>
      <c r="Q110" s="180">
        <v>1</v>
      </c>
      <c r="R110" s="180" t="s">
        <v>1349</v>
      </c>
      <c r="S110" s="180" t="s">
        <v>441</v>
      </c>
      <c r="T110" s="180" t="s">
        <v>652</v>
      </c>
      <c r="U110" s="180" t="s">
        <v>696</v>
      </c>
      <c r="V110" s="180" t="s">
        <v>775</v>
      </c>
      <c r="W110" s="227">
        <v>894</v>
      </c>
      <c r="X110" s="227">
        <v>0</v>
      </c>
      <c r="Y110" s="228">
        <v>894</v>
      </c>
      <c r="Z110" s="227" t="s">
        <v>444</v>
      </c>
      <c r="AA110" s="227">
        <v>0</v>
      </c>
      <c r="AB110" s="227">
        <v>0</v>
      </c>
      <c r="AC110" s="227"/>
      <c r="AD110" s="227"/>
      <c r="AE110" s="227"/>
      <c r="AF110" s="230">
        <v>0</v>
      </c>
      <c r="AG110" s="227"/>
      <c r="AH110" s="227"/>
      <c r="AI110" s="230">
        <v>0</v>
      </c>
      <c r="AJ110" s="227">
        <v>0</v>
      </c>
      <c r="AK110" s="227">
        <v>0</v>
      </c>
      <c r="AL110" s="228">
        <v>0</v>
      </c>
      <c r="AM110" s="227"/>
      <c r="AN110" s="227"/>
      <c r="AO110" s="227"/>
      <c r="AP110" s="180"/>
      <c r="AQ110" s="182"/>
      <c r="AR110" s="191"/>
      <c r="AS110" s="191"/>
      <c r="AT110" s="191"/>
      <c r="AU110" s="191"/>
      <c r="AV110" s="191"/>
      <c r="AW110" s="191"/>
    </row>
    <row r="111" spans="1:49" ht="30.75" customHeight="1" x14ac:dyDescent="0.15">
      <c r="A111" s="180" t="s">
        <v>1166</v>
      </c>
      <c r="B111" s="180" t="s">
        <v>1167</v>
      </c>
      <c r="C111" s="180" t="s">
        <v>1177</v>
      </c>
      <c r="D111" s="180" t="s">
        <v>1345</v>
      </c>
      <c r="E111" s="180" t="s">
        <v>267</v>
      </c>
      <c r="F111" s="180"/>
      <c r="G111" s="180" t="s">
        <v>267</v>
      </c>
      <c r="H111" s="180"/>
      <c r="I111" s="180"/>
      <c r="J111" s="180"/>
      <c r="K111" s="180"/>
      <c r="L111" s="181" t="s">
        <v>349</v>
      </c>
      <c r="M111" s="181" t="s">
        <v>449</v>
      </c>
      <c r="N111" s="180" t="s">
        <v>437</v>
      </c>
      <c r="O111" s="180" t="s">
        <v>438</v>
      </c>
      <c r="P111" s="180" t="s">
        <v>631</v>
      </c>
      <c r="Q111" s="180">
        <v>1</v>
      </c>
      <c r="R111" s="180" t="s">
        <v>1350</v>
      </c>
      <c r="S111" s="180" t="s">
        <v>441</v>
      </c>
      <c r="T111" s="180" t="s">
        <v>644</v>
      </c>
      <c r="U111" s="180" t="s">
        <v>666</v>
      </c>
      <c r="V111" s="180" t="s">
        <v>666</v>
      </c>
      <c r="W111" s="180">
        <v>543</v>
      </c>
      <c r="X111" s="180">
        <v>61</v>
      </c>
      <c r="Y111" s="228">
        <v>604</v>
      </c>
      <c r="Z111" s="227" t="s">
        <v>444</v>
      </c>
      <c r="AA111" s="227">
        <v>0</v>
      </c>
      <c r="AB111" s="227">
        <v>0</v>
      </c>
      <c r="AC111" s="227"/>
      <c r="AD111" s="227"/>
      <c r="AE111" s="227"/>
      <c r="AF111" s="230">
        <v>0</v>
      </c>
      <c r="AG111" s="227"/>
      <c r="AH111" s="227"/>
      <c r="AI111" s="230">
        <v>0</v>
      </c>
      <c r="AJ111" s="227">
        <v>0</v>
      </c>
      <c r="AK111" s="227">
        <v>0</v>
      </c>
      <c r="AL111" s="228">
        <v>0</v>
      </c>
      <c r="AM111" s="227"/>
      <c r="AN111" s="227"/>
      <c r="AO111" s="227"/>
      <c r="AP111" s="180" t="s">
        <v>618</v>
      </c>
      <c r="AQ111" s="183" t="s">
        <v>619</v>
      </c>
      <c r="AR111" s="191"/>
      <c r="AS111" s="191"/>
      <c r="AT111" s="191"/>
      <c r="AU111" s="191"/>
      <c r="AV111" s="191"/>
      <c r="AW111" s="191"/>
    </row>
    <row r="112" spans="1:49" ht="30.75" customHeight="1" x14ac:dyDescent="0.15">
      <c r="A112" s="180" t="s">
        <v>1166</v>
      </c>
      <c r="B112" s="180" t="s">
        <v>1167</v>
      </c>
      <c r="C112" s="180" t="s">
        <v>1198</v>
      </c>
      <c r="D112" s="180" t="s">
        <v>1345</v>
      </c>
      <c r="E112" s="180" t="s">
        <v>267</v>
      </c>
      <c r="F112" s="180"/>
      <c r="G112" s="180" t="s">
        <v>267</v>
      </c>
      <c r="H112" s="180"/>
      <c r="I112" s="180"/>
      <c r="J112" s="180"/>
      <c r="K112" s="180" t="s">
        <v>345</v>
      </c>
      <c r="L112" s="180"/>
      <c r="M112" s="181" t="s">
        <v>449</v>
      </c>
      <c r="N112" s="180" t="s">
        <v>437</v>
      </c>
      <c r="O112" s="180" t="s">
        <v>438</v>
      </c>
      <c r="P112" s="180" t="s">
        <v>631</v>
      </c>
      <c r="Q112" s="180">
        <v>3</v>
      </c>
      <c r="R112" s="180" t="s">
        <v>1176</v>
      </c>
      <c r="S112" s="180" t="s">
        <v>441</v>
      </c>
      <c r="T112" s="180" t="s">
        <v>478</v>
      </c>
      <c r="U112" s="180" t="s">
        <v>479</v>
      </c>
      <c r="V112" s="180" t="s">
        <v>813</v>
      </c>
      <c r="W112" s="180">
        <v>1612</v>
      </c>
      <c r="X112" s="180">
        <v>280</v>
      </c>
      <c r="Y112" s="232">
        <v>1892</v>
      </c>
      <c r="Z112" s="227" t="s">
        <v>452</v>
      </c>
      <c r="AA112" s="227">
        <v>1</v>
      </c>
      <c r="AB112" s="227">
        <v>90</v>
      </c>
      <c r="AC112" s="227"/>
      <c r="AD112" s="227"/>
      <c r="AE112" s="227"/>
      <c r="AF112" s="230">
        <v>0</v>
      </c>
      <c r="AG112" s="227"/>
      <c r="AH112" s="227"/>
      <c r="AI112" s="230">
        <v>0</v>
      </c>
      <c r="AJ112" s="227">
        <v>0</v>
      </c>
      <c r="AK112" s="227">
        <v>0</v>
      </c>
      <c r="AL112" s="228">
        <v>0</v>
      </c>
      <c r="AM112" s="227"/>
      <c r="AN112" s="227"/>
      <c r="AO112" s="227"/>
      <c r="AP112" s="180" t="s">
        <v>618</v>
      </c>
      <c r="AQ112" s="182" t="s">
        <v>619</v>
      </c>
      <c r="AR112" s="191"/>
      <c r="AS112" s="191"/>
      <c r="AT112" s="191"/>
      <c r="AU112" s="191"/>
      <c r="AV112" s="191"/>
      <c r="AW112" s="191"/>
    </row>
    <row r="113" spans="1:49" ht="30.75" customHeight="1" x14ac:dyDescent="0.15">
      <c r="A113" s="180" t="s">
        <v>1166</v>
      </c>
      <c r="B113" s="180" t="s">
        <v>1167</v>
      </c>
      <c r="C113" s="180" t="s">
        <v>1351</v>
      </c>
      <c r="D113" s="180" t="s">
        <v>1352</v>
      </c>
      <c r="E113" s="180" t="s">
        <v>259</v>
      </c>
      <c r="F113" s="181" t="s">
        <v>259</v>
      </c>
      <c r="G113" s="181"/>
      <c r="H113" s="181"/>
      <c r="I113" s="181"/>
      <c r="J113" s="181"/>
      <c r="K113" s="181"/>
      <c r="L113" s="181"/>
      <c r="M113" s="181" t="s">
        <v>436</v>
      </c>
      <c r="N113" s="180" t="s">
        <v>499</v>
      </c>
      <c r="O113" s="180" t="s">
        <v>438</v>
      </c>
      <c r="P113" s="180" t="s">
        <v>473</v>
      </c>
      <c r="Q113" s="180">
        <v>25</v>
      </c>
      <c r="R113" s="180"/>
      <c r="S113" s="180"/>
      <c r="T113" s="180"/>
      <c r="U113" s="180"/>
      <c r="V113" s="180"/>
      <c r="W113" s="180"/>
      <c r="X113" s="180"/>
      <c r="Y113" s="228">
        <f>+W113+X113</f>
        <v>0</v>
      </c>
      <c r="Z113" s="227"/>
      <c r="AA113" s="227"/>
      <c r="AB113" s="227"/>
      <c r="AC113" s="227" t="s">
        <v>1170</v>
      </c>
      <c r="AD113" s="227">
        <v>0</v>
      </c>
      <c r="AE113" s="227">
        <v>0</v>
      </c>
      <c r="AF113" s="230">
        <f>+AD113+AE113</f>
        <v>0</v>
      </c>
      <c r="AG113" s="227">
        <v>0</v>
      </c>
      <c r="AH113" s="227">
        <v>212</v>
      </c>
      <c r="AI113" s="230">
        <f>+AG113+AH113</f>
        <v>212</v>
      </c>
      <c r="AJ113" s="227">
        <v>0</v>
      </c>
      <c r="AK113" s="227">
        <v>212</v>
      </c>
      <c r="AL113" s="228">
        <v>212</v>
      </c>
      <c r="AM113" s="227" t="s">
        <v>444</v>
      </c>
      <c r="AN113" s="227">
        <v>0</v>
      </c>
      <c r="AO113" s="227">
        <v>0</v>
      </c>
      <c r="AP113" s="180" t="s">
        <v>638</v>
      </c>
      <c r="AQ113" s="182" t="s">
        <v>643</v>
      </c>
      <c r="AR113" s="191"/>
      <c r="AS113" s="191"/>
      <c r="AT113" s="191"/>
      <c r="AU113" s="191"/>
      <c r="AV113" s="191"/>
      <c r="AW113" s="191"/>
    </row>
    <row r="114" spans="1:49" ht="30.75" customHeight="1" x14ac:dyDescent="0.15">
      <c r="A114" s="180" t="s">
        <v>1166</v>
      </c>
      <c r="B114" s="180" t="s">
        <v>1167</v>
      </c>
      <c r="C114" s="180" t="s">
        <v>1353</v>
      </c>
      <c r="D114" s="180" t="s">
        <v>1354</v>
      </c>
      <c r="E114" s="180" t="s">
        <v>267</v>
      </c>
      <c r="F114" s="180"/>
      <c r="G114" s="180" t="s">
        <v>267</v>
      </c>
      <c r="H114" s="180"/>
      <c r="I114" s="180"/>
      <c r="J114" s="180"/>
      <c r="K114" s="180" t="s">
        <v>345</v>
      </c>
      <c r="L114" s="180"/>
      <c r="M114" s="181" t="s">
        <v>449</v>
      </c>
      <c r="N114" s="180" t="s">
        <v>437</v>
      </c>
      <c r="O114" s="180" t="s">
        <v>438</v>
      </c>
      <c r="P114" s="180" t="s">
        <v>439</v>
      </c>
      <c r="Q114" s="180">
        <v>3</v>
      </c>
      <c r="R114" s="180" t="s">
        <v>450</v>
      </c>
      <c r="S114" s="180" t="s">
        <v>441</v>
      </c>
      <c r="T114" s="180" t="s">
        <v>478</v>
      </c>
      <c r="U114" s="180" t="s">
        <v>479</v>
      </c>
      <c r="V114" s="180" t="s">
        <v>490</v>
      </c>
      <c r="W114" s="180">
        <v>194</v>
      </c>
      <c r="X114" s="180">
        <v>309</v>
      </c>
      <c r="Y114" s="228">
        <v>503</v>
      </c>
      <c r="Z114" s="227" t="s">
        <v>452</v>
      </c>
      <c r="AA114" s="227">
        <v>1</v>
      </c>
      <c r="AB114" s="227">
        <v>70</v>
      </c>
      <c r="AC114" s="227"/>
      <c r="AD114" s="227"/>
      <c r="AE114" s="227"/>
      <c r="AF114" s="230">
        <v>0</v>
      </c>
      <c r="AG114" s="227"/>
      <c r="AH114" s="227"/>
      <c r="AI114" s="230">
        <v>0</v>
      </c>
      <c r="AJ114" s="227">
        <v>0</v>
      </c>
      <c r="AK114" s="227">
        <v>0</v>
      </c>
      <c r="AL114" s="228">
        <v>0</v>
      </c>
      <c r="AM114" s="227"/>
      <c r="AN114" s="227"/>
      <c r="AO114" s="227"/>
      <c r="AP114" s="180" t="s">
        <v>618</v>
      </c>
      <c r="AQ114" s="182" t="s">
        <v>619</v>
      </c>
      <c r="AR114" s="191"/>
      <c r="AS114" s="191"/>
      <c r="AT114" s="191"/>
      <c r="AU114" s="191"/>
      <c r="AV114" s="191"/>
      <c r="AW114" s="191"/>
    </row>
    <row r="115" spans="1:49" ht="30.75" customHeight="1" x14ac:dyDescent="0.15">
      <c r="A115" s="180" t="s">
        <v>1166</v>
      </c>
      <c r="B115" s="180" t="s">
        <v>1167</v>
      </c>
      <c r="C115" s="180" t="s">
        <v>1355</v>
      </c>
      <c r="D115" s="180" t="s">
        <v>1356</v>
      </c>
      <c r="E115" s="180" t="s">
        <v>267</v>
      </c>
      <c r="F115" s="180"/>
      <c r="G115" s="180" t="s">
        <v>267</v>
      </c>
      <c r="H115" s="180"/>
      <c r="I115" s="180"/>
      <c r="J115" s="180"/>
      <c r="K115" s="180" t="s">
        <v>345</v>
      </c>
      <c r="L115" s="180"/>
      <c r="M115" s="181" t="s">
        <v>449</v>
      </c>
      <c r="N115" s="180" t="s">
        <v>437</v>
      </c>
      <c r="O115" s="180" t="s">
        <v>438</v>
      </c>
      <c r="P115" s="180" t="s">
        <v>439</v>
      </c>
      <c r="Q115" s="180">
        <v>5</v>
      </c>
      <c r="R115" s="180" t="s">
        <v>1357</v>
      </c>
      <c r="S115" s="180" t="s">
        <v>441</v>
      </c>
      <c r="T115" s="180" t="s">
        <v>478</v>
      </c>
      <c r="U115" s="180" t="s">
        <v>479</v>
      </c>
      <c r="V115" s="180" t="s">
        <v>479</v>
      </c>
      <c r="W115" s="180">
        <v>1405</v>
      </c>
      <c r="X115" s="180">
        <v>590</v>
      </c>
      <c r="Y115" s="232">
        <v>1995</v>
      </c>
      <c r="Z115" s="227" t="s">
        <v>452</v>
      </c>
      <c r="AA115" s="227">
        <v>1</v>
      </c>
      <c r="AB115" s="227">
        <v>50</v>
      </c>
      <c r="AC115" s="227"/>
      <c r="AD115" s="227"/>
      <c r="AE115" s="227"/>
      <c r="AF115" s="230">
        <v>0</v>
      </c>
      <c r="AG115" s="227"/>
      <c r="AH115" s="227"/>
      <c r="AI115" s="230">
        <v>0</v>
      </c>
      <c r="AJ115" s="227">
        <v>0</v>
      </c>
      <c r="AK115" s="227">
        <v>0</v>
      </c>
      <c r="AL115" s="228">
        <v>0</v>
      </c>
      <c r="AM115" s="227"/>
      <c r="AN115" s="227"/>
      <c r="AO115" s="227"/>
      <c r="AP115" s="180" t="s">
        <v>618</v>
      </c>
      <c r="AQ115" s="182" t="s">
        <v>619</v>
      </c>
      <c r="AR115" s="191"/>
      <c r="AS115" s="191"/>
      <c r="AT115" s="191"/>
      <c r="AU115" s="191"/>
      <c r="AV115" s="191"/>
      <c r="AW115" s="191"/>
    </row>
    <row r="116" spans="1:49" ht="30.75" customHeight="1" x14ac:dyDescent="0.15">
      <c r="A116" s="180" t="s">
        <v>1166</v>
      </c>
      <c r="B116" s="180" t="s">
        <v>1167</v>
      </c>
      <c r="C116" s="180" t="s">
        <v>1224</v>
      </c>
      <c r="D116" s="180" t="s">
        <v>1358</v>
      </c>
      <c r="E116" s="180" t="s">
        <v>259</v>
      </c>
      <c r="F116" s="181" t="s">
        <v>259</v>
      </c>
      <c r="G116" s="181"/>
      <c r="H116" s="181"/>
      <c r="I116" s="181"/>
      <c r="J116" s="181"/>
      <c r="K116" s="180" t="s">
        <v>345</v>
      </c>
      <c r="L116" s="181"/>
      <c r="M116" s="181" t="s">
        <v>436</v>
      </c>
      <c r="N116" s="180" t="s">
        <v>437</v>
      </c>
      <c r="O116" s="180" t="s">
        <v>438</v>
      </c>
      <c r="P116" s="180" t="s">
        <v>439</v>
      </c>
      <c r="Q116" s="180">
        <v>1</v>
      </c>
      <c r="R116" s="180" t="s">
        <v>1359</v>
      </c>
      <c r="S116" s="180" t="s">
        <v>441</v>
      </c>
      <c r="T116" s="180" t="s">
        <v>478</v>
      </c>
      <c r="U116" s="180" t="s">
        <v>479</v>
      </c>
      <c r="V116" s="180" t="s">
        <v>954</v>
      </c>
      <c r="W116" s="180">
        <v>0</v>
      </c>
      <c r="X116" s="180">
        <v>150</v>
      </c>
      <c r="Y116" s="228">
        <f t="shared" ref="Y116:Y151" si="33">+W116+X116</f>
        <v>150</v>
      </c>
      <c r="Z116" s="227" t="s">
        <v>444</v>
      </c>
      <c r="AA116" s="227">
        <v>0</v>
      </c>
      <c r="AB116" s="227">
        <v>0</v>
      </c>
      <c r="AC116" s="227"/>
      <c r="AD116" s="227"/>
      <c r="AE116" s="227"/>
      <c r="AF116" s="230">
        <f t="shared" ref="AF116:AF151" si="34">+AD116+AE116</f>
        <v>0</v>
      </c>
      <c r="AG116" s="227"/>
      <c r="AH116" s="227"/>
      <c r="AI116" s="230">
        <f t="shared" ref="AI116:AI151" si="35">+AG116+AH116</f>
        <v>0</v>
      </c>
      <c r="AJ116" s="227">
        <v>0</v>
      </c>
      <c r="AK116" s="227">
        <v>0</v>
      </c>
      <c r="AL116" s="228">
        <v>0</v>
      </c>
      <c r="AM116" s="227"/>
      <c r="AN116" s="227"/>
      <c r="AO116" s="227"/>
      <c r="AP116" s="180" t="s">
        <v>627</v>
      </c>
      <c r="AQ116" s="182" t="s">
        <v>445</v>
      </c>
      <c r="AR116" s="191"/>
      <c r="AS116" s="191"/>
      <c r="AT116" s="191"/>
      <c r="AU116" s="191"/>
      <c r="AV116" s="191"/>
      <c r="AW116" s="191"/>
    </row>
    <row r="117" spans="1:49" ht="30.75" customHeight="1" x14ac:dyDescent="0.15">
      <c r="A117" s="180" t="s">
        <v>1166</v>
      </c>
      <c r="B117" s="180" t="s">
        <v>1167</v>
      </c>
      <c r="C117" s="180" t="s">
        <v>1207</v>
      </c>
      <c r="D117" s="180" t="s">
        <v>1358</v>
      </c>
      <c r="E117" s="180" t="s">
        <v>259</v>
      </c>
      <c r="F117" s="181" t="s">
        <v>259</v>
      </c>
      <c r="G117" s="181"/>
      <c r="H117" s="181"/>
      <c r="I117" s="181"/>
      <c r="J117" s="181"/>
      <c r="K117" s="180" t="s">
        <v>345</v>
      </c>
      <c r="L117" s="181"/>
      <c r="M117" s="181" t="s">
        <v>436</v>
      </c>
      <c r="N117" s="180" t="s">
        <v>437</v>
      </c>
      <c r="O117" s="180" t="s">
        <v>438</v>
      </c>
      <c r="P117" s="180" t="s">
        <v>439</v>
      </c>
      <c r="Q117" s="180">
        <v>1</v>
      </c>
      <c r="R117" s="180" t="s">
        <v>1360</v>
      </c>
      <c r="S117" s="180" t="s">
        <v>441</v>
      </c>
      <c r="T117" s="180" t="s">
        <v>478</v>
      </c>
      <c r="U117" s="180" t="s">
        <v>479</v>
      </c>
      <c r="V117" s="180" t="s">
        <v>822</v>
      </c>
      <c r="W117" s="180">
        <v>0</v>
      </c>
      <c r="X117" s="180">
        <v>80</v>
      </c>
      <c r="Y117" s="228">
        <f t="shared" si="33"/>
        <v>80</v>
      </c>
      <c r="Z117" s="227" t="s">
        <v>444</v>
      </c>
      <c r="AA117" s="227">
        <v>0</v>
      </c>
      <c r="AB117" s="227">
        <v>0</v>
      </c>
      <c r="AC117" s="227"/>
      <c r="AD117" s="227"/>
      <c r="AE117" s="227"/>
      <c r="AF117" s="230">
        <f t="shared" si="34"/>
        <v>0</v>
      </c>
      <c r="AG117" s="227"/>
      <c r="AH117" s="227"/>
      <c r="AI117" s="230">
        <f t="shared" si="35"/>
        <v>0</v>
      </c>
      <c r="AJ117" s="227">
        <v>0</v>
      </c>
      <c r="AK117" s="227">
        <v>0</v>
      </c>
      <c r="AL117" s="228">
        <v>0</v>
      </c>
      <c r="AM117" s="227"/>
      <c r="AN117" s="227"/>
      <c r="AO117" s="227"/>
      <c r="AP117" s="180"/>
      <c r="AQ117" s="182"/>
      <c r="AR117" s="191"/>
      <c r="AS117" s="191"/>
      <c r="AT117" s="191"/>
      <c r="AU117" s="191"/>
      <c r="AV117" s="191"/>
      <c r="AW117" s="191"/>
    </row>
    <row r="118" spans="1:49" ht="30.75" customHeight="1" x14ac:dyDescent="0.15">
      <c r="A118" s="180" t="s">
        <v>1166</v>
      </c>
      <c r="B118" s="180" t="s">
        <v>1167</v>
      </c>
      <c r="C118" s="180" t="s">
        <v>1283</v>
      </c>
      <c r="D118" s="180" t="s">
        <v>1358</v>
      </c>
      <c r="E118" s="180" t="s">
        <v>259</v>
      </c>
      <c r="F118" s="181" t="s">
        <v>259</v>
      </c>
      <c r="G118" s="181"/>
      <c r="H118" s="181"/>
      <c r="I118" s="181"/>
      <c r="J118" s="181"/>
      <c r="K118" s="180" t="s">
        <v>345</v>
      </c>
      <c r="L118" s="181"/>
      <c r="M118" s="181" t="s">
        <v>436</v>
      </c>
      <c r="N118" s="180" t="s">
        <v>437</v>
      </c>
      <c r="O118" s="180" t="s">
        <v>438</v>
      </c>
      <c r="P118" s="180" t="s">
        <v>439</v>
      </c>
      <c r="Q118" s="180">
        <v>1</v>
      </c>
      <c r="R118" s="180" t="s">
        <v>1361</v>
      </c>
      <c r="S118" s="180" t="s">
        <v>441</v>
      </c>
      <c r="T118" s="180" t="s">
        <v>478</v>
      </c>
      <c r="U118" s="180" t="s">
        <v>479</v>
      </c>
      <c r="V118" s="180" t="s">
        <v>837</v>
      </c>
      <c r="W118" s="180">
        <v>0</v>
      </c>
      <c r="X118" s="180">
        <v>57</v>
      </c>
      <c r="Y118" s="228">
        <f t="shared" si="33"/>
        <v>57</v>
      </c>
      <c r="Z118" s="227" t="s">
        <v>444</v>
      </c>
      <c r="AA118" s="227">
        <v>0</v>
      </c>
      <c r="AB118" s="227">
        <v>0</v>
      </c>
      <c r="AC118" s="227"/>
      <c r="AD118" s="227"/>
      <c r="AE118" s="227"/>
      <c r="AF118" s="230">
        <f t="shared" si="34"/>
        <v>0</v>
      </c>
      <c r="AG118" s="227"/>
      <c r="AH118" s="227"/>
      <c r="AI118" s="230">
        <f t="shared" si="35"/>
        <v>0</v>
      </c>
      <c r="AJ118" s="227">
        <v>0</v>
      </c>
      <c r="AK118" s="227">
        <v>0</v>
      </c>
      <c r="AL118" s="228">
        <v>0</v>
      </c>
      <c r="AM118" s="227"/>
      <c r="AN118" s="227"/>
      <c r="AO118" s="227"/>
      <c r="AP118" s="180"/>
      <c r="AQ118" s="182"/>
      <c r="AR118" s="191"/>
      <c r="AS118" s="191"/>
      <c r="AT118" s="191"/>
      <c r="AU118" s="191"/>
      <c r="AV118" s="191"/>
      <c r="AW118" s="191"/>
    </row>
    <row r="119" spans="1:49" ht="30.75" customHeight="1" x14ac:dyDescent="0.25">
      <c r="A119" s="180" t="s">
        <v>1166</v>
      </c>
      <c r="B119" s="180" t="s">
        <v>1167</v>
      </c>
      <c r="C119" s="180" t="s">
        <v>1362</v>
      </c>
      <c r="D119" s="180" t="s">
        <v>1363</v>
      </c>
      <c r="E119" s="180" t="s">
        <v>1201</v>
      </c>
      <c r="F119" s="181" t="s">
        <v>259</v>
      </c>
      <c r="G119" s="181"/>
      <c r="H119" s="233" t="s">
        <v>285</v>
      </c>
      <c r="I119" s="233"/>
      <c r="J119" s="233"/>
      <c r="K119" s="233"/>
      <c r="L119" s="181" t="s">
        <v>349</v>
      </c>
      <c r="M119" s="181" t="s">
        <v>436</v>
      </c>
      <c r="N119" s="180" t="s">
        <v>437</v>
      </c>
      <c r="O119" s="180" t="s">
        <v>438</v>
      </c>
      <c r="P119" s="180" t="s">
        <v>615</v>
      </c>
      <c r="Q119" s="180">
        <v>3</v>
      </c>
      <c r="R119" s="180" t="s">
        <v>1284</v>
      </c>
      <c r="S119" s="180" t="s">
        <v>441</v>
      </c>
      <c r="T119" s="180" t="s">
        <v>442</v>
      </c>
      <c r="U119" s="180" t="s">
        <v>724</v>
      </c>
      <c r="V119" s="180" t="s">
        <v>724</v>
      </c>
      <c r="W119" s="180">
        <v>0</v>
      </c>
      <c r="X119" s="180">
        <v>1317</v>
      </c>
      <c r="Y119" s="228">
        <f t="shared" si="33"/>
        <v>1317</v>
      </c>
      <c r="Z119" s="227" t="s">
        <v>444</v>
      </c>
      <c r="AA119" s="227">
        <v>0</v>
      </c>
      <c r="AB119" s="227">
        <v>0</v>
      </c>
      <c r="AC119" s="227"/>
      <c r="AD119" s="227"/>
      <c r="AE119" s="227"/>
      <c r="AF119" s="230">
        <f t="shared" si="34"/>
        <v>0</v>
      </c>
      <c r="AG119" s="227"/>
      <c r="AH119" s="227"/>
      <c r="AI119" s="230">
        <f t="shared" si="35"/>
        <v>0</v>
      </c>
      <c r="AJ119" s="227">
        <v>0</v>
      </c>
      <c r="AK119" s="227">
        <v>0</v>
      </c>
      <c r="AL119" s="228">
        <v>0</v>
      </c>
      <c r="AM119" s="227"/>
      <c r="AN119" s="227"/>
      <c r="AO119" s="227"/>
      <c r="AP119" s="180" t="s">
        <v>627</v>
      </c>
      <c r="AQ119" s="182" t="s">
        <v>445</v>
      </c>
      <c r="AR119" s="191"/>
      <c r="AS119" s="191"/>
      <c r="AT119" s="191"/>
      <c r="AU119" s="191"/>
      <c r="AV119" s="191"/>
      <c r="AW119" s="191"/>
    </row>
    <row r="120" spans="1:49" ht="30.75" customHeight="1" x14ac:dyDescent="0.15">
      <c r="A120" s="180" t="s">
        <v>1166</v>
      </c>
      <c r="B120" s="180" t="s">
        <v>1167</v>
      </c>
      <c r="C120" s="180" t="s">
        <v>1364</v>
      </c>
      <c r="D120" s="180" t="s">
        <v>1365</v>
      </c>
      <c r="E120" s="180" t="s">
        <v>259</v>
      </c>
      <c r="F120" s="181" t="s">
        <v>259</v>
      </c>
      <c r="G120" s="181"/>
      <c r="H120" s="181"/>
      <c r="I120" s="181"/>
      <c r="J120" s="181"/>
      <c r="K120" s="180" t="s">
        <v>345</v>
      </c>
      <c r="L120" s="181"/>
      <c r="M120" s="181" t="s">
        <v>436</v>
      </c>
      <c r="N120" s="180" t="s">
        <v>437</v>
      </c>
      <c r="O120" s="180" t="s">
        <v>438</v>
      </c>
      <c r="P120" s="180" t="s">
        <v>680</v>
      </c>
      <c r="Q120" s="180">
        <v>1</v>
      </c>
      <c r="R120" s="180" t="s">
        <v>1366</v>
      </c>
      <c r="S120" s="180" t="s">
        <v>441</v>
      </c>
      <c r="T120" s="180" t="s">
        <v>478</v>
      </c>
      <c r="U120" s="180" t="s">
        <v>479</v>
      </c>
      <c r="V120" s="180" t="s">
        <v>899</v>
      </c>
      <c r="W120" s="180">
        <v>0</v>
      </c>
      <c r="X120" s="180">
        <v>7000</v>
      </c>
      <c r="Y120" s="228">
        <f t="shared" si="33"/>
        <v>7000</v>
      </c>
      <c r="Z120" s="227" t="s">
        <v>444</v>
      </c>
      <c r="AA120" s="227">
        <v>0</v>
      </c>
      <c r="AB120" s="227">
        <v>0</v>
      </c>
      <c r="AC120" s="227"/>
      <c r="AD120" s="227"/>
      <c r="AE120" s="227"/>
      <c r="AF120" s="230">
        <f t="shared" si="34"/>
        <v>0</v>
      </c>
      <c r="AG120" s="227"/>
      <c r="AH120" s="227"/>
      <c r="AI120" s="230">
        <f t="shared" si="35"/>
        <v>0</v>
      </c>
      <c r="AJ120" s="227">
        <v>0</v>
      </c>
      <c r="AK120" s="227">
        <v>0</v>
      </c>
      <c r="AL120" s="228">
        <v>0</v>
      </c>
      <c r="AM120" s="227"/>
      <c r="AN120" s="227"/>
      <c r="AO120" s="227"/>
      <c r="AP120" s="180" t="s">
        <v>627</v>
      </c>
      <c r="AQ120" s="183" t="s">
        <v>445</v>
      </c>
      <c r="AR120" s="191"/>
      <c r="AS120" s="191"/>
      <c r="AT120" s="191"/>
      <c r="AU120" s="191"/>
      <c r="AV120" s="191"/>
      <c r="AW120" s="191"/>
    </row>
    <row r="121" spans="1:49" ht="30.75" customHeight="1" x14ac:dyDescent="0.15">
      <c r="A121" s="180" t="s">
        <v>1166</v>
      </c>
      <c r="B121" s="180" t="s">
        <v>1167</v>
      </c>
      <c r="C121" s="180" t="s">
        <v>1257</v>
      </c>
      <c r="D121" s="180" t="s">
        <v>1365</v>
      </c>
      <c r="E121" s="180" t="s">
        <v>259</v>
      </c>
      <c r="F121" s="181" t="s">
        <v>259</v>
      </c>
      <c r="G121" s="181"/>
      <c r="H121" s="181"/>
      <c r="I121" s="181"/>
      <c r="J121" s="181"/>
      <c r="K121" s="180" t="s">
        <v>345</v>
      </c>
      <c r="L121" s="181"/>
      <c r="M121" s="181" t="s">
        <v>436</v>
      </c>
      <c r="N121" s="180" t="s">
        <v>437</v>
      </c>
      <c r="O121" s="180" t="s">
        <v>438</v>
      </c>
      <c r="P121" s="180" t="s">
        <v>680</v>
      </c>
      <c r="Q121" s="180">
        <v>1</v>
      </c>
      <c r="R121" s="180" t="s">
        <v>1367</v>
      </c>
      <c r="S121" s="180" t="s">
        <v>441</v>
      </c>
      <c r="T121" s="180" t="s">
        <v>478</v>
      </c>
      <c r="U121" s="180" t="s">
        <v>479</v>
      </c>
      <c r="V121" s="180" t="s">
        <v>868</v>
      </c>
      <c r="W121" s="180">
        <v>0</v>
      </c>
      <c r="X121" s="180">
        <v>5000</v>
      </c>
      <c r="Y121" s="228">
        <f t="shared" si="33"/>
        <v>5000</v>
      </c>
      <c r="Z121" s="227" t="s">
        <v>444</v>
      </c>
      <c r="AA121" s="227">
        <v>0</v>
      </c>
      <c r="AB121" s="227">
        <v>0</v>
      </c>
      <c r="AC121" s="227"/>
      <c r="AD121" s="227"/>
      <c r="AE121" s="227"/>
      <c r="AF121" s="230">
        <f t="shared" si="34"/>
        <v>0</v>
      </c>
      <c r="AG121" s="227"/>
      <c r="AH121" s="227"/>
      <c r="AI121" s="230">
        <f t="shared" si="35"/>
        <v>0</v>
      </c>
      <c r="AJ121" s="227">
        <v>0</v>
      </c>
      <c r="AK121" s="227">
        <v>0</v>
      </c>
      <c r="AL121" s="228">
        <v>0</v>
      </c>
      <c r="AM121" s="227"/>
      <c r="AN121" s="227"/>
      <c r="AO121" s="227"/>
      <c r="AP121" s="180" t="s">
        <v>627</v>
      </c>
      <c r="AQ121" s="183" t="s">
        <v>445</v>
      </c>
      <c r="AR121" s="191"/>
      <c r="AS121" s="191"/>
      <c r="AT121" s="191"/>
      <c r="AU121" s="191"/>
      <c r="AV121" s="191"/>
      <c r="AW121" s="191"/>
    </row>
    <row r="122" spans="1:49" ht="30.75" customHeight="1" x14ac:dyDescent="0.15">
      <c r="A122" s="180" t="s">
        <v>1166</v>
      </c>
      <c r="B122" s="180" t="s">
        <v>1167</v>
      </c>
      <c r="C122" s="180" t="s">
        <v>1297</v>
      </c>
      <c r="D122" s="180" t="s">
        <v>1365</v>
      </c>
      <c r="E122" s="180" t="s">
        <v>259</v>
      </c>
      <c r="F122" s="181" t="s">
        <v>259</v>
      </c>
      <c r="G122" s="181"/>
      <c r="H122" s="181"/>
      <c r="I122" s="181"/>
      <c r="J122" s="181"/>
      <c r="K122" s="180" t="s">
        <v>345</v>
      </c>
      <c r="L122" s="181"/>
      <c r="M122" s="181" t="s">
        <v>436</v>
      </c>
      <c r="N122" s="180" t="s">
        <v>437</v>
      </c>
      <c r="O122" s="180" t="s">
        <v>438</v>
      </c>
      <c r="P122" s="180" t="s">
        <v>680</v>
      </c>
      <c r="Q122" s="180">
        <v>1</v>
      </c>
      <c r="R122" s="180" t="s">
        <v>1293</v>
      </c>
      <c r="S122" s="180" t="s">
        <v>441</v>
      </c>
      <c r="T122" s="180" t="s">
        <v>478</v>
      </c>
      <c r="U122" s="180" t="s">
        <v>722</v>
      </c>
      <c r="V122" s="180" t="s">
        <v>882</v>
      </c>
      <c r="W122" s="180">
        <v>0</v>
      </c>
      <c r="X122" s="180">
        <v>20000</v>
      </c>
      <c r="Y122" s="228">
        <f t="shared" si="33"/>
        <v>20000</v>
      </c>
      <c r="Z122" s="180" t="s">
        <v>444</v>
      </c>
      <c r="AA122" s="180">
        <v>0</v>
      </c>
      <c r="AB122" s="180">
        <v>0</v>
      </c>
      <c r="AC122" s="180"/>
      <c r="AD122" s="180"/>
      <c r="AE122" s="180"/>
      <c r="AF122" s="230">
        <f t="shared" si="34"/>
        <v>0</v>
      </c>
      <c r="AG122" s="180"/>
      <c r="AH122" s="180"/>
      <c r="AI122" s="230">
        <f t="shared" si="35"/>
        <v>0</v>
      </c>
      <c r="AJ122" s="227">
        <v>0</v>
      </c>
      <c r="AK122" s="227">
        <v>0</v>
      </c>
      <c r="AL122" s="228">
        <v>0</v>
      </c>
      <c r="AM122" s="180"/>
      <c r="AN122" s="180"/>
      <c r="AO122" s="180"/>
      <c r="AP122" s="180" t="s">
        <v>627</v>
      </c>
      <c r="AQ122" s="183" t="s">
        <v>445</v>
      </c>
      <c r="AR122" s="191"/>
      <c r="AS122" s="191"/>
      <c r="AT122" s="191"/>
      <c r="AU122" s="191"/>
      <c r="AV122" s="191"/>
      <c r="AW122" s="191"/>
    </row>
    <row r="123" spans="1:49" ht="30.75" customHeight="1" x14ac:dyDescent="0.15">
      <c r="A123" s="180" t="s">
        <v>1166</v>
      </c>
      <c r="B123" s="180" t="s">
        <v>1167</v>
      </c>
      <c r="C123" s="180" t="s">
        <v>1245</v>
      </c>
      <c r="D123" s="180" t="s">
        <v>1365</v>
      </c>
      <c r="E123" s="180" t="s">
        <v>259</v>
      </c>
      <c r="F123" s="181" t="s">
        <v>259</v>
      </c>
      <c r="G123" s="181"/>
      <c r="H123" s="181"/>
      <c r="I123" s="181"/>
      <c r="J123" s="181"/>
      <c r="K123" s="180" t="s">
        <v>345</v>
      </c>
      <c r="L123" s="181"/>
      <c r="M123" s="181" t="s">
        <v>436</v>
      </c>
      <c r="N123" s="180" t="s">
        <v>437</v>
      </c>
      <c r="O123" s="180" t="s">
        <v>438</v>
      </c>
      <c r="P123" s="180" t="s">
        <v>680</v>
      </c>
      <c r="Q123" s="180">
        <v>1</v>
      </c>
      <c r="R123" s="180" t="s">
        <v>583</v>
      </c>
      <c r="S123" s="180" t="s">
        <v>441</v>
      </c>
      <c r="T123" s="180" t="s">
        <v>478</v>
      </c>
      <c r="U123" s="180" t="s">
        <v>479</v>
      </c>
      <c r="V123" s="180" t="s">
        <v>957</v>
      </c>
      <c r="W123" s="180">
        <v>0</v>
      </c>
      <c r="X123" s="180">
        <v>13000</v>
      </c>
      <c r="Y123" s="228">
        <f t="shared" si="33"/>
        <v>13000</v>
      </c>
      <c r="Z123" s="180" t="s">
        <v>444</v>
      </c>
      <c r="AA123" s="180">
        <v>0</v>
      </c>
      <c r="AB123" s="180">
        <v>0</v>
      </c>
      <c r="AC123" s="180"/>
      <c r="AD123" s="180"/>
      <c r="AE123" s="180"/>
      <c r="AF123" s="230">
        <f t="shared" si="34"/>
        <v>0</v>
      </c>
      <c r="AG123" s="180"/>
      <c r="AH123" s="180"/>
      <c r="AI123" s="230">
        <f t="shared" si="35"/>
        <v>0</v>
      </c>
      <c r="AJ123" s="227">
        <v>0</v>
      </c>
      <c r="AK123" s="227">
        <v>0</v>
      </c>
      <c r="AL123" s="228">
        <v>0</v>
      </c>
      <c r="AM123" s="180"/>
      <c r="AN123" s="180"/>
      <c r="AO123" s="180"/>
      <c r="AP123" s="180" t="s">
        <v>627</v>
      </c>
      <c r="AQ123" s="183" t="s">
        <v>445</v>
      </c>
      <c r="AR123" s="191"/>
      <c r="AS123" s="191"/>
      <c r="AT123" s="191"/>
      <c r="AU123" s="191"/>
      <c r="AV123" s="191"/>
      <c r="AW123" s="191"/>
    </row>
    <row r="124" spans="1:49" ht="30.75" customHeight="1" x14ac:dyDescent="0.15">
      <c r="A124" s="180" t="s">
        <v>1166</v>
      </c>
      <c r="B124" s="180" t="s">
        <v>1167</v>
      </c>
      <c r="C124" s="180" t="s">
        <v>1368</v>
      </c>
      <c r="D124" s="180" t="s">
        <v>1365</v>
      </c>
      <c r="E124" s="180" t="s">
        <v>259</v>
      </c>
      <c r="F124" s="181" t="s">
        <v>259</v>
      </c>
      <c r="G124" s="181"/>
      <c r="H124" s="181"/>
      <c r="I124" s="181"/>
      <c r="J124" s="181"/>
      <c r="K124" s="180" t="s">
        <v>345</v>
      </c>
      <c r="L124" s="181"/>
      <c r="M124" s="181" t="s">
        <v>436</v>
      </c>
      <c r="N124" s="180" t="s">
        <v>437</v>
      </c>
      <c r="O124" s="180" t="s">
        <v>438</v>
      </c>
      <c r="P124" s="180" t="s">
        <v>680</v>
      </c>
      <c r="Q124" s="180">
        <v>1</v>
      </c>
      <c r="R124" s="180" t="s">
        <v>1369</v>
      </c>
      <c r="S124" s="180" t="s">
        <v>441</v>
      </c>
      <c r="T124" s="180" t="s">
        <v>478</v>
      </c>
      <c r="U124" s="180" t="s">
        <v>479</v>
      </c>
      <c r="V124" s="180" t="s">
        <v>917</v>
      </c>
      <c r="W124" s="180">
        <v>0</v>
      </c>
      <c r="X124" s="180">
        <v>5000</v>
      </c>
      <c r="Y124" s="228">
        <f t="shared" si="33"/>
        <v>5000</v>
      </c>
      <c r="Z124" s="180" t="s">
        <v>444</v>
      </c>
      <c r="AA124" s="180">
        <v>0</v>
      </c>
      <c r="AB124" s="180">
        <v>0</v>
      </c>
      <c r="AC124" s="180"/>
      <c r="AD124" s="180"/>
      <c r="AE124" s="180"/>
      <c r="AF124" s="230">
        <f t="shared" si="34"/>
        <v>0</v>
      </c>
      <c r="AG124" s="180"/>
      <c r="AH124" s="180"/>
      <c r="AI124" s="230">
        <f t="shared" si="35"/>
        <v>0</v>
      </c>
      <c r="AJ124" s="227">
        <v>0</v>
      </c>
      <c r="AK124" s="227">
        <v>0</v>
      </c>
      <c r="AL124" s="228">
        <v>0</v>
      </c>
      <c r="AM124" s="180"/>
      <c r="AN124" s="180"/>
      <c r="AO124" s="180"/>
      <c r="AP124" s="180" t="s">
        <v>627</v>
      </c>
      <c r="AQ124" s="183" t="s">
        <v>445</v>
      </c>
      <c r="AR124" s="191"/>
      <c r="AS124" s="191"/>
      <c r="AT124" s="191"/>
      <c r="AU124" s="191"/>
      <c r="AV124" s="191"/>
      <c r="AW124" s="191"/>
    </row>
    <row r="125" spans="1:49" ht="30.75" customHeight="1" x14ac:dyDescent="0.15">
      <c r="A125" s="180" t="s">
        <v>1166</v>
      </c>
      <c r="B125" s="180" t="s">
        <v>1167</v>
      </c>
      <c r="C125" s="180" t="s">
        <v>1254</v>
      </c>
      <c r="D125" s="180" t="s">
        <v>1365</v>
      </c>
      <c r="E125" s="180" t="s">
        <v>259</v>
      </c>
      <c r="F125" s="181" t="s">
        <v>259</v>
      </c>
      <c r="G125" s="181"/>
      <c r="H125" s="181"/>
      <c r="I125" s="181"/>
      <c r="J125" s="181"/>
      <c r="K125" s="180" t="s">
        <v>345</v>
      </c>
      <c r="L125" s="181"/>
      <c r="M125" s="181" t="s">
        <v>436</v>
      </c>
      <c r="N125" s="180" t="s">
        <v>437</v>
      </c>
      <c r="O125" s="180" t="s">
        <v>438</v>
      </c>
      <c r="P125" s="180" t="s">
        <v>680</v>
      </c>
      <c r="Q125" s="180">
        <v>1</v>
      </c>
      <c r="R125" s="180" t="s">
        <v>1370</v>
      </c>
      <c r="S125" s="180" t="s">
        <v>441</v>
      </c>
      <c r="T125" s="180" t="s">
        <v>478</v>
      </c>
      <c r="U125" s="180" t="s">
        <v>479</v>
      </c>
      <c r="V125" s="180" t="s">
        <v>490</v>
      </c>
      <c r="W125" s="180">
        <v>0</v>
      </c>
      <c r="X125" s="180">
        <v>6000</v>
      </c>
      <c r="Y125" s="228">
        <f t="shared" si="33"/>
        <v>6000</v>
      </c>
      <c r="Z125" s="180" t="s">
        <v>444</v>
      </c>
      <c r="AA125" s="180">
        <v>0</v>
      </c>
      <c r="AB125" s="180">
        <v>0</v>
      </c>
      <c r="AC125" s="180"/>
      <c r="AD125" s="180"/>
      <c r="AE125" s="180"/>
      <c r="AF125" s="230">
        <f t="shared" si="34"/>
        <v>0</v>
      </c>
      <c r="AG125" s="180"/>
      <c r="AH125" s="180"/>
      <c r="AI125" s="230">
        <f t="shared" si="35"/>
        <v>0</v>
      </c>
      <c r="AJ125" s="227">
        <v>0</v>
      </c>
      <c r="AK125" s="227">
        <v>0</v>
      </c>
      <c r="AL125" s="228">
        <v>0</v>
      </c>
      <c r="AM125" s="180"/>
      <c r="AN125" s="180"/>
      <c r="AO125" s="180"/>
      <c r="AP125" s="180" t="s">
        <v>627</v>
      </c>
      <c r="AQ125" s="183" t="s">
        <v>445</v>
      </c>
      <c r="AR125" s="191"/>
      <c r="AS125" s="191"/>
      <c r="AT125" s="191"/>
      <c r="AU125" s="191"/>
      <c r="AV125" s="191"/>
      <c r="AW125" s="191"/>
    </row>
    <row r="126" spans="1:49" ht="30.75" customHeight="1" x14ac:dyDescent="0.15">
      <c r="A126" s="180" t="s">
        <v>1166</v>
      </c>
      <c r="B126" s="180" t="s">
        <v>1167</v>
      </c>
      <c r="C126" s="180" t="s">
        <v>1248</v>
      </c>
      <c r="D126" s="180" t="s">
        <v>1365</v>
      </c>
      <c r="E126" s="180" t="s">
        <v>259</v>
      </c>
      <c r="F126" s="181" t="s">
        <v>259</v>
      </c>
      <c r="G126" s="181"/>
      <c r="H126" s="181"/>
      <c r="I126" s="181"/>
      <c r="J126" s="181"/>
      <c r="K126" s="180" t="s">
        <v>345</v>
      </c>
      <c r="L126" s="181"/>
      <c r="M126" s="181" t="s">
        <v>436</v>
      </c>
      <c r="N126" s="180" t="s">
        <v>437</v>
      </c>
      <c r="O126" s="180" t="s">
        <v>438</v>
      </c>
      <c r="P126" s="180" t="s">
        <v>680</v>
      </c>
      <c r="Q126" s="180">
        <v>1</v>
      </c>
      <c r="R126" s="180" t="s">
        <v>1371</v>
      </c>
      <c r="S126" s="180" t="s">
        <v>441</v>
      </c>
      <c r="T126" s="180" t="s">
        <v>478</v>
      </c>
      <c r="U126" s="180" t="s">
        <v>479</v>
      </c>
      <c r="V126" s="180" t="s">
        <v>584</v>
      </c>
      <c r="W126" s="180">
        <v>0</v>
      </c>
      <c r="X126" s="180">
        <v>7000</v>
      </c>
      <c r="Y126" s="228">
        <f t="shared" si="33"/>
        <v>7000</v>
      </c>
      <c r="Z126" s="180" t="s">
        <v>444</v>
      </c>
      <c r="AA126" s="180">
        <v>0</v>
      </c>
      <c r="AB126" s="180">
        <v>0</v>
      </c>
      <c r="AC126" s="180"/>
      <c r="AD126" s="180"/>
      <c r="AE126" s="180"/>
      <c r="AF126" s="230">
        <f t="shared" si="34"/>
        <v>0</v>
      </c>
      <c r="AG126" s="180"/>
      <c r="AH126" s="180"/>
      <c r="AI126" s="230">
        <f t="shared" si="35"/>
        <v>0</v>
      </c>
      <c r="AJ126" s="227">
        <v>0</v>
      </c>
      <c r="AK126" s="227">
        <v>0</v>
      </c>
      <c r="AL126" s="228">
        <v>0</v>
      </c>
      <c r="AM126" s="180"/>
      <c r="AN126" s="180"/>
      <c r="AO126" s="180"/>
      <c r="AP126" s="180" t="s">
        <v>627</v>
      </c>
      <c r="AQ126" s="183" t="s">
        <v>445</v>
      </c>
      <c r="AR126" s="191"/>
      <c r="AS126" s="191"/>
      <c r="AT126" s="191"/>
      <c r="AU126" s="191"/>
      <c r="AV126" s="191"/>
      <c r="AW126" s="191"/>
    </row>
    <row r="127" spans="1:49" ht="30.75" customHeight="1" x14ac:dyDescent="0.15">
      <c r="A127" s="180" t="s">
        <v>1166</v>
      </c>
      <c r="B127" s="180" t="s">
        <v>1167</v>
      </c>
      <c r="C127" s="180" t="s">
        <v>1181</v>
      </c>
      <c r="D127" s="180" t="s">
        <v>1365</v>
      </c>
      <c r="E127" s="180" t="s">
        <v>259</v>
      </c>
      <c r="F127" s="181" t="s">
        <v>259</v>
      </c>
      <c r="G127" s="181"/>
      <c r="H127" s="181"/>
      <c r="I127" s="181"/>
      <c r="J127" s="181"/>
      <c r="K127" s="180" t="s">
        <v>345</v>
      </c>
      <c r="L127" s="181"/>
      <c r="M127" s="181" t="s">
        <v>436</v>
      </c>
      <c r="N127" s="180" t="s">
        <v>437</v>
      </c>
      <c r="O127" s="180" t="s">
        <v>438</v>
      </c>
      <c r="P127" s="180" t="s">
        <v>680</v>
      </c>
      <c r="Q127" s="180">
        <v>1</v>
      </c>
      <c r="R127" s="180" t="s">
        <v>1372</v>
      </c>
      <c r="S127" s="180" t="s">
        <v>441</v>
      </c>
      <c r="T127" s="180" t="s">
        <v>478</v>
      </c>
      <c r="U127" s="180" t="s">
        <v>479</v>
      </c>
      <c r="V127" s="180" t="s">
        <v>930</v>
      </c>
      <c r="W127" s="180">
        <v>0</v>
      </c>
      <c r="X127" s="180">
        <v>6000</v>
      </c>
      <c r="Y127" s="228">
        <f t="shared" si="33"/>
        <v>6000</v>
      </c>
      <c r="Z127" s="180" t="s">
        <v>444</v>
      </c>
      <c r="AA127" s="180">
        <v>0</v>
      </c>
      <c r="AB127" s="180">
        <v>0</v>
      </c>
      <c r="AC127" s="180"/>
      <c r="AD127" s="180"/>
      <c r="AE127" s="180"/>
      <c r="AF127" s="230">
        <f t="shared" si="34"/>
        <v>0</v>
      </c>
      <c r="AG127" s="180"/>
      <c r="AH127" s="180"/>
      <c r="AI127" s="230">
        <f t="shared" si="35"/>
        <v>0</v>
      </c>
      <c r="AJ127" s="227">
        <v>0</v>
      </c>
      <c r="AK127" s="227">
        <v>0</v>
      </c>
      <c r="AL127" s="228">
        <v>0</v>
      </c>
      <c r="AM127" s="180"/>
      <c r="AN127" s="180"/>
      <c r="AO127" s="180"/>
      <c r="AP127" s="180" t="s">
        <v>627</v>
      </c>
      <c r="AQ127" s="183" t="s">
        <v>445</v>
      </c>
      <c r="AR127" s="191"/>
      <c r="AS127" s="191"/>
      <c r="AT127" s="191"/>
      <c r="AU127" s="191"/>
      <c r="AV127" s="191"/>
      <c r="AW127" s="191"/>
    </row>
    <row r="128" spans="1:49" ht="30.75" customHeight="1" x14ac:dyDescent="0.15">
      <c r="A128" s="180" t="s">
        <v>1166</v>
      </c>
      <c r="B128" s="180" t="s">
        <v>1167</v>
      </c>
      <c r="C128" s="180" t="s">
        <v>1348</v>
      </c>
      <c r="D128" s="180" t="s">
        <v>1365</v>
      </c>
      <c r="E128" s="180" t="s">
        <v>259</v>
      </c>
      <c r="F128" s="181" t="s">
        <v>259</v>
      </c>
      <c r="G128" s="181"/>
      <c r="H128" s="181"/>
      <c r="I128" s="181"/>
      <c r="J128" s="181"/>
      <c r="K128" s="180" t="s">
        <v>345</v>
      </c>
      <c r="L128" s="181"/>
      <c r="M128" s="181" t="s">
        <v>436</v>
      </c>
      <c r="N128" s="180" t="s">
        <v>437</v>
      </c>
      <c r="O128" s="180" t="s">
        <v>438</v>
      </c>
      <c r="P128" s="180" t="s">
        <v>680</v>
      </c>
      <c r="Q128" s="180">
        <v>1</v>
      </c>
      <c r="R128" s="180" t="s">
        <v>1373</v>
      </c>
      <c r="S128" s="180" t="s">
        <v>441</v>
      </c>
      <c r="T128" s="180" t="s">
        <v>478</v>
      </c>
      <c r="U128" s="180" t="s">
        <v>656</v>
      </c>
      <c r="V128" s="180" t="s">
        <v>810</v>
      </c>
      <c r="W128" s="180">
        <v>0</v>
      </c>
      <c r="X128" s="180">
        <v>11000</v>
      </c>
      <c r="Y128" s="228">
        <f t="shared" si="33"/>
        <v>11000</v>
      </c>
      <c r="Z128" s="180" t="s">
        <v>444</v>
      </c>
      <c r="AA128" s="180">
        <v>0</v>
      </c>
      <c r="AB128" s="180">
        <v>0</v>
      </c>
      <c r="AC128" s="180"/>
      <c r="AD128" s="180"/>
      <c r="AE128" s="180"/>
      <c r="AF128" s="230">
        <f t="shared" si="34"/>
        <v>0</v>
      </c>
      <c r="AG128" s="180"/>
      <c r="AH128" s="180"/>
      <c r="AI128" s="230">
        <f t="shared" si="35"/>
        <v>0</v>
      </c>
      <c r="AJ128" s="227">
        <v>0</v>
      </c>
      <c r="AK128" s="227">
        <v>0</v>
      </c>
      <c r="AL128" s="228">
        <v>0</v>
      </c>
      <c r="AM128" s="180"/>
      <c r="AN128" s="180"/>
      <c r="AO128" s="180"/>
      <c r="AP128" s="180" t="s">
        <v>627</v>
      </c>
      <c r="AQ128" s="183" t="s">
        <v>445</v>
      </c>
      <c r="AR128" s="191"/>
      <c r="AS128" s="191"/>
      <c r="AT128" s="191"/>
      <c r="AU128" s="191"/>
      <c r="AV128" s="191"/>
      <c r="AW128" s="191"/>
    </row>
    <row r="129" spans="1:49" ht="30.75" customHeight="1" x14ac:dyDescent="0.15">
      <c r="A129" s="180" t="s">
        <v>1166</v>
      </c>
      <c r="B129" s="180" t="s">
        <v>1167</v>
      </c>
      <c r="C129" s="180" t="s">
        <v>1224</v>
      </c>
      <c r="D129" s="180" t="s">
        <v>1365</v>
      </c>
      <c r="E129" s="180" t="s">
        <v>259</v>
      </c>
      <c r="F129" s="181" t="s">
        <v>259</v>
      </c>
      <c r="G129" s="181"/>
      <c r="H129" s="181"/>
      <c r="I129" s="181"/>
      <c r="J129" s="181"/>
      <c r="K129" s="180" t="s">
        <v>345</v>
      </c>
      <c r="L129" s="181"/>
      <c r="M129" s="181" t="s">
        <v>436</v>
      </c>
      <c r="N129" s="180" t="s">
        <v>437</v>
      </c>
      <c r="O129" s="180" t="s">
        <v>438</v>
      </c>
      <c r="P129" s="180" t="s">
        <v>680</v>
      </c>
      <c r="Q129" s="180">
        <v>1</v>
      </c>
      <c r="R129" s="180" t="s">
        <v>1374</v>
      </c>
      <c r="S129" s="180" t="s">
        <v>441</v>
      </c>
      <c r="T129" s="180" t="s">
        <v>478</v>
      </c>
      <c r="U129" s="180" t="s">
        <v>479</v>
      </c>
      <c r="V129" s="180" t="s">
        <v>459</v>
      </c>
      <c r="W129" s="180">
        <v>0</v>
      </c>
      <c r="X129" s="180">
        <v>5000</v>
      </c>
      <c r="Y129" s="228">
        <f t="shared" si="33"/>
        <v>5000</v>
      </c>
      <c r="Z129" s="180" t="s">
        <v>444</v>
      </c>
      <c r="AA129" s="180">
        <v>0</v>
      </c>
      <c r="AB129" s="180">
        <v>0</v>
      </c>
      <c r="AC129" s="180"/>
      <c r="AD129" s="180"/>
      <c r="AE129" s="180"/>
      <c r="AF129" s="230">
        <f t="shared" si="34"/>
        <v>0</v>
      </c>
      <c r="AG129" s="180"/>
      <c r="AH129" s="180"/>
      <c r="AI129" s="230">
        <f t="shared" si="35"/>
        <v>0</v>
      </c>
      <c r="AJ129" s="227">
        <v>0</v>
      </c>
      <c r="AK129" s="227">
        <v>0</v>
      </c>
      <c r="AL129" s="228">
        <v>0</v>
      </c>
      <c r="AM129" s="180"/>
      <c r="AN129" s="180"/>
      <c r="AO129" s="180"/>
      <c r="AP129" s="180" t="s">
        <v>627</v>
      </c>
      <c r="AQ129" s="183" t="s">
        <v>445</v>
      </c>
      <c r="AR129" s="191"/>
      <c r="AS129" s="191"/>
      <c r="AT129" s="191"/>
      <c r="AU129" s="191"/>
      <c r="AV129" s="191"/>
      <c r="AW129" s="191"/>
    </row>
    <row r="130" spans="1:49" ht="30.75" customHeight="1" x14ac:dyDescent="0.15">
      <c r="A130" s="180" t="s">
        <v>1166</v>
      </c>
      <c r="B130" s="180" t="s">
        <v>1167</v>
      </c>
      <c r="C130" s="180" t="s">
        <v>1177</v>
      </c>
      <c r="D130" s="180" t="s">
        <v>1365</v>
      </c>
      <c r="E130" s="180" t="s">
        <v>259</v>
      </c>
      <c r="F130" s="181" t="s">
        <v>259</v>
      </c>
      <c r="G130" s="181"/>
      <c r="H130" s="181"/>
      <c r="I130" s="181"/>
      <c r="J130" s="181"/>
      <c r="K130" s="180" t="s">
        <v>345</v>
      </c>
      <c r="L130" s="181"/>
      <c r="M130" s="181" t="s">
        <v>436</v>
      </c>
      <c r="N130" s="180" t="s">
        <v>437</v>
      </c>
      <c r="O130" s="180" t="s">
        <v>438</v>
      </c>
      <c r="P130" s="180" t="s">
        <v>680</v>
      </c>
      <c r="Q130" s="180">
        <v>1</v>
      </c>
      <c r="R130" s="180" t="s">
        <v>1375</v>
      </c>
      <c r="S130" s="180" t="s">
        <v>441</v>
      </c>
      <c r="T130" s="180" t="s">
        <v>478</v>
      </c>
      <c r="U130" s="180" t="s">
        <v>479</v>
      </c>
      <c r="V130" s="180" t="s">
        <v>876</v>
      </c>
      <c r="W130" s="180">
        <v>0</v>
      </c>
      <c r="X130" s="180">
        <v>6000</v>
      </c>
      <c r="Y130" s="228">
        <f t="shared" si="33"/>
        <v>6000</v>
      </c>
      <c r="Z130" s="180" t="s">
        <v>444</v>
      </c>
      <c r="AA130" s="180">
        <v>0</v>
      </c>
      <c r="AB130" s="180">
        <v>0</v>
      </c>
      <c r="AC130" s="180"/>
      <c r="AD130" s="180"/>
      <c r="AE130" s="180"/>
      <c r="AF130" s="230">
        <f t="shared" si="34"/>
        <v>0</v>
      </c>
      <c r="AG130" s="180"/>
      <c r="AH130" s="180"/>
      <c r="AI130" s="230">
        <f t="shared" si="35"/>
        <v>0</v>
      </c>
      <c r="AJ130" s="227">
        <v>0</v>
      </c>
      <c r="AK130" s="227">
        <v>0</v>
      </c>
      <c r="AL130" s="228">
        <v>0</v>
      </c>
      <c r="AM130" s="180"/>
      <c r="AN130" s="180"/>
      <c r="AO130" s="180"/>
      <c r="AP130" s="180" t="s">
        <v>627</v>
      </c>
      <c r="AQ130" s="183" t="s">
        <v>445</v>
      </c>
      <c r="AR130" s="191"/>
      <c r="AS130" s="191"/>
      <c r="AT130" s="191"/>
      <c r="AU130" s="191"/>
      <c r="AV130" s="191"/>
      <c r="AW130" s="191"/>
    </row>
    <row r="131" spans="1:49" ht="30.75" customHeight="1" x14ac:dyDescent="0.15">
      <c r="A131" s="180" t="s">
        <v>1166</v>
      </c>
      <c r="B131" s="180" t="s">
        <v>1167</v>
      </c>
      <c r="C131" s="180" t="s">
        <v>1207</v>
      </c>
      <c r="D131" s="180" t="s">
        <v>1365</v>
      </c>
      <c r="E131" s="180" t="s">
        <v>259</v>
      </c>
      <c r="F131" s="181" t="s">
        <v>259</v>
      </c>
      <c r="G131" s="181"/>
      <c r="H131" s="181"/>
      <c r="I131" s="181"/>
      <c r="J131" s="181"/>
      <c r="K131" s="180" t="s">
        <v>345</v>
      </c>
      <c r="L131" s="181"/>
      <c r="M131" s="181" t="s">
        <v>436</v>
      </c>
      <c r="N131" s="180" t="s">
        <v>437</v>
      </c>
      <c r="O131" s="180" t="s">
        <v>438</v>
      </c>
      <c r="P131" s="180" t="s">
        <v>680</v>
      </c>
      <c r="Q131" s="180">
        <v>1</v>
      </c>
      <c r="R131" s="180" t="s">
        <v>1376</v>
      </c>
      <c r="S131" s="180" t="s">
        <v>441</v>
      </c>
      <c r="T131" s="180" t="s">
        <v>478</v>
      </c>
      <c r="U131" s="180" t="s">
        <v>479</v>
      </c>
      <c r="V131" s="180" t="s">
        <v>595</v>
      </c>
      <c r="W131" s="180">
        <v>0</v>
      </c>
      <c r="X131" s="180">
        <v>20000</v>
      </c>
      <c r="Y131" s="228">
        <f t="shared" si="33"/>
        <v>20000</v>
      </c>
      <c r="Z131" s="180" t="s">
        <v>444</v>
      </c>
      <c r="AA131" s="180">
        <v>0</v>
      </c>
      <c r="AB131" s="180">
        <v>0</v>
      </c>
      <c r="AC131" s="180"/>
      <c r="AD131" s="180"/>
      <c r="AE131" s="180"/>
      <c r="AF131" s="230">
        <f t="shared" si="34"/>
        <v>0</v>
      </c>
      <c r="AG131" s="180"/>
      <c r="AH131" s="180"/>
      <c r="AI131" s="230">
        <f t="shared" si="35"/>
        <v>0</v>
      </c>
      <c r="AJ131" s="227">
        <v>0</v>
      </c>
      <c r="AK131" s="227">
        <v>0</v>
      </c>
      <c r="AL131" s="228">
        <v>0</v>
      </c>
      <c r="AM131" s="180"/>
      <c r="AN131" s="180"/>
      <c r="AO131" s="180"/>
      <c r="AP131" s="180" t="s">
        <v>627</v>
      </c>
      <c r="AQ131" s="183" t="s">
        <v>445</v>
      </c>
      <c r="AR131" s="191"/>
      <c r="AS131" s="191"/>
      <c r="AT131" s="191"/>
      <c r="AU131" s="191"/>
      <c r="AV131" s="191"/>
      <c r="AW131" s="191"/>
    </row>
    <row r="132" spans="1:49" ht="30.75" customHeight="1" x14ac:dyDescent="0.15">
      <c r="A132" s="180" t="s">
        <v>1166</v>
      </c>
      <c r="B132" s="180" t="s">
        <v>1167</v>
      </c>
      <c r="C132" s="180" t="s">
        <v>1269</v>
      </c>
      <c r="D132" s="180" t="s">
        <v>1365</v>
      </c>
      <c r="E132" s="180" t="s">
        <v>259</v>
      </c>
      <c r="F132" s="181" t="s">
        <v>259</v>
      </c>
      <c r="G132" s="181"/>
      <c r="H132" s="181"/>
      <c r="I132" s="181"/>
      <c r="J132" s="181"/>
      <c r="K132" s="180" t="s">
        <v>345</v>
      </c>
      <c r="L132" s="181"/>
      <c r="M132" s="181" t="s">
        <v>436</v>
      </c>
      <c r="N132" s="180" t="s">
        <v>437</v>
      </c>
      <c r="O132" s="180" t="s">
        <v>438</v>
      </c>
      <c r="P132" s="180" t="s">
        <v>680</v>
      </c>
      <c r="Q132" s="180">
        <v>1</v>
      </c>
      <c r="R132" s="180" t="s">
        <v>1377</v>
      </c>
      <c r="S132" s="180" t="s">
        <v>441</v>
      </c>
      <c r="T132" s="180" t="s">
        <v>478</v>
      </c>
      <c r="U132" s="180" t="s">
        <v>479</v>
      </c>
      <c r="V132" s="180" t="s">
        <v>996</v>
      </c>
      <c r="W132" s="180">
        <v>0</v>
      </c>
      <c r="X132" s="180">
        <v>3000</v>
      </c>
      <c r="Y132" s="228">
        <f t="shared" si="33"/>
        <v>3000</v>
      </c>
      <c r="Z132" s="180" t="s">
        <v>444</v>
      </c>
      <c r="AA132" s="180">
        <v>0</v>
      </c>
      <c r="AB132" s="180">
        <v>0</v>
      </c>
      <c r="AC132" s="180"/>
      <c r="AD132" s="180"/>
      <c r="AE132" s="180"/>
      <c r="AF132" s="230">
        <f t="shared" si="34"/>
        <v>0</v>
      </c>
      <c r="AG132" s="180"/>
      <c r="AH132" s="180"/>
      <c r="AI132" s="230">
        <f t="shared" si="35"/>
        <v>0</v>
      </c>
      <c r="AJ132" s="227">
        <v>0</v>
      </c>
      <c r="AK132" s="227">
        <v>0</v>
      </c>
      <c r="AL132" s="228">
        <v>0</v>
      </c>
      <c r="AM132" s="180"/>
      <c r="AN132" s="180"/>
      <c r="AO132" s="180"/>
      <c r="AP132" s="180" t="s">
        <v>627</v>
      </c>
      <c r="AQ132" s="183" t="s">
        <v>445</v>
      </c>
      <c r="AR132" s="191"/>
      <c r="AS132" s="191"/>
      <c r="AT132" s="191"/>
      <c r="AU132" s="191"/>
      <c r="AV132" s="191"/>
      <c r="AW132" s="191"/>
    </row>
    <row r="133" spans="1:49" ht="30.75" customHeight="1" x14ac:dyDescent="0.15">
      <c r="A133" s="180" t="s">
        <v>1166</v>
      </c>
      <c r="B133" s="180" t="s">
        <v>1167</v>
      </c>
      <c r="C133" s="180" t="s">
        <v>1283</v>
      </c>
      <c r="D133" s="180" t="s">
        <v>1365</v>
      </c>
      <c r="E133" s="180" t="s">
        <v>259</v>
      </c>
      <c r="F133" s="181" t="s">
        <v>259</v>
      </c>
      <c r="G133" s="181"/>
      <c r="H133" s="181"/>
      <c r="I133" s="181"/>
      <c r="J133" s="181"/>
      <c r="K133" s="180" t="s">
        <v>345</v>
      </c>
      <c r="L133" s="181"/>
      <c r="M133" s="181" t="s">
        <v>436</v>
      </c>
      <c r="N133" s="180" t="s">
        <v>437</v>
      </c>
      <c r="O133" s="180" t="s">
        <v>438</v>
      </c>
      <c r="P133" s="180" t="s">
        <v>680</v>
      </c>
      <c r="Q133" s="180">
        <v>1</v>
      </c>
      <c r="R133" s="180" t="s">
        <v>1378</v>
      </c>
      <c r="S133" s="180" t="s">
        <v>441</v>
      </c>
      <c r="T133" s="180" t="s">
        <v>478</v>
      </c>
      <c r="U133" s="180" t="s">
        <v>479</v>
      </c>
      <c r="V133" s="180" t="s">
        <v>900</v>
      </c>
      <c r="W133" s="180">
        <v>0</v>
      </c>
      <c r="X133" s="180">
        <v>12000</v>
      </c>
      <c r="Y133" s="228">
        <f t="shared" si="33"/>
        <v>12000</v>
      </c>
      <c r="Z133" s="180" t="s">
        <v>444</v>
      </c>
      <c r="AA133" s="180">
        <v>0</v>
      </c>
      <c r="AB133" s="180">
        <v>0</v>
      </c>
      <c r="AC133" s="180"/>
      <c r="AD133" s="180"/>
      <c r="AE133" s="180"/>
      <c r="AF133" s="230">
        <f t="shared" si="34"/>
        <v>0</v>
      </c>
      <c r="AG133" s="180"/>
      <c r="AH133" s="180"/>
      <c r="AI133" s="230">
        <f t="shared" si="35"/>
        <v>0</v>
      </c>
      <c r="AJ133" s="227">
        <v>0</v>
      </c>
      <c r="AK133" s="227">
        <v>0</v>
      </c>
      <c r="AL133" s="228">
        <v>0</v>
      </c>
      <c r="AM133" s="180"/>
      <c r="AN133" s="180"/>
      <c r="AO133" s="180"/>
      <c r="AP133" s="180" t="s">
        <v>627</v>
      </c>
      <c r="AQ133" s="183" t="s">
        <v>445</v>
      </c>
      <c r="AR133" s="191"/>
      <c r="AS133" s="191"/>
      <c r="AT133" s="191"/>
      <c r="AU133" s="191"/>
      <c r="AV133" s="191"/>
      <c r="AW133" s="191"/>
    </row>
    <row r="134" spans="1:49" ht="30.75" customHeight="1" x14ac:dyDescent="0.15">
      <c r="A134" s="180" t="s">
        <v>1166</v>
      </c>
      <c r="B134" s="180" t="s">
        <v>1167</v>
      </c>
      <c r="C134" s="180" t="s">
        <v>1379</v>
      </c>
      <c r="D134" s="180" t="s">
        <v>1365</v>
      </c>
      <c r="E134" s="180" t="s">
        <v>259</v>
      </c>
      <c r="F134" s="181" t="s">
        <v>259</v>
      </c>
      <c r="G134" s="181"/>
      <c r="H134" s="181"/>
      <c r="I134" s="181"/>
      <c r="J134" s="181"/>
      <c r="K134" s="181"/>
      <c r="L134" s="181" t="s">
        <v>349</v>
      </c>
      <c r="M134" s="181" t="s">
        <v>436</v>
      </c>
      <c r="N134" s="180" t="s">
        <v>437</v>
      </c>
      <c r="O134" s="180" t="s">
        <v>438</v>
      </c>
      <c r="P134" s="180" t="s">
        <v>680</v>
      </c>
      <c r="Q134" s="180">
        <v>1</v>
      </c>
      <c r="R134" s="180" t="s">
        <v>1380</v>
      </c>
      <c r="S134" s="180" t="s">
        <v>441</v>
      </c>
      <c r="T134" s="180" t="s">
        <v>492</v>
      </c>
      <c r="U134" s="180" t="s">
        <v>492</v>
      </c>
      <c r="V134" s="180" t="s">
        <v>699</v>
      </c>
      <c r="W134" s="180">
        <v>0</v>
      </c>
      <c r="X134" s="180">
        <v>5000</v>
      </c>
      <c r="Y134" s="228">
        <f t="shared" si="33"/>
        <v>5000</v>
      </c>
      <c r="Z134" s="180" t="s">
        <v>444</v>
      </c>
      <c r="AA134" s="180">
        <v>0</v>
      </c>
      <c r="AB134" s="180">
        <v>0</v>
      </c>
      <c r="AC134" s="180"/>
      <c r="AD134" s="180"/>
      <c r="AE134" s="180"/>
      <c r="AF134" s="230">
        <f t="shared" si="34"/>
        <v>0</v>
      </c>
      <c r="AG134" s="180"/>
      <c r="AH134" s="180"/>
      <c r="AI134" s="230">
        <f t="shared" si="35"/>
        <v>0</v>
      </c>
      <c r="AJ134" s="227">
        <v>0</v>
      </c>
      <c r="AK134" s="227">
        <v>0</v>
      </c>
      <c r="AL134" s="228">
        <v>0</v>
      </c>
      <c r="AM134" s="180"/>
      <c r="AN134" s="180"/>
      <c r="AO134" s="180"/>
      <c r="AP134" s="180" t="s">
        <v>627</v>
      </c>
      <c r="AQ134" s="183" t="s">
        <v>445</v>
      </c>
      <c r="AR134" s="191"/>
      <c r="AS134" s="191"/>
      <c r="AT134" s="191"/>
      <c r="AU134" s="191"/>
      <c r="AV134" s="191"/>
      <c r="AW134" s="191"/>
    </row>
    <row r="135" spans="1:49" ht="30.75" customHeight="1" x14ac:dyDescent="0.15">
      <c r="A135" s="180" t="s">
        <v>1166</v>
      </c>
      <c r="B135" s="180" t="s">
        <v>1167</v>
      </c>
      <c r="C135" s="180" t="s">
        <v>1323</v>
      </c>
      <c r="D135" s="180" t="s">
        <v>1365</v>
      </c>
      <c r="E135" s="180" t="s">
        <v>259</v>
      </c>
      <c r="F135" s="181" t="s">
        <v>259</v>
      </c>
      <c r="G135" s="181"/>
      <c r="H135" s="181"/>
      <c r="I135" s="181"/>
      <c r="J135" s="181"/>
      <c r="K135" s="181"/>
      <c r="L135" s="181" t="s">
        <v>349</v>
      </c>
      <c r="M135" s="181" t="s">
        <v>436</v>
      </c>
      <c r="N135" s="180" t="s">
        <v>437</v>
      </c>
      <c r="O135" s="180" t="s">
        <v>438</v>
      </c>
      <c r="P135" s="180" t="s">
        <v>680</v>
      </c>
      <c r="Q135" s="180">
        <v>1</v>
      </c>
      <c r="R135" s="180" t="s">
        <v>1381</v>
      </c>
      <c r="S135" s="180" t="s">
        <v>441</v>
      </c>
      <c r="T135" s="180" t="s">
        <v>635</v>
      </c>
      <c r="U135" s="180" t="s">
        <v>724</v>
      </c>
      <c r="V135" s="180" t="s">
        <v>925</v>
      </c>
      <c r="W135" s="180">
        <v>0</v>
      </c>
      <c r="X135" s="180">
        <v>25000</v>
      </c>
      <c r="Y135" s="228">
        <f t="shared" si="33"/>
        <v>25000</v>
      </c>
      <c r="Z135" s="180" t="s">
        <v>444</v>
      </c>
      <c r="AA135" s="180">
        <v>0</v>
      </c>
      <c r="AB135" s="180">
        <v>0</v>
      </c>
      <c r="AC135" s="180"/>
      <c r="AD135" s="180"/>
      <c r="AE135" s="180"/>
      <c r="AF135" s="230">
        <f t="shared" si="34"/>
        <v>0</v>
      </c>
      <c r="AG135" s="180"/>
      <c r="AH135" s="180"/>
      <c r="AI135" s="230">
        <f t="shared" si="35"/>
        <v>0</v>
      </c>
      <c r="AJ135" s="227">
        <v>0</v>
      </c>
      <c r="AK135" s="227">
        <v>0</v>
      </c>
      <c r="AL135" s="228">
        <v>0</v>
      </c>
      <c r="AM135" s="180"/>
      <c r="AN135" s="180"/>
      <c r="AO135" s="180"/>
      <c r="AP135" s="180" t="s">
        <v>627</v>
      </c>
      <c r="AQ135" s="183" t="s">
        <v>445</v>
      </c>
      <c r="AR135" s="191"/>
      <c r="AS135" s="191"/>
      <c r="AT135" s="191"/>
      <c r="AU135" s="191"/>
      <c r="AV135" s="191"/>
      <c r="AW135" s="191"/>
    </row>
    <row r="136" spans="1:49" ht="30.75" customHeight="1" x14ac:dyDescent="0.15">
      <c r="A136" s="180" t="s">
        <v>1166</v>
      </c>
      <c r="B136" s="180" t="s">
        <v>1167</v>
      </c>
      <c r="C136" s="180" t="s">
        <v>1295</v>
      </c>
      <c r="D136" s="180" t="s">
        <v>1365</v>
      </c>
      <c r="E136" s="180" t="s">
        <v>259</v>
      </c>
      <c r="F136" s="181" t="s">
        <v>259</v>
      </c>
      <c r="G136" s="181"/>
      <c r="H136" s="181"/>
      <c r="I136" s="181"/>
      <c r="J136" s="181"/>
      <c r="K136" s="181"/>
      <c r="L136" s="181" t="s">
        <v>349</v>
      </c>
      <c r="M136" s="181" t="s">
        <v>436</v>
      </c>
      <c r="N136" s="180" t="s">
        <v>437</v>
      </c>
      <c r="O136" s="180" t="s">
        <v>438</v>
      </c>
      <c r="P136" s="180" t="s">
        <v>680</v>
      </c>
      <c r="Q136" s="180">
        <v>1</v>
      </c>
      <c r="R136" s="180" t="s">
        <v>1382</v>
      </c>
      <c r="S136" s="180" t="s">
        <v>441</v>
      </c>
      <c r="T136" s="180" t="s">
        <v>442</v>
      </c>
      <c r="U136" s="180" t="s">
        <v>724</v>
      </c>
      <c r="V136" s="180" t="s">
        <v>724</v>
      </c>
      <c r="W136" s="180">
        <v>0</v>
      </c>
      <c r="X136" s="180">
        <v>18000</v>
      </c>
      <c r="Y136" s="228">
        <f t="shared" si="33"/>
        <v>18000</v>
      </c>
      <c r="Z136" s="180" t="s">
        <v>444</v>
      </c>
      <c r="AA136" s="180">
        <v>0</v>
      </c>
      <c r="AB136" s="180">
        <v>0</v>
      </c>
      <c r="AC136" s="180"/>
      <c r="AD136" s="180"/>
      <c r="AE136" s="180"/>
      <c r="AF136" s="230">
        <f t="shared" si="34"/>
        <v>0</v>
      </c>
      <c r="AG136" s="180"/>
      <c r="AH136" s="180"/>
      <c r="AI136" s="230">
        <f t="shared" si="35"/>
        <v>0</v>
      </c>
      <c r="AJ136" s="227">
        <v>0</v>
      </c>
      <c r="AK136" s="227">
        <v>0</v>
      </c>
      <c r="AL136" s="228">
        <v>0</v>
      </c>
      <c r="AM136" s="180"/>
      <c r="AN136" s="180"/>
      <c r="AO136" s="180"/>
      <c r="AP136" s="180" t="s">
        <v>627</v>
      </c>
      <c r="AQ136" s="183" t="s">
        <v>445</v>
      </c>
      <c r="AR136" s="191"/>
      <c r="AS136" s="191"/>
      <c r="AT136" s="191"/>
      <c r="AU136" s="191"/>
      <c r="AV136" s="191"/>
      <c r="AW136" s="191"/>
    </row>
    <row r="137" spans="1:49" ht="30.75" customHeight="1" x14ac:dyDescent="0.15">
      <c r="A137" s="180" t="s">
        <v>1166</v>
      </c>
      <c r="B137" s="180" t="s">
        <v>1167</v>
      </c>
      <c r="C137" s="180" t="s">
        <v>1383</v>
      </c>
      <c r="D137" s="180" t="s">
        <v>1365</v>
      </c>
      <c r="E137" s="180" t="s">
        <v>259</v>
      </c>
      <c r="F137" s="181" t="s">
        <v>259</v>
      </c>
      <c r="G137" s="181"/>
      <c r="H137" s="181"/>
      <c r="I137" s="181"/>
      <c r="J137" s="181"/>
      <c r="K137" s="181"/>
      <c r="L137" s="181" t="s">
        <v>349</v>
      </c>
      <c r="M137" s="181" t="s">
        <v>436</v>
      </c>
      <c r="N137" s="180" t="s">
        <v>437</v>
      </c>
      <c r="O137" s="180" t="s">
        <v>438</v>
      </c>
      <c r="P137" s="180" t="s">
        <v>680</v>
      </c>
      <c r="Q137" s="180">
        <v>1</v>
      </c>
      <c r="R137" s="180" t="s">
        <v>1384</v>
      </c>
      <c r="S137" s="180" t="s">
        <v>441</v>
      </c>
      <c r="T137" s="180" t="s">
        <v>644</v>
      </c>
      <c r="U137" s="180" t="s">
        <v>666</v>
      </c>
      <c r="V137" s="180" t="s">
        <v>666</v>
      </c>
      <c r="W137" s="180">
        <v>0</v>
      </c>
      <c r="X137" s="180">
        <v>5000</v>
      </c>
      <c r="Y137" s="228">
        <f t="shared" si="33"/>
        <v>5000</v>
      </c>
      <c r="Z137" s="180" t="s">
        <v>444</v>
      </c>
      <c r="AA137" s="180">
        <v>0</v>
      </c>
      <c r="AB137" s="180">
        <v>0</v>
      </c>
      <c r="AC137" s="180"/>
      <c r="AD137" s="180"/>
      <c r="AE137" s="180"/>
      <c r="AF137" s="230">
        <f t="shared" si="34"/>
        <v>0</v>
      </c>
      <c r="AG137" s="180"/>
      <c r="AH137" s="180"/>
      <c r="AI137" s="230">
        <f t="shared" si="35"/>
        <v>0</v>
      </c>
      <c r="AJ137" s="227">
        <v>0</v>
      </c>
      <c r="AK137" s="227">
        <v>0</v>
      </c>
      <c r="AL137" s="228">
        <v>0</v>
      </c>
      <c r="AM137" s="180"/>
      <c r="AN137" s="180"/>
      <c r="AO137" s="180"/>
      <c r="AP137" s="180" t="s">
        <v>627</v>
      </c>
      <c r="AQ137" s="183" t="s">
        <v>445</v>
      </c>
      <c r="AR137" s="191"/>
      <c r="AS137" s="191"/>
      <c r="AT137" s="191"/>
      <c r="AU137" s="191"/>
      <c r="AV137" s="191"/>
      <c r="AW137" s="191"/>
    </row>
    <row r="138" spans="1:49" ht="30.75" customHeight="1" x14ac:dyDescent="0.15">
      <c r="A138" s="180" t="s">
        <v>1166</v>
      </c>
      <c r="B138" s="180" t="s">
        <v>1167</v>
      </c>
      <c r="C138" s="180" t="s">
        <v>1385</v>
      </c>
      <c r="D138" s="180" t="s">
        <v>1365</v>
      </c>
      <c r="E138" s="180" t="s">
        <v>259</v>
      </c>
      <c r="F138" s="181" t="s">
        <v>259</v>
      </c>
      <c r="G138" s="181"/>
      <c r="H138" s="181"/>
      <c r="I138" s="181"/>
      <c r="J138" s="181"/>
      <c r="K138" s="181"/>
      <c r="L138" s="181" t="s">
        <v>349</v>
      </c>
      <c r="M138" s="181" t="s">
        <v>436</v>
      </c>
      <c r="N138" s="180" t="s">
        <v>437</v>
      </c>
      <c r="O138" s="180" t="s">
        <v>438</v>
      </c>
      <c r="P138" s="180" t="s">
        <v>680</v>
      </c>
      <c r="Q138" s="180">
        <v>1</v>
      </c>
      <c r="R138" s="180" t="s">
        <v>1386</v>
      </c>
      <c r="S138" s="180" t="s">
        <v>441</v>
      </c>
      <c r="T138" s="180" t="s">
        <v>649</v>
      </c>
      <c r="U138" s="180" t="s">
        <v>703</v>
      </c>
      <c r="V138" s="180" t="s">
        <v>975</v>
      </c>
      <c r="W138" s="180">
        <v>0</v>
      </c>
      <c r="X138" s="180">
        <v>35000</v>
      </c>
      <c r="Y138" s="228">
        <f t="shared" si="33"/>
        <v>35000</v>
      </c>
      <c r="Z138" s="180" t="s">
        <v>444</v>
      </c>
      <c r="AA138" s="180">
        <v>0</v>
      </c>
      <c r="AB138" s="180">
        <v>0</v>
      </c>
      <c r="AC138" s="180"/>
      <c r="AD138" s="180"/>
      <c r="AE138" s="180"/>
      <c r="AF138" s="230">
        <f t="shared" si="34"/>
        <v>0</v>
      </c>
      <c r="AG138" s="180"/>
      <c r="AH138" s="180"/>
      <c r="AI138" s="230">
        <f t="shared" si="35"/>
        <v>0</v>
      </c>
      <c r="AJ138" s="227">
        <v>0</v>
      </c>
      <c r="AK138" s="227">
        <v>0</v>
      </c>
      <c r="AL138" s="228">
        <v>0</v>
      </c>
      <c r="AM138" s="180"/>
      <c r="AN138" s="180"/>
      <c r="AO138" s="180"/>
      <c r="AP138" s="180" t="s">
        <v>627</v>
      </c>
      <c r="AQ138" s="183" t="s">
        <v>445</v>
      </c>
      <c r="AR138" s="191"/>
      <c r="AS138" s="191"/>
      <c r="AT138" s="191"/>
      <c r="AU138" s="191"/>
      <c r="AV138" s="191"/>
      <c r="AW138" s="191"/>
    </row>
    <row r="139" spans="1:49" ht="30.75" customHeight="1" x14ac:dyDescent="0.15">
      <c r="A139" s="180" t="s">
        <v>1166</v>
      </c>
      <c r="B139" s="180" t="s">
        <v>1167</v>
      </c>
      <c r="C139" s="180" t="s">
        <v>1387</v>
      </c>
      <c r="D139" s="180" t="s">
        <v>1365</v>
      </c>
      <c r="E139" s="180" t="s">
        <v>259</v>
      </c>
      <c r="F139" s="181" t="s">
        <v>259</v>
      </c>
      <c r="G139" s="181"/>
      <c r="H139" s="181"/>
      <c r="I139" s="181"/>
      <c r="J139" s="181"/>
      <c r="K139" s="181"/>
      <c r="L139" s="181" t="s">
        <v>349</v>
      </c>
      <c r="M139" s="181" t="s">
        <v>436</v>
      </c>
      <c r="N139" s="180" t="s">
        <v>437</v>
      </c>
      <c r="O139" s="180" t="s">
        <v>438</v>
      </c>
      <c r="P139" s="180" t="s">
        <v>680</v>
      </c>
      <c r="Q139" s="180">
        <v>1</v>
      </c>
      <c r="R139" s="180" t="s">
        <v>1388</v>
      </c>
      <c r="S139" s="180" t="s">
        <v>441</v>
      </c>
      <c r="T139" s="180" t="s">
        <v>649</v>
      </c>
      <c r="U139" s="180" t="s">
        <v>703</v>
      </c>
      <c r="V139" s="180" t="s">
        <v>975</v>
      </c>
      <c r="W139" s="180">
        <v>0</v>
      </c>
      <c r="X139" s="180">
        <v>25000</v>
      </c>
      <c r="Y139" s="228">
        <f t="shared" si="33"/>
        <v>25000</v>
      </c>
      <c r="Z139" s="180" t="s">
        <v>444</v>
      </c>
      <c r="AA139" s="180">
        <v>0</v>
      </c>
      <c r="AB139" s="180">
        <v>0</v>
      </c>
      <c r="AC139" s="180"/>
      <c r="AD139" s="180"/>
      <c r="AE139" s="180"/>
      <c r="AF139" s="230">
        <f t="shared" si="34"/>
        <v>0</v>
      </c>
      <c r="AG139" s="180"/>
      <c r="AH139" s="180"/>
      <c r="AI139" s="230">
        <f t="shared" si="35"/>
        <v>0</v>
      </c>
      <c r="AJ139" s="227">
        <v>0</v>
      </c>
      <c r="AK139" s="227">
        <v>0</v>
      </c>
      <c r="AL139" s="228">
        <v>0</v>
      </c>
      <c r="AM139" s="180"/>
      <c r="AN139" s="180"/>
      <c r="AO139" s="180"/>
      <c r="AP139" s="180" t="s">
        <v>627</v>
      </c>
      <c r="AQ139" s="183" t="s">
        <v>445</v>
      </c>
      <c r="AR139" s="191"/>
      <c r="AS139" s="191"/>
      <c r="AT139" s="191"/>
      <c r="AU139" s="191"/>
      <c r="AV139" s="191"/>
      <c r="AW139" s="191"/>
    </row>
    <row r="140" spans="1:49" ht="30.75" customHeight="1" x14ac:dyDescent="0.15">
      <c r="A140" s="180" t="s">
        <v>1166</v>
      </c>
      <c r="B140" s="180" t="s">
        <v>1167</v>
      </c>
      <c r="C140" s="180" t="s">
        <v>1389</v>
      </c>
      <c r="D140" s="180" t="s">
        <v>1390</v>
      </c>
      <c r="E140" s="180" t="s">
        <v>259</v>
      </c>
      <c r="F140" s="181" t="s">
        <v>259</v>
      </c>
      <c r="G140" s="181"/>
      <c r="H140" s="181"/>
      <c r="I140" s="181"/>
      <c r="J140" s="181"/>
      <c r="K140" s="181"/>
      <c r="L140" s="181" t="s">
        <v>349</v>
      </c>
      <c r="M140" s="181" t="s">
        <v>436</v>
      </c>
      <c r="N140" s="180" t="s">
        <v>437</v>
      </c>
      <c r="O140" s="180" t="s">
        <v>438</v>
      </c>
      <c r="P140" s="180" t="s">
        <v>680</v>
      </c>
      <c r="Q140" s="180">
        <v>3</v>
      </c>
      <c r="R140" s="180" t="s">
        <v>1391</v>
      </c>
      <c r="S140" s="180" t="s">
        <v>441</v>
      </c>
      <c r="T140" s="180" t="s">
        <v>492</v>
      </c>
      <c r="U140" s="180" t="s">
        <v>492</v>
      </c>
      <c r="V140" s="180" t="s">
        <v>492</v>
      </c>
      <c r="W140" s="180">
        <v>0</v>
      </c>
      <c r="X140" s="180">
        <v>192</v>
      </c>
      <c r="Y140" s="228">
        <f t="shared" si="33"/>
        <v>192</v>
      </c>
      <c r="Z140" s="180" t="s">
        <v>444</v>
      </c>
      <c r="AA140" s="180">
        <v>0</v>
      </c>
      <c r="AB140" s="180">
        <v>0</v>
      </c>
      <c r="AC140" s="180"/>
      <c r="AD140" s="180"/>
      <c r="AE140" s="180"/>
      <c r="AF140" s="230">
        <f t="shared" si="34"/>
        <v>0</v>
      </c>
      <c r="AG140" s="180"/>
      <c r="AH140" s="180"/>
      <c r="AI140" s="230">
        <f t="shared" si="35"/>
        <v>0</v>
      </c>
      <c r="AJ140" s="227">
        <v>0</v>
      </c>
      <c r="AK140" s="227">
        <v>0</v>
      </c>
      <c r="AL140" s="228">
        <v>0</v>
      </c>
      <c r="AM140" s="180"/>
      <c r="AN140" s="180"/>
      <c r="AO140" s="180"/>
      <c r="AP140" s="180" t="s">
        <v>627</v>
      </c>
      <c r="AQ140" s="183" t="s">
        <v>445</v>
      </c>
      <c r="AR140" s="191"/>
      <c r="AS140" s="191"/>
      <c r="AT140" s="191"/>
      <c r="AU140" s="191"/>
      <c r="AV140" s="191"/>
      <c r="AW140" s="191"/>
    </row>
    <row r="141" spans="1:49" ht="30.75" customHeight="1" x14ac:dyDescent="0.15">
      <c r="A141" s="180" t="s">
        <v>1166</v>
      </c>
      <c r="B141" s="180" t="s">
        <v>1167</v>
      </c>
      <c r="C141" s="180" t="s">
        <v>1194</v>
      </c>
      <c r="D141" s="180" t="s">
        <v>1392</v>
      </c>
      <c r="E141" s="180" t="s">
        <v>259</v>
      </c>
      <c r="F141" s="181" t="s">
        <v>259</v>
      </c>
      <c r="G141" s="181"/>
      <c r="H141" s="181"/>
      <c r="I141" s="181"/>
      <c r="J141" s="181"/>
      <c r="K141" s="180" t="s">
        <v>345</v>
      </c>
      <c r="L141" s="181"/>
      <c r="M141" s="181" t="s">
        <v>436</v>
      </c>
      <c r="N141" s="180" t="s">
        <v>437</v>
      </c>
      <c r="O141" s="180" t="s">
        <v>438</v>
      </c>
      <c r="P141" s="180" t="s">
        <v>624</v>
      </c>
      <c r="Q141" s="180">
        <v>3</v>
      </c>
      <c r="R141" s="180" t="s">
        <v>1393</v>
      </c>
      <c r="S141" s="180" t="s">
        <v>441</v>
      </c>
      <c r="T141" s="180" t="s">
        <v>478</v>
      </c>
      <c r="U141" s="180" t="s">
        <v>479</v>
      </c>
      <c r="V141" s="180" t="s">
        <v>479</v>
      </c>
      <c r="W141" s="180">
        <v>368</v>
      </c>
      <c r="X141" s="180">
        <v>0</v>
      </c>
      <c r="Y141" s="228">
        <f t="shared" si="33"/>
        <v>368</v>
      </c>
      <c r="Z141" s="180" t="s">
        <v>444</v>
      </c>
      <c r="AA141" s="180">
        <v>0</v>
      </c>
      <c r="AB141" s="180">
        <v>0</v>
      </c>
      <c r="AC141" s="180"/>
      <c r="AD141" s="180"/>
      <c r="AE141" s="180"/>
      <c r="AF141" s="230">
        <f t="shared" si="34"/>
        <v>0</v>
      </c>
      <c r="AG141" s="180"/>
      <c r="AH141" s="180"/>
      <c r="AI141" s="230">
        <f t="shared" si="35"/>
        <v>0</v>
      </c>
      <c r="AJ141" s="227">
        <v>0</v>
      </c>
      <c r="AK141" s="227">
        <v>0</v>
      </c>
      <c r="AL141" s="228">
        <v>0</v>
      </c>
      <c r="AM141" s="180"/>
      <c r="AN141" s="180"/>
      <c r="AO141" s="180"/>
      <c r="AP141" s="180" t="s">
        <v>618</v>
      </c>
      <c r="AQ141" s="182" t="s">
        <v>619</v>
      </c>
      <c r="AR141" s="191"/>
      <c r="AS141" s="191"/>
      <c r="AT141" s="191"/>
      <c r="AU141" s="191"/>
      <c r="AV141" s="191"/>
      <c r="AW141" s="191"/>
    </row>
    <row r="142" spans="1:49" ht="30.75" customHeight="1" x14ac:dyDescent="0.15">
      <c r="A142" s="180" t="s">
        <v>1166</v>
      </c>
      <c r="B142" s="180" t="s">
        <v>1167</v>
      </c>
      <c r="C142" s="180" t="s">
        <v>1254</v>
      </c>
      <c r="D142" s="180" t="s">
        <v>1394</v>
      </c>
      <c r="E142" s="180" t="s">
        <v>259</v>
      </c>
      <c r="F142" s="181" t="s">
        <v>259</v>
      </c>
      <c r="G142" s="181"/>
      <c r="H142" s="181"/>
      <c r="I142" s="181"/>
      <c r="J142" s="181"/>
      <c r="K142" s="180" t="s">
        <v>345</v>
      </c>
      <c r="L142" s="181"/>
      <c r="M142" s="180" t="s">
        <v>436</v>
      </c>
      <c r="N142" s="180" t="s">
        <v>437</v>
      </c>
      <c r="O142" s="180" t="s">
        <v>438</v>
      </c>
      <c r="P142" s="180" t="s">
        <v>631</v>
      </c>
      <c r="Q142" s="180">
        <v>1</v>
      </c>
      <c r="R142" s="180" t="s">
        <v>1395</v>
      </c>
      <c r="S142" s="180" t="s">
        <v>441</v>
      </c>
      <c r="T142" s="180" t="s">
        <v>478</v>
      </c>
      <c r="U142" s="180" t="s">
        <v>479</v>
      </c>
      <c r="V142" s="180" t="s">
        <v>800</v>
      </c>
      <c r="W142" s="180">
        <v>0</v>
      </c>
      <c r="X142" s="180">
        <v>450</v>
      </c>
      <c r="Y142" s="228">
        <f t="shared" si="33"/>
        <v>450</v>
      </c>
      <c r="Z142" s="180" t="s">
        <v>444</v>
      </c>
      <c r="AA142" s="180">
        <v>0</v>
      </c>
      <c r="AB142" s="180">
        <v>0</v>
      </c>
      <c r="AC142" s="180"/>
      <c r="AD142" s="180"/>
      <c r="AE142" s="180"/>
      <c r="AF142" s="230">
        <f t="shared" si="34"/>
        <v>0</v>
      </c>
      <c r="AG142" s="180"/>
      <c r="AH142" s="180"/>
      <c r="AI142" s="230">
        <f t="shared" si="35"/>
        <v>0</v>
      </c>
      <c r="AJ142" s="227">
        <v>0</v>
      </c>
      <c r="AK142" s="227">
        <v>0</v>
      </c>
      <c r="AL142" s="228">
        <v>0</v>
      </c>
      <c r="AM142" s="180"/>
      <c r="AN142" s="180"/>
      <c r="AO142" s="180"/>
      <c r="AP142" s="180" t="s">
        <v>627</v>
      </c>
      <c r="AQ142" s="183" t="s">
        <v>445</v>
      </c>
      <c r="AR142" s="191"/>
      <c r="AS142" s="191"/>
      <c r="AT142" s="191"/>
      <c r="AU142" s="191"/>
      <c r="AV142" s="191"/>
      <c r="AW142" s="191"/>
    </row>
    <row r="143" spans="1:49" ht="30.75" customHeight="1" x14ac:dyDescent="0.15">
      <c r="A143" s="180" t="s">
        <v>1166</v>
      </c>
      <c r="B143" s="180" t="s">
        <v>1167</v>
      </c>
      <c r="C143" s="180" t="s">
        <v>1248</v>
      </c>
      <c r="D143" s="180" t="s">
        <v>1394</v>
      </c>
      <c r="E143" s="180" t="s">
        <v>259</v>
      </c>
      <c r="F143" s="181" t="s">
        <v>259</v>
      </c>
      <c r="G143" s="181"/>
      <c r="H143" s="181"/>
      <c r="I143" s="181"/>
      <c r="J143" s="181"/>
      <c r="K143" s="180" t="s">
        <v>345</v>
      </c>
      <c r="L143" s="181"/>
      <c r="M143" s="180" t="s">
        <v>436</v>
      </c>
      <c r="N143" s="180" t="s">
        <v>437</v>
      </c>
      <c r="O143" s="180" t="s">
        <v>438</v>
      </c>
      <c r="P143" s="180" t="s">
        <v>631</v>
      </c>
      <c r="Q143" s="180">
        <v>1</v>
      </c>
      <c r="R143" s="180" t="s">
        <v>1396</v>
      </c>
      <c r="S143" s="180" t="s">
        <v>441</v>
      </c>
      <c r="T143" s="180" t="s">
        <v>478</v>
      </c>
      <c r="U143" s="180" t="s">
        <v>479</v>
      </c>
      <c r="V143" s="180" t="s">
        <v>900</v>
      </c>
      <c r="W143" s="180">
        <v>0</v>
      </c>
      <c r="X143" s="180">
        <v>400</v>
      </c>
      <c r="Y143" s="228">
        <f t="shared" si="33"/>
        <v>400</v>
      </c>
      <c r="Z143" s="180" t="s">
        <v>444</v>
      </c>
      <c r="AA143" s="180">
        <v>0</v>
      </c>
      <c r="AB143" s="180">
        <v>0</v>
      </c>
      <c r="AC143" s="180"/>
      <c r="AD143" s="180"/>
      <c r="AE143" s="180"/>
      <c r="AF143" s="230">
        <f t="shared" si="34"/>
        <v>0</v>
      </c>
      <c r="AG143" s="180"/>
      <c r="AH143" s="180"/>
      <c r="AI143" s="230">
        <f t="shared" si="35"/>
        <v>0</v>
      </c>
      <c r="AJ143" s="227">
        <v>0</v>
      </c>
      <c r="AK143" s="227">
        <v>0</v>
      </c>
      <c r="AL143" s="228">
        <v>0</v>
      </c>
      <c r="AM143" s="180"/>
      <c r="AN143" s="180"/>
      <c r="AO143" s="180"/>
      <c r="AP143" s="180" t="s">
        <v>627</v>
      </c>
      <c r="AQ143" s="183" t="s">
        <v>445</v>
      </c>
      <c r="AR143" s="191"/>
      <c r="AS143" s="191"/>
      <c r="AT143" s="191"/>
      <c r="AU143" s="191"/>
      <c r="AV143" s="191"/>
      <c r="AW143" s="191"/>
    </row>
    <row r="144" spans="1:49" ht="30.75" customHeight="1" x14ac:dyDescent="0.15">
      <c r="A144" s="180" t="s">
        <v>1166</v>
      </c>
      <c r="B144" s="180" t="s">
        <v>1167</v>
      </c>
      <c r="C144" s="180" t="s">
        <v>1181</v>
      </c>
      <c r="D144" s="180" t="s">
        <v>1394</v>
      </c>
      <c r="E144" s="180" t="s">
        <v>259</v>
      </c>
      <c r="F144" s="181" t="s">
        <v>259</v>
      </c>
      <c r="G144" s="181"/>
      <c r="H144" s="181"/>
      <c r="I144" s="181"/>
      <c r="J144" s="181"/>
      <c r="K144" s="180" t="s">
        <v>345</v>
      </c>
      <c r="L144" s="181"/>
      <c r="M144" s="180" t="s">
        <v>436</v>
      </c>
      <c r="N144" s="180" t="s">
        <v>437</v>
      </c>
      <c r="O144" s="180" t="s">
        <v>438</v>
      </c>
      <c r="P144" s="180" t="s">
        <v>631</v>
      </c>
      <c r="Q144" s="180">
        <v>1</v>
      </c>
      <c r="R144" s="180" t="s">
        <v>1397</v>
      </c>
      <c r="S144" s="180" t="s">
        <v>441</v>
      </c>
      <c r="T144" s="180" t="s">
        <v>478</v>
      </c>
      <c r="U144" s="180" t="s">
        <v>656</v>
      </c>
      <c r="V144" s="180" t="s">
        <v>979</v>
      </c>
      <c r="W144" s="180">
        <v>0</v>
      </c>
      <c r="X144" s="180">
        <v>220</v>
      </c>
      <c r="Y144" s="228">
        <f t="shared" si="33"/>
        <v>220</v>
      </c>
      <c r="Z144" s="180" t="s">
        <v>444</v>
      </c>
      <c r="AA144" s="180">
        <v>0</v>
      </c>
      <c r="AB144" s="180">
        <v>0</v>
      </c>
      <c r="AC144" s="180"/>
      <c r="AD144" s="180"/>
      <c r="AE144" s="180"/>
      <c r="AF144" s="230">
        <f t="shared" si="34"/>
        <v>0</v>
      </c>
      <c r="AG144" s="180"/>
      <c r="AH144" s="180"/>
      <c r="AI144" s="230">
        <f t="shared" si="35"/>
        <v>0</v>
      </c>
      <c r="AJ144" s="227">
        <v>0</v>
      </c>
      <c r="AK144" s="227">
        <v>0</v>
      </c>
      <c r="AL144" s="228">
        <v>0</v>
      </c>
      <c r="AM144" s="180"/>
      <c r="AN144" s="180"/>
      <c r="AO144" s="180"/>
      <c r="AP144" s="180" t="s">
        <v>627</v>
      </c>
      <c r="AQ144" s="183" t="s">
        <v>445</v>
      </c>
      <c r="AR144" s="191"/>
      <c r="AS144" s="191"/>
      <c r="AT144" s="191"/>
      <c r="AU144" s="191"/>
      <c r="AV144" s="191"/>
      <c r="AW144" s="191"/>
    </row>
    <row r="145" spans="1:49" ht="30.75" customHeight="1" x14ac:dyDescent="0.15">
      <c r="A145" s="180" t="s">
        <v>1166</v>
      </c>
      <c r="B145" s="180" t="s">
        <v>1167</v>
      </c>
      <c r="C145" s="180" t="s">
        <v>1348</v>
      </c>
      <c r="D145" s="180" t="s">
        <v>1394</v>
      </c>
      <c r="E145" s="180" t="s">
        <v>259</v>
      </c>
      <c r="F145" s="181" t="s">
        <v>259</v>
      </c>
      <c r="G145" s="181"/>
      <c r="H145" s="181"/>
      <c r="I145" s="181"/>
      <c r="J145" s="181"/>
      <c r="K145" s="180" t="s">
        <v>345</v>
      </c>
      <c r="L145" s="181"/>
      <c r="M145" s="180" t="s">
        <v>436</v>
      </c>
      <c r="N145" s="180" t="s">
        <v>437</v>
      </c>
      <c r="O145" s="180" t="s">
        <v>438</v>
      </c>
      <c r="P145" s="180" t="s">
        <v>631</v>
      </c>
      <c r="Q145" s="180">
        <v>1</v>
      </c>
      <c r="R145" s="180" t="s">
        <v>1398</v>
      </c>
      <c r="S145" s="180" t="s">
        <v>441</v>
      </c>
      <c r="T145" s="180" t="s">
        <v>478</v>
      </c>
      <c r="U145" s="180" t="s">
        <v>479</v>
      </c>
      <c r="V145" s="180" t="s">
        <v>930</v>
      </c>
      <c r="W145" s="180">
        <v>0</v>
      </c>
      <c r="X145" s="180">
        <v>1000</v>
      </c>
      <c r="Y145" s="228">
        <f t="shared" si="33"/>
        <v>1000</v>
      </c>
      <c r="Z145" s="180" t="s">
        <v>444</v>
      </c>
      <c r="AA145" s="180">
        <v>0</v>
      </c>
      <c r="AB145" s="180">
        <v>0</v>
      </c>
      <c r="AC145" s="180"/>
      <c r="AD145" s="180"/>
      <c r="AE145" s="180"/>
      <c r="AF145" s="230">
        <f t="shared" si="34"/>
        <v>0</v>
      </c>
      <c r="AG145" s="180"/>
      <c r="AH145" s="180"/>
      <c r="AI145" s="230">
        <f t="shared" si="35"/>
        <v>0</v>
      </c>
      <c r="AJ145" s="227">
        <v>0</v>
      </c>
      <c r="AK145" s="227">
        <v>0</v>
      </c>
      <c r="AL145" s="228">
        <v>0</v>
      </c>
      <c r="AM145" s="180"/>
      <c r="AN145" s="180"/>
      <c r="AO145" s="180"/>
      <c r="AP145" s="180" t="s">
        <v>627</v>
      </c>
      <c r="AQ145" s="183" t="s">
        <v>445</v>
      </c>
      <c r="AR145" s="191"/>
      <c r="AS145" s="191"/>
      <c r="AT145" s="191"/>
      <c r="AU145" s="191"/>
      <c r="AV145" s="191"/>
      <c r="AW145" s="191"/>
    </row>
    <row r="146" spans="1:49" ht="30.75" customHeight="1" x14ac:dyDescent="0.15">
      <c r="A146" s="180" t="s">
        <v>1166</v>
      </c>
      <c r="B146" s="180" t="s">
        <v>1167</v>
      </c>
      <c r="C146" s="180" t="s">
        <v>1184</v>
      </c>
      <c r="D146" s="180" t="s">
        <v>1394</v>
      </c>
      <c r="E146" s="180" t="s">
        <v>259</v>
      </c>
      <c r="F146" s="181" t="s">
        <v>259</v>
      </c>
      <c r="G146" s="181"/>
      <c r="H146" s="181"/>
      <c r="I146" s="181"/>
      <c r="J146" s="181"/>
      <c r="K146" s="180" t="s">
        <v>345</v>
      </c>
      <c r="L146" s="181"/>
      <c r="M146" s="180" t="s">
        <v>436</v>
      </c>
      <c r="N146" s="180" t="s">
        <v>437</v>
      </c>
      <c r="O146" s="180" t="s">
        <v>438</v>
      </c>
      <c r="P146" s="180" t="s">
        <v>631</v>
      </c>
      <c r="Q146" s="180">
        <v>1</v>
      </c>
      <c r="R146" s="180" t="s">
        <v>1399</v>
      </c>
      <c r="S146" s="180" t="s">
        <v>441</v>
      </c>
      <c r="T146" s="180" t="s">
        <v>478</v>
      </c>
      <c r="U146" s="180" t="s">
        <v>479</v>
      </c>
      <c r="V146" s="180" t="s">
        <v>479</v>
      </c>
      <c r="W146" s="180">
        <v>0</v>
      </c>
      <c r="X146" s="180">
        <v>450</v>
      </c>
      <c r="Y146" s="228">
        <f t="shared" si="33"/>
        <v>450</v>
      </c>
      <c r="Z146" s="180" t="s">
        <v>444</v>
      </c>
      <c r="AA146" s="180">
        <v>0</v>
      </c>
      <c r="AB146" s="180">
        <v>0</v>
      </c>
      <c r="AC146" s="180"/>
      <c r="AD146" s="180"/>
      <c r="AE146" s="180"/>
      <c r="AF146" s="230">
        <f t="shared" si="34"/>
        <v>0</v>
      </c>
      <c r="AG146" s="180"/>
      <c r="AH146" s="180"/>
      <c r="AI146" s="230">
        <f t="shared" si="35"/>
        <v>0</v>
      </c>
      <c r="AJ146" s="227">
        <v>0</v>
      </c>
      <c r="AK146" s="227">
        <v>0</v>
      </c>
      <c r="AL146" s="228">
        <v>0</v>
      </c>
      <c r="AM146" s="180"/>
      <c r="AN146" s="180"/>
      <c r="AO146" s="180"/>
      <c r="AP146" s="180" t="s">
        <v>627</v>
      </c>
      <c r="AQ146" s="183" t="s">
        <v>445</v>
      </c>
      <c r="AR146" s="191"/>
      <c r="AS146" s="191"/>
      <c r="AT146" s="191"/>
      <c r="AU146" s="191"/>
      <c r="AV146" s="191"/>
      <c r="AW146" s="191"/>
    </row>
    <row r="147" spans="1:49" ht="30.75" customHeight="1" x14ac:dyDescent="0.15">
      <c r="A147" s="180" t="s">
        <v>1166</v>
      </c>
      <c r="B147" s="180" t="s">
        <v>1167</v>
      </c>
      <c r="C147" s="180" t="s">
        <v>1224</v>
      </c>
      <c r="D147" s="180" t="s">
        <v>1394</v>
      </c>
      <c r="E147" s="180" t="s">
        <v>259</v>
      </c>
      <c r="F147" s="181" t="s">
        <v>259</v>
      </c>
      <c r="G147" s="181"/>
      <c r="H147" s="181"/>
      <c r="I147" s="181"/>
      <c r="J147" s="181"/>
      <c r="K147" s="180" t="s">
        <v>345</v>
      </c>
      <c r="L147" s="181"/>
      <c r="M147" s="180" t="s">
        <v>436</v>
      </c>
      <c r="N147" s="180" t="s">
        <v>437</v>
      </c>
      <c r="O147" s="180" t="s">
        <v>438</v>
      </c>
      <c r="P147" s="180" t="s">
        <v>631</v>
      </c>
      <c r="Q147" s="180">
        <v>1</v>
      </c>
      <c r="R147" s="180" t="s">
        <v>1400</v>
      </c>
      <c r="S147" s="180" t="s">
        <v>441</v>
      </c>
      <c r="T147" s="180" t="s">
        <v>478</v>
      </c>
      <c r="U147" s="180" t="s">
        <v>722</v>
      </c>
      <c r="V147" s="180" t="s">
        <v>882</v>
      </c>
      <c r="W147" s="180">
        <v>0</v>
      </c>
      <c r="X147" s="180">
        <v>650</v>
      </c>
      <c r="Y147" s="228">
        <f t="shared" si="33"/>
        <v>650</v>
      </c>
      <c r="Z147" s="180" t="s">
        <v>444</v>
      </c>
      <c r="AA147" s="180">
        <v>0</v>
      </c>
      <c r="AB147" s="180">
        <v>0</v>
      </c>
      <c r="AC147" s="180"/>
      <c r="AD147" s="180"/>
      <c r="AE147" s="180"/>
      <c r="AF147" s="230">
        <f t="shared" si="34"/>
        <v>0</v>
      </c>
      <c r="AG147" s="180"/>
      <c r="AH147" s="180"/>
      <c r="AI147" s="230">
        <f t="shared" si="35"/>
        <v>0</v>
      </c>
      <c r="AJ147" s="227">
        <v>0</v>
      </c>
      <c r="AK147" s="227">
        <v>0</v>
      </c>
      <c r="AL147" s="228">
        <v>0</v>
      </c>
      <c r="AM147" s="180"/>
      <c r="AN147" s="180"/>
      <c r="AO147" s="180"/>
      <c r="AP147" s="180" t="s">
        <v>627</v>
      </c>
      <c r="AQ147" s="183" t="s">
        <v>445</v>
      </c>
      <c r="AR147" s="191"/>
      <c r="AS147" s="191"/>
      <c r="AT147" s="191"/>
      <c r="AU147" s="191"/>
      <c r="AV147" s="191"/>
      <c r="AW147" s="191"/>
    </row>
    <row r="148" spans="1:49" ht="30.75" customHeight="1" x14ac:dyDescent="0.15">
      <c r="A148" s="180" t="s">
        <v>1166</v>
      </c>
      <c r="B148" s="180" t="s">
        <v>1167</v>
      </c>
      <c r="C148" s="180" t="s">
        <v>1177</v>
      </c>
      <c r="D148" s="180" t="s">
        <v>1394</v>
      </c>
      <c r="E148" s="180" t="s">
        <v>259</v>
      </c>
      <c r="F148" s="181" t="s">
        <v>259</v>
      </c>
      <c r="G148" s="181"/>
      <c r="H148" s="181"/>
      <c r="I148" s="181"/>
      <c r="J148" s="181"/>
      <c r="K148" s="180" t="s">
        <v>345</v>
      </c>
      <c r="L148" s="181"/>
      <c r="M148" s="180" t="s">
        <v>436</v>
      </c>
      <c r="N148" s="180" t="s">
        <v>437</v>
      </c>
      <c r="O148" s="180" t="s">
        <v>438</v>
      </c>
      <c r="P148" s="180" t="s">
        <v>631</v>
      </c>
      <c r="Q148" s="180">
        <v>1</v>
      </c>
      <c r="R148" s="180" t="s">
        <v>1401</v>
      </c>
      <c r="S148" s="180" t="s">
        <v>441</v>
      </c>
      <c r="T148" s="180" t="s">
        <v>478</v>
      </c>
      <c r="U148" s="180" t="s">
        <v>479</v>
      </c>
      <c r="V148" s="180" t="s">
        <v>595</v>
      </c>
      <c r="W148" s="180">
        <v>0</v>
      </c>
      <c r="X148" s="180">
        <v>800</v>
      </c>
      <c r="Y148" s="228">
        <f t="shared" si="33"/>
        <v>800</v>
      </c>
      <c r="Z148" s="180" t="s">
        <v>444</v>
      </c>
      <c r="AA148" s="180">
        <v>0</v>
      </c>
      <c r="AB148" s="180">
        <v>0</v>
      </c>
      <c r="AC148" s="180"/>
      <c r="AD148" s="180"/>
      <c r="AE148" s="180"/>
      <c r="AF148" s="230">
        <f t="shared" si="34"/>
        <v>0</v>
      </c>
      <c r="AG148" s="180"/>
      <c r="AH148" s="180"/>
      <c r="AI148" s="230">
        <f t="shared" si="35"/>
        <v>0</v>
      </c>
      <c r="AJ148" s="227">
        <v>0</v>
      </c>
      <c r="AK148" s="227">
        <v>0</v>
      </c>
      <c r="AL148" s="228">
        <v>0</v>
      </c>
      <c r="AM148" s="180"/>
      <c r="AN148" s="180"/>
      <c r="AO148" s="180"/>
      <c r="AP148" s="180" t="s">
        <v>627</v>
      </c>
      <c r="AQ148" s="183" t="s">
        <v>445</v>
      </c>
      <c r="AR148" s="191"/>
      <c r="AS148" s="191"/>
      <c r="AT148" s="191"/>
      <c r="AU148" s="191"/>
      <c r="AV148" s="191"/>
      <c r="AW148" s="191"/>
    </row>
    <row r="149" spans="1:49" ht="30.75" customHeight="1" x14ac:dyDescent="0.15">
      <c r="A149" s="180" t="s">
        <v>1166</v>
      </c>
      <c r="B149" s="180" t="s">
        <v>1167</v>
      </c>
      <c r="C149" s="180" t="s">
        <v>1207</v>
      </c>
      <c r="D149" s="180" t="s">
        <v>1394</v>
      </c>
      <c r="E149" s="180" t="s">
        <v>259</v>
      </c>
      <c r="F149" s="181" t="s">
        <v>259</v>
      </c>
      <c r="G149" s="181"/>
      <c r="H149" s="181"/>
      <c r="I149" s="181"/>
      <c r="J149" s="181"/>
      <c r="K149" s="180" t="s">
        <v>345</v>
      </c>
      <c r="L149" s="181"/>
      <c r="M149" s="180" t="s">
        <v>436</v>
      </c>
      <c r="N149" s="180" t="s">
        <v>437</v>
      </c>
      <c r="O149" s="180" t="s">
        <v>438</v>
      </c>
      <c r="P149" s="180" t="s">
        <v>631</v>
      </c>
      <c r="Q149" s="180">
        <v>1</v>
      </c>
      <c r="R149" s="180" t="s">
        <v>1402</v>
      </c>
      <c r="S149" s="180" t="s">
        <v>441</v>
      </c>
      <c r="T149" s="180" t="s">
        <v>478</v>
      </c>
      <c r="U149" s="180" t="s">
        <v>479</v>
      </c>
      <c r="V149" s="180" t="s">
        <v>821</v>
      </c>
      <c r="W149" s="180">
        <v>0</v>
      </c>
      <c r="X149" s="180">
        <v>745</v>
      </c>
      <c r="Y149" s="228">
        <f t="shared" si="33"/>
        <v>745</v>
      </c>
      <c r="Z149" s="180" t="s">
        <v>444</v>
      </c>
      <c r="AA149" s="180">
        <v>0</v>
      </c>
      <c r="AB149" s="180">
        <v>0</v>
      </c>
      <c r="AC149" s="180"/>
      <c r="AD149" s="180"/>
      <c r="AE149" s="180"/>
      <c r="AF149" s="230">
        <f t="shared" si="34"/>
        <v>0</v>
      </c>
      <c r="AG149" s="180"/>
      <c r="AH149" s="180"/>
      <c r="AI149" s="230">
        <f t="shared" si="35"/>
        <v>0</v>
      </c>
      <c r="AJ149" s="227">
        <v>0</v>
      </c>
      <c r="AK149" s="227">
        <v>0</v>
      </c>
      <c r="AL149" s="228">
        <v>0</v>
      </c>
      <c r="AM149" s="180"/>
      <c r="AN149" s="180"/>
      <c r="AO149" s="180"/>
      <c r="AP149" s="180" t="s">
        <v>627</v>
      </c>
      <c r="AQ149" s="183" t="s">
        <v>445</v>
      </c>
      <c r="AR149" s="191"/>
      <c r="AS149" s="191"/>
      <c r="AT149" s="191"/>
      <c r="AU149" s="191"/>
      <c r="AV149" s="191"/>
      <c r="AW149" s="191"/>
    </row>
    <row r="150" spans="1:49" ht="30.75" customHeight="1" x14ac:dyDescent="0.15">
      <c r="A150" s="180" t="s">
        <v>1166</v>
      </c>
      <c r="B150" s="180" t="s">
        <v>1167</v>
      </c>
      <c r="C150" s="180" t="s">
        <v>1269</v>
      </c>
      <c r="D150" s="180" t="s">
        <v>1394</v>
      </c>
      <c r="E150" s="180" t="s">
        <v>259</v>
      </c>
      <c r="F150" s="181" t="s">
        <v>259</v>
      </c>
      <c r="G150" s="181"/>
      <c r="H150" s="181"/>
      <c r="I150" s="181"/>
      <c r="J150" s="181"/>
      <c r="K150" s="180" t="s">
        <v>345</v>
      </c>
      <c r="L150" s="181"/>
      <c r="M150" s="180" t="s">
        <v>436</v>
      </c>
      <c r="N150" s="180" t="s">
        <v>437</v>
      </c>
      <c r="O150" s="180" t="s">
        <v>438</v>
      </c>
      <c r="P150" s="180" t="s">
        <v>631</v>
      </c>
      <c r="Q150" s="180">
        <v>1</v>
      </c>
      <c r="R150" s="180" t="s">
        <v>1403</v>
      </c>
      <c r="S150" s="180" t="s">
        <v>441</v>
      </c>
      <c r="T150" s="180" t="s">
        <v>478</v>
      </c>
      <c r="U150" s="180" t="s">
        <v>479</v>
      </c>
      <c r="V150" s="180" t="s">
        <v>899</v>
      </c>
      <c r="W150" s="180">
        <v>0</v>
      </c>
      <c r="X150" s="180">
        <v>260</v>
      </c>
      <c r="Y150" s="228">
        <f t="shared" si="33"/>
        <v>260</v>
      </c>
      <c r="Z150" s="180" t="s">
        <v>444</v>
      </c>
      <c r="AA150" s="180">
        <v>0</v>
      </c>
      <c r="AB150" s="180">
        <v>0</v>
      </c>
      <c r="AC150" s="180"/>
      <c r="AD150" s="180"/>
      <c r="AE150" s="180"/>
      <c r="AF150" s="230">
        <f t="shared" si="34"/>
        <v>0</v>
      </c>
      <c r="AG150" s="180"/>
      <c r="AH150" s="180"/>
      <c r="AI150" s="230">
        <f t="shared" si="35"/>
        <v>0</v>
      </c>
      <c r="AJ150" s="227">
        <v>0</v>
      </c>
      <c r="AK150" s="227">
        <v>0</v>
      </c>
      <c r="AL150" s="228">
        <v>0</v>
      </c>
      <c r="AM150" s="180"/>
      <c r="AN150" s="180"/>
      <c r="AO150" s="180"/>
      <c r="AP150" s="180" t="s">
        <v>627</v>
      </c>
      <c r="AQ150" s="183" t="s">
        <v>445</v>
      </c>
      <c r="AR150" s="191"/>
      <c r="AS150" s="191"/>
      <c r="AT150" s="191"/>
      <c r="AU150" s="191"/>
      <c r="AV150" s="191"/>
      <c r="AW150" s="191"/>
    </row>
    <row r="151" spans="1:49" ht="30.75" customHeight="1" x14ac:dyDescent="0.15">
      <c r="A151" s="180" t="s">
        <v>1166</v>
      </c>
      <c r="B151" s="180" t="s">
        <v>1167</v>
      </c>
      <c r="C151" s="180" t="s">
        <v>1283</v>
      </c>
      <c r="D151" s="180" t="s">
        <v>1394</v>
      </c>
      <c r="E151" s="180" t="s">
        <v>259</v>
      </c>
      <c r="F151" s="181" t="s">
        <v>259</v>
      </c>
      <c r="G151" s="181"/>
      <c r="H151" s="181"/>
      <c r="I151" s="181"/>
      <c r="J151" s="181"/>
      <c r="K151" s="180" t="s">
        <v>345</v>
      </c>
      <c r="L151" s="181"/>
      <c r="M151" s="180" t="s">
        <v>436</v>
      </c>
      <c r="N151" s="180" t="s">
        <v>437</v>
      </c>
      <c r="O151" s="180" t="s">
        <v>438</v>
      </c>
      <c r="P151" s="180" t="s">
        <v>631</v>
      </c>
      <c r="Q151" s="180">
        <v>1</v>
      </c>
      <c r="R151" s="180" t="s">
        <v>1404</v>
      </c>
      <c r="S151" s="180" t="s">
        <v>441</v>
      </c>
      <c r="T151" s="180" t="s">
        <v>478</v>
      </c>
      <c r="U151" s="180" t="s">
        <v>479</v>
      </c>
      <c r="V151" s="180" t="s">
        <v>705</v>
      </c>
      <c r="W151" s="180">
        <v>0</v>
      </c>
      <c r="X151" s="180">
        <v>400</v>
      </c>
      <c r="Y151" s="228">
        <f t="shared" si="33"/>
        <v>400</v>
      </c>
      <c r="Z151" s="180" t="s">
        <v>444</v>
      </c>
      <c r="AA151" s="180">
        <v>0</v>
      </c>
      <c r="AB151" s="180">
        <v>0</v>
      </c>
      <c r="AC151" s="180"/>
      <c r="AD151" s="180"/>
      <c r="AE151" s="180"/>
      <c r="AF151" s="230">
        <f t="shared" si="34"/>
        <v>0</v>
      </c>
      <c r="AG151" s="180"/>
      <c r="AH151" s="180"/>
      <c r="AI151" s="230">
        <f t="shared" si="35"/>
        <v>0</v>
      </c>
      <c r="AJ151" s="227">
        <v>0</v>
      </c>
      <c r="AK151" s="227">
        <v>0</v>
      </c>
      <c r="AL151" s="228">
        <v>0</v>
      </c>
      <c r="AM151" s="180"/>
      <c r="AN151" s="180"/>
      <c r="AO151" s="180"/>
      <c r="AP151" s="180" t="s">
        <v>627</v>
      </c>
      <c r="AQ151" s="183" t="s">
        <v>445</v>
      </c>
      <c r="AR151" s="191"/>
      <c r="AS151" s="191"/>
      <c r="AT151" s="191"/>
      <c r="AU151" s="191"/>
      <c r="AV151" s="191"/>
      <c r="AW151" s="191"/>
    </row>
    <row r="152" spans="1:49" ht="30.75" customHeight="1" x14ac:dyDescent="0.15">
      <c r="A152" s="180" t="s">
        <v>1166</v>
      </c>
      <c r="B152" s="180" t="s">
        <v>1167</v>
      </c>
      <c r="C152" s="180" t="s">
        <v>1405</v>
      </c>
      <c r="D152" s="180" t="s">
        <v>1406</v>
      </c>
      <c r="E152" s="180" t="s">
        <v>267</v>
      </c>
      <c r="F152" s="180"/>
      <c r="G152" s="180" t="s">
        <v>267</v>
      </c>
      <c r="H152" s="180"/>
      <c r="I152" s="180"/>
      <c r="J152" s="180"/>
      <c r="K152" s="180"/>
      <c r="L152" s="180"/>
      <c r="M152" s="180" t="s">
        <v>449</v>
      </c>
      <c r="N152" s="180" t="s">
        <v>437</v>
      </c>
      <c r="O152" s="180" t="s">
        <v>438</v>
      </c>
      <c r="P152" s="180" t="s">
        <v>439</v>
      </c>
      <c r="Q152" s="180">
        <v>3</v>
      </c>
      <c r="R152" s="180" t="s">
        <v>1407</v>
      </c>
      <c r="S152" s="180" t="s">
        <v>441</v>
      </c>
      <c r="T152" s="180" t="s">
        <v>478</v>
      </c>
      <c r="U152" s="180" t="s">
        <v>479</v>
      </c>
      <c r="V152" s="180" t="s">
        <v>577</v>
      </c>
      <c r="W152" s="180">
        <v>373</v>
      </c>
      <c r="X152" s="180">
        <v>136</v>
      </c>
      <c r="Y152" s="228">
        <v>509</v>
      </c>
      <c r="Z152" s="180" t="s">
        <v>444</v>
      </c>
      <c r="AA152" s="180">
        <v>0</v>
      </c>
      <c r="AB152" s="180">
        <v>0</v>
      </c>
      <c r="AC152" s="180"/>
      <c r="AD152" s="180"/>
      <c r="AE152" s="180"/>
      <c r="AF152" s="230">
        <v>0</v>
      </c>
      <c r="AG152" s="180"/>
      <c r="AH152" s="180"/>
      <c r="AI152" s="230">
        <v>0</v>
      </c>
      <c r="AJ152" s="227">
        <v>0</v>
      </c>
      <c r="AK152" s="227">
        <v>0</v>
      </c>
      <c r="AL152" s="228">
        <v>0</v>
      </c>
      <c r="AM152" s="180"/>
      <c r="AN152" s="180"/>
      <c r="AO152" s="180"/>
      <c r="AP152" s="180" t="s">
        <v>618</v>
      </c>
      <c r="AQ152" s="182" t="s">
        <v>619</v>
      </c>
      <c r="AR152" s="191"/>
      <c r="AS152" s="191"/>
      <c r="AT152" s="191"/>
      <c r="AU152" s="191"/>
      <c r="AV152" s="191"/>
      <c r="AW152" s="191"/>
    </row>
    <row r="153" spans="1:49" ht="30.75" customHeight="1" x14ac:dyDescent="0.25">
      <c r="A153" s="180" t="s">
        <v>1166</v>
      </c>
      <c r="B153" s="180" t="s">
        <v>1167</v>
      </c>
      <c r="C153" s="180" t="s">
        <v>1408</v>
      </c>
      <c r="D153" s="180" t="s">
        <v>1409</v>
      </c>
      <c r="E153" s="180" t="s">
        <v>1201</v>
      </c>
      <c r="F153" s="181" t="s">
        <v>259</v>
      </c>
      <c r="G153" s="181"/>
      <c r="H153" s="233" t="s">
        <v>285</v>
      </c>
      <c r="I153" s="233"/>
      <c r="J153" s="233"/>
      <c r="K153" s="233"/>
      <c r="L153" s="181" t="s">
        <v>349</v>
      </c>
      <c r="M153" s="180" t="s">
        <v>436</v>
      </c>
      <c r="N153" s="180" t="s">
        <v>437</v>
      </c>
      <c r="O153" s="180" t="s">
        <v>438</v>
      </c>
      <c r="P153" s="180" t="s">
        <v>439</v>
      </c>
      <c r="Q153" s="180">
        <v>3</v>
      </c>
      <c r="R153" s="180" t="s">
        <v>1410</v>
      </c>
      <c r="S153" s="180" t="s">
        <v>441</v>
      </c>
      <c r="T153" s="180" t="s">
        <v>620</v>
      </c>
      <c r="U153" s="180" t="s">
        <v>681</v>
      </c>
      <c r="V153" s="180" t="s">
        <v>675</v>
      </c>
      <c r="W153" s="180">
        <v>0</v>
      </c>
      <c r="X153" s="180">
        <v>350</v>
      </c>
      <c r="Y153" s="228">
        <f>+W153+X153</f>
        <v>350</v>
      </c>
      <c r="Z153" s="180" t="s">
        <v>444</v>
      </c>
      <c r="AA153" s="180">
        <v>0</v>
      </c>
      <c r="AB153" s="180">
        <v>0</v>
      </c>
      <c r="AC153" s="180"/>
      <c r="AD153" s="180"/>
      <c r="AE153" s="180"/>
      <c r="AF153" s="230">
        <f>+AD153+AE153</f>
        <v>0</v>
      </c>
      <c r="AG153" s="180"/>
      <c r="AH153" s="180"/>
      <c r="AI153" s="230">
        <f>+AG153+AH153</f>
        <v>0</v>
      </c>
      <c r="AJ153" s="227">
        <v>0</v>
      </c>
      <c r="AK153" s="227">
        <v>0</v>
      </c>
      <c r="AL153" s="228">
        <v>0</v>
      </c>
      <c r="AM153" s="180"/>
      <c r="AN153" s="180"/>
      <c r="AO153" s="180"/>
      <c r="AP153" s="180" t="s">
        <v>627</v>
      </c>
      <c r="AQ153" s="183" t="s">
        <v>445</v>
      </c>
      <c r="AR153" s="191"/>
      <c r="AS153" s="191"/>
      <c r="AT153" s="191"/>
      <c r="AU153" s="191"/>
      <c r="AV153" s="191"/>
      <c r="AW153" s="191"/>
    </row>
    <row r="154" spans="1:49" ht="30.75" customHeight="1" x14ac:dyDescent="0.15">
      <c r="A154" s="180" t="s">
        <v>1166</v>
      </c>
      <c r="B154" s="180" t="s">
        <v>1167</v>
      </c>
      <c r="C154" s="180" t="s">
        <v>1353</v>
      </c>
      <c r="D154" s="180" t="s">
        <v>1411</v>
      </c>
      <c r="E154" s="180" t="s">
        <v>267</v>
      </c>
      <c r="F154" s="180"/>
      <c r="G154" s="180" t="s">
        <v>267</v>
      </c>
      <c r="H154" s="180"/>
      <c r="I154" s="180"/>
      <c r="J154" s="180"/>
      <c r="K154" s="180" t="s">
        <v>345</v>
      </c>
      <c r="L154" s="180"/>
      <c r="M154" s="180" t="s">
        <v>449</v>
      </c>
      <c r="N154" s="180" t="s">
        <v>437</v>
      </c>
      <c r="O154" s="180" t="s">
        <v>438</v>
      </c>
      <c r="P154" s="180" t="s">
        <v>439</v>
      </c>
      <c r="Q154" s="180">
        <v>3</v>
      </c>
      <c r="R154" s="180" t="s">
        <v>1060</v>
      </c>
      <c r="S154" s="180" t="s">
        <v>441</v>
      </c>
      <c r="T154" s="180" t="s">
        <v>478</v>
      </c>
      <c r="U154" s="180" t="s">
        <v>479</v>
      </c>
      <c r="V154" s="180" t="s">
        <v>479</v>
      </c>
      <c r="W154" s="180">
        <v>204</v>
      </c>
      <c r="X154" s="180">
        <v>114</v>
      </c>
      <c r="Y154" s="228">
        <v>318</v>
      </c>
      <c r="Z154" s="180" t="s">
        <v>452</v>
      </c>
      <c r="AA154" s="180">
        <v>1</v>
      </c>
      <c r="AB154" s="180">
        <v>36</v>
      </c>
      <c r="AC154" s="180"/>
      <c r="AD154" s="180"/>
      <c r="AE154" s="180"/>
      <c r="AF154" s="230">
        <v>0</v>
      </c>
      <c r="AG154" s="180"/>
      <c r="AH154" s="180"/>
      <c r="AI154" s="230">
        <v>0</v>
      </c>
      <c r="AJ154" s="227">
        <v>0</v>
      </c>
      <c r="AK154" s="227">
        <v>0</v>
      </c>
      <c r="AL154" s="228">
        <v>0</v>
      </c>
      <c r="AM154" s="180"/>
      <c r="AN154" s="180"/>
      <c r="AO154" s="180"/>
      <c r="AP154" s="180" t="s">
        <v>618</v>
      </c>
      <c r="AQ154" s="182" t="s">
        <v>619</v>
      </c>
      <c r="AR154" s="191"/>
      <c r="AS154" s="191"/>
      <c r="AT154" s="191"/>
      <c r="AU154" s="191"/>
      <c r="AV154" s="191"/>
      <c r="AW154" s="191"/>
    </row>
    <row r="155" spans="1:49" ht="30.75" customHeight="1" x14ac:dyDescent="0.15">
      <c r="A155" s="180" t="s">
        <v>1166</v>
      </c>
      <c r="B155" s="180" t="s">
        <v>1167</v>
      </c>
      <c r="C155" s="180" t="s">
        <v>1405</v>
      </c>
      <c r="D155" s="180" t="s">
        <v>1412</v>
      </c>
      <c r="E155" s="180" t="s">
        <v>267</v>
      </c>
      <c r="F155" s="180"/>
      <c r="G155" s="180" t="s">
        <v>267</v>
      </c>
      <c r="H155" s="180"/>
      <c r="I155" s="180"/>
      <c r="J155" s="180"/>
      <c r="K155" s="180" t="s">
        <v>345</v>
      </c>
      <c r="L155" s="180"/>
      <c r="M155" s="180" t="s">
        <v>449</v>
      </c>
      <c r="N155" s="180" t="s">
        <v>437</v>
      </c>
      <c r="O155" s="180" t="s">
        <v>438</v>
      </c>
      <c r="P155" s="180" t="s">
        <v>439</v>
      </c>
      <c r="Q155" s="180">
        <v>3</v>
      </c>
      <c r="R155" s="180" t="s">
        <v>1313</v>
      </c>
      <c r="S155" s="180" t="s">
        <v>441</v>
      </c>
      <c r="T155" s="180" t="s">
        <v>478</v>
      </c>
      <c r="U155" s="180" t="s">
        <v>479</v>
      </c>
      <c r="V155" s="180" t="s">
        <v>479</v>
      </c>
      <c r="W155" s="180">
        <v>239</v>
      </c>
      <c r="X155" s="180">
        <v>73</v>
      </c>
      <c r="Y155" s="228">
        <v>312</v>
      </c>
      <c r="Z155" s="180" t="s">
        <v>452</v>
      </c>
      <c r="AA155" s="180">
        <v>1</v>
      </c>
      <c r="AB155" s="180">
        <v>50</v>
      </c>
      <c r="AC155" s="180"/>
      <c r="AD155" s="180"/>
      <c r="AE155" s="180"/>
      <c r="AF155" s="230">
        <v>0</v>
      </c>
      <c r="AG155" s="180"/>
      <c r="AH155" s="180"/>
      <c r="AI155" s="230">
        <v>0</v>
      </c>
      <c r="AJ155" s="227">
        <v>0</v>
      </c>
      <c r="AK155" s="227">
        <v>0</v>
      </c>
      <c r="AL155" s="228">
        <v>0</v>
      </c>
      <c r="AM155" s="180"/>
      <c r="AN155" s="180"/>
      <c r="AO155" s="180"/>
      <c r="AP155" s="180" t="s">
        <v>618</v>
      </c>
      <c r="AQ155" s="182" t="s">
        <v>619</v>
      </c>
      <c r="AR155" s="191"/>
      <c r="AS155" s="191"/>
      <c r="AT155" s="191"/>
      <c r="AU155" s="191"/>
      <c r="AV155" s="191"/>
      <c r="AW155" s="191"/>
    </row>
    <row r="156" spans="1:49" ht="30.75" customHeight="1" x14ac:dyDescent="0.15">
      <c r="A156" s="180" t="s">
        <v>1166</v>
      </c>
      <c r="B156" s="180" t="s">
        <v>1167</v>
      </c>
      <c r="C156" s="180" t="s">
        <v>1191</v>
      </c>
      <c r="D156" s="180" t="s">
        <v>1413</v>
      </c>
      <c r="E156" s="180" t="s">
        <v>267</v>
      </c>
      <c r="F156" s="180"/>
      <c r="G156" s="180" t="s">
        <v>267</v>
      </c>
      <c r="H156" s="180"/>
      <c r="I156" s="180"/>
      <c r="J156" s="180"/>
      <c r="K156" s="180" t="s">
        <v>345</v>
      </c>
      <c r="L156" s="180"/>
      <c r="M156" s="180" t="s">
        <v>449</v>
      </c>
      <c r="N156" s="180" t="s">
        <v>437</v>
      </c>
      <c r="O156" s="180" t="s">
        <v>438</v>
      </c>
      <c r="P156" s="180" t="s">
        <v>624</v>
      </c>
      <c r="Q156" s="180">
        <v>3</v>
      </c>
      <c r="R156" s="180" t="s">
        <v>450</v>
      </c>
      <c r="S156" s="180" t="s">
        <v>441</v>
      </c>
      <c r="T156" s="180" t="s">
        <v>478</v>
      </c>
      <c r="U156" s="180" t="s">
        <v>479</v>
      </c>
      <c r="V156" s="180" t="s">
        <v>451</v>
      </c>
      <c r="W156" s="180">
        <v>191</v>
      </c>
      <c r="X156" s="180">
        <v>155</v>
      </c>
      <c r="Y156" s="228">
        <v>346</v>
      </c>
      <c r="Z156" s="180" t="s">
        <v>444</v>
      </c>
      <c r="AA156" s="180">
        <v>0</v>
      </c>
      <c r="AB156" s="180">
        <v>0</v>
      </c>
      <c r="AC156" s="180"/>
      <c r="AD156" s="180"/>
      <c r="AE156" s="180"/>
      <c r="AF156" s="230">
        <v>0</v>
      </c>
      <c r="AG156" s="180"/>
      <c r="AH156" s="180"/>
      <c r="AI156" s="230">
        <v>0</v>
      </c>
      <c r="AJ156" s="227">
        <v>0</v>
      </c>
      <c r="AK156" s="227">
        <v>0</v>
      </c>
      <c r="AL156" s="228">
        <v>0</v>
      </c>
      <c r="AM156" s="180"/>
      <c r="AN156" s="180"/>
      <c r="AO156" s="180"/>
      <c r="AP156" s="180" t="s">
        <v>618</v>
      </c>
      <c r="AQ156" s="182" t="s">
        <v>619</v>
      </c>
      <c r="AR156" s="191"/>
      <c r="AS156" s="191"/>
      <c r="AT156" s="191"/>
      <c r="AU156" s="191"/>
      <c r="AV156" s="191"/>
      <c r="AW156" s="191"/>
    </row>
    <row r="157" spans="1:49" ht="30.75" customHeight="1" x14ac:dyDescent="0.15">
      <c r="A157" s="180" t="s">
        <v>1166</v>
      </c>
      <c r="B157" s="180" t="s">
        <v>1167</v>
      </c>
      <c r="C157" s="180" t="s">
        <v>1224</v>
      </c>
      <c r="D157" s="180" t="s">
        <v>1414</v>
      </c>
      <c r="E157" s="180" t="s">
        <v>259</v>
      </c>
      <c r="F157" s="181" t="s">
        <v>259</v>
      </c>
      <c r="G157" s="181"/>
      <c r="H157" s="181"/>
      <c r="I157" s="181"/>
      <c r="J157" s="181"/>
      <c r="K157" s="180" t="s">
        <v>345</v>
      </c>
      <c r="L157" s="181"/>
      <c r="M157" s="180" t="s">
        <v>436</v>
      </c>
      <c r="N157" s="180" t="s">
        <v>437</v>
      </c>
      <c r="O157" s="180" t="s">
        <v>438</v>
      </c>
      <c r="P157" s="180" t="s">
        <v>439</v>
      </c>
      <c r="Q157" s="180">
        <v>1</v>
      </c>
      <c r="R157" s="180" t="s">
        <v>1415</v>
      </c>
      <c r="S157" s="180" t="s">
        <v>441</v>
      </c>
      <c r="T157" s="180" t="s">
        <v>478</v>
      </c>
      <c r="U157" s="180" t="s">
        <v>479</v>
      </c>
      <c r="V157" s="180" t="s">
        <v>899</v>
      </c>
      <c r="W157" s="180">
        <v>0</v>
      </c>
      <c r="X157" s="180">
        <v>350</v>
      </c>
      <c r="Y157" s="228">
        <f t="shared" ref="Y157:Y158" si="36">+W157+X157</f>
        <v>350</v>
      </c>
      <c r="Z157" s="180" t="s">
        <v>444</v>
      </c>
      <c r="AA157" s="180">
        <v>0</v>
      </c>
      <c r="AB157" s="180">
        <v>0</v>
      </c>
      <c r="AC157" s="180"/>
      <c r="AD157" s="180"/>
      <c r="AE157" s="180"/>
      <c r="AF157" s="230">
        <f t="shared" ref="AF157:AF158" si="37">+AD157+AE157</f>
        <v>0</v>
      </c>
      <c r="AG157" s="180"/>
      <c r="AH157" s="180"/>
      <c r="AI157" s="230">
        <f t="shared" ref="AI157:AI158" si="38">+AG157+AH157</f>
        <v>0</v>
      </c>
      <c r="AJ157" s="227">
        <v>0</v>
      </c>
      <c r="AK157" s="227">
        <v>0</v>
      </c>
      <c r="AL157" s="228">
        <v>0</v>
      </c>
      <c r="AM157" s="180"/>
      <c r="AN157" s="180"/>
      <c r="AO157" s="180"/>
      <c r="AP157" s="180" t="s">
        <v>627</v>
      </c>
      <c r="AQ157" s="183" t="s">
        <v>445</v>
      </c>
      <c r="AR157" s="191"/>
      <c r="AS157" s="191"/>
      <c r="AT157" s="191"/>
      <c r="AU157" s="191"/>
      <c r="AV157" s="191"/>
      <c r="AW157" s="191"/>
    </row>
    <row r="158" spans="1:49" ht="30.75" customHeight="1" x14ac:dyDescent="0.15">
      <c r="A158" s="180" t="s">
        <v>1166</v>
      </c>
      <c r="B158" s="180" t="s">
        <v>1167</v>
      </c>
      <c r="C158" s="180" t="s">
        <v>1177</v>
      </c>
      <c r="D158" s="180" t="s">
        <v>1414</v>
      </c>
      <c r="E158" s="180" t="s">
        <v>259</v>
      </c>
      <c r="F158" s="181" t="s">
        <v>259</v>
      </c>
      <c r="G158" s="181"/>
      <c r="H158" s="181"/>
      <c r="I158" s="181"/>
      <c r="J158" s="181"/>
      <c r="K158" s="180" t="s">
        <v>345</v>
      </c>
      <c r="L158" s="181"/>
      <c r="M158" s="180" t="s">
        <v>436</v>
      </c>
      <c r="N158" s="180" t="s">
        <v>437</v>
      </c>
      <c r="O158" s="180" t="s">
        <v>438</v>
      </c>
      <c r="P158" s="180" t="s">
        <v>439</v>
      </c>
      <c r="Q158" s="180">
        <v>1</v>
      </c>
      <c r="R158" s="180" t="s">
        <v>1416</v>
      </c>
      <c r="S158" s="180" t="s">
        <v>441</v>
      </c>
      <c r="T158" s="180" t="s">
        <v>478</v>
      </c>
      <c r="U158" s="180" t="s">
        <v>479</v>
      </c>
      <c r="V158" s="180" t="s">
        <v>821</v>
      </c>
      <c r="W158" s="180">
        <v>0</v>
      </c>
      <c r="X158" s="180">
        <v>200</v>
      </c>
      <c r="Y158" s="228">
        <f t="shared" si="36"/>
        <v>200</v>
      </c>
      <c r="Z158" s="180" t="s">
        <v>444</v>
      </c>
      <c r="AA158" s="180">
        <v>0</v>
      </c>
      <c r="AB158" s="180">
        <v>0</v>
      </c>
      <c r="AC158" s="180"/>
      <c r="AD158" s="180"/>
      <c r="AE158" s="180"/>
      <c r="AF158" s="230">
        <f t="shared" si="37"/>
        <v>0</v>
      </c>
      <c r="AG158" s="180"/>
      <c r="AH158" s="180"/>
      <c r="AI158" s="230">
        <f t="shared" si="38"/>
        <v>0</v>
      </c>
      <c r="AJ158" s="227">
        <v>0</v>
      </c>
      <c r="AK158" s="227">
        <v>0</v>
      </c>
      <c r="AL158" s="228">
        <v>0</v>
      </c>
      <c r="AM158" s="180"/>
      <c r="AN158" s="180"/>
      <c r="AO158" s="180"/>
      <c r="AP158" s="180" t="s">
        <v>627</v>
      </c>
      <c r="AQ158" s="183" t="s">
        <v>445</v>
      </c>
      <c r="AR158" s="191"/>
      <c r="AS158" s="191"/>
      <c r="AT158" s="191"/>
      <c r="AU158" s="191"/>
      <c r="AV158" s="191"/>
      <c r="AW158" s="191"/>
    </row>
    <row r="159" spans="1:49" ht="30.75" customHeight="1" x14ac:dyDescent="0.15">
      <c r="A159" s="180" t="s">
        <v>1166</v>
      </c>
      <c r="B159" s="180" t="s">
        <v>1167</v>
      </c>
      <c r="C159" s="180" t="s">
        <v>1417</v>
      </c>
      <c r="D159" s="180" t="s">
        <v>1418</v>
      </c>
      <c r="E159" s="180" t="s">
        <v>267</v>
      </c>
      <c r="F159" s="180"/>
      <c r="G159" s="180" t="s">
        <v>267</v>
      </c>
      <c r="H159" s="180"/>
      <c r="I159" s="180"/>
      <c r="J159" s="180"/>
      <c r="K159" s="180" t="s">
        <v>345</v>
      </c>
      <c r="L159" s="180"/>
      <c r="M159" s="180" t="s">
        <v>449</v>
      </c>
      <c r="N159" s="180" t="s">
        <v>437</v>
      </c>
      <c r="O159" s="180" t="s">
        <v>438</v>
      </c>
      <c r="P159" s="180" t="s">
        <v>439</v>
      </c>
      <c r="Q159" s="180">
        <v>6</v>
      </c>
      <c r="R159" s="180" t="s">
        <v>1259</v>
      </c>
      <c r="S159" s="180" t="s">
        <v>441</v>
      </c>
      <c r="T159" s="180" t="s">
        <v>478</v>
      </c>
      <c r="U159" s="180" t="s">
        <v>479</v>
      </c>
      <c r="V159" s="180" t="s">
        <v>479</v>
      </c>
      <c r="W159" s="180">
        <v>3688</v>
      </c>
      <c r="X159" s="180">
        <v>308</v>
      </c>
      <c r="Y159" s="232">
        <v>3996</v>
      </c>
      <c r="Z159" s="180" t="s">
        <v>452</v>
      </c>
      <c r="AA159" s="180">
        <v>1</v>
      </c>
      <c r="AB159" s="180">
        <v>200</v>
      </c>
      <c r="AC159" s="180"/>
      <c r="AD159" s="180"/>
      <c r="AE159" s="180"/>
      <c r="AF159" s="230">
        <v>0</v>
      </c>
      <c r="AG159" s="180"/>
      <c r="AH159" s="180"/>
      <c r="AI159" s="230">
        <v>0</v>
      </c>
      <c r="AJ159" s="227">
        <v>0</v>
      </c>
      <c r="AK159" s="227">
        <v>0</v>
      </c>
      <c r="AL159" s="228">
        <v>0</v>
      </c>
      <c r="AM159" s="180"/>
      <c r="AN159" s="180"/>
      <c r="AO159" s="180"/>
      <c r="AP159" s="180" t="s">
        <v>618</v>
      </c>
      <c r="AQ159" s="182" t="s">
        <v>619</v>
      </c>
      <c r="AR159" s="191"/>
      <c r="AS159" s="191"/>
      <c r="AT159" s="191"/>
      <c r="AU159" s="191"/>
      <c r="AV159" s="191"/>
      <c r="AW159" s="191"/>
    </row>
    <row r="160" spans="1:49" ht="30.75" customHeight="1" x14ac:dyDescent="0.15">
      <c r="A160" s="180" t="s">
        <v>1166</v>
      </c>
      <c r="B160" s="180" t="s">
        <v>1167</v>
      </c>
      <c r="C160" s="180" t="s">
        <v>1177</v>
      </c>
      <c r="D160" s="180" t="s">
        <v>1418</v>
      </c>
      <c r="E160" s="180" t="s">
        <v>259</v>
      </c>
      <c r="F160" s="181" t="s">
        <v>259</v>
      </c>
      <c r="G160" s="181"/>
      <c r="H160" s="181"/>
      <c r="I160" s="181"/>
      <c r="J160" s="181"/>
      <c r="K160" s="180" t="s">
        <v>345</v>
      </c>
      <c r="L160" s="181"/>
      <c r="M160" s="180" t="s">
        <v>436</v>
      </c>
      <c r="N160" s="180" t="s">
        <v>437</v>
      </c>
      <c r="O160" s="180" t="s">
        <v>438</v>
      </c>
      <c r="P160" s="180" t="s">
        <v>439</v>
      </c>
      <c r="Q160" s="180">
        <v>1</v>
      </c>
      <c r="R160" s="180" t="s">
        <v>1090</v>
      </c>
      <c r="S160" s="180" t="s">
        <v>441</v>
      </c>
      <c r="T160" s="180" t="s">
        <v>478</v>
      </c>
      <c r="U160" s="180" t="s">
        <v>479</v>
      </c>
      <c r="V160" s="180" t="s">
        <v>800</v>
      </c>
      <c r="W160" s="180">
        <v>0</v>
      </c>
      <c r="X160" s="180">
        <v>180</v>
      </c>
      <c r="Y160" s="228">
        <f>+W160+X160</f>
        <v>180</v>
      </c>
      <c r="Z160" s="180" t="s">
        <v>444</v>
      </c>
      <c r="AA160" s="180">
        <v>0</v>
      </c>
      <c r="AB160" s="180">
        <v>0</v>
      </c>
      <c r="AC160" s="180"/>
      <c r="AD160" s="180"/>
      <c r="AE160" s="180"/>
      <c r="AF160" s="230">
        <f>+AD160+AE160</f>
        <v>0</v>
      </c>
      <c r="AG160" s="180"/>
      <c r="AH160" s="180"/>
      <c r="AI160" s="230">
        <f>+AG160+AH160</f>
        <v>0</v>
      </c>
      <c r="AJ160" s="227">
        <v>0</v>
      </c>
      <c r="AK160" s="227">
        <v>0</v>
      </c>
      <c r="AL160" s="228">
        <v>0</v>
      </c>
      <c r="AM160" s="180"/>
      <c r="AN160" s="180"/>
      <c r="AO160" s="180"/>
      <c r="AP160" s="180" t="s">
        <v>627</v>
      </c>
      <c r="AQ160" s="183" t="s">
        <v>445</v>
      </c>
      <c r="AR160" s="191"/>
      <c r="AS160" s="191"/>
      <c r="AT160" s="191"/>
      <c r="AU160" s="191"/>
      <c r="AV160" s="191"/>
      <c r="AW160" s="191"/>
    </row>
    <row r="161" spans="1:49" ht="30.75" customHeight="1" x14ac:dyDescent="0.15">
      <c r="A161" s="180" t="s">
        <v>1166</v>
      </c>
      <c r="B161" s="180" t="s">
        <v>1167</v>
      </c>
      <c r="C161" s="180" t="s">
        <v>1257</v>
      </c>
      <c r="D161" s="180" t="s">
        <v>1419</v>
      </c>
      <c r="E161" s="180" t="s">
        <v>267</v>
      </c>
      <c r="F161" s="180"/>
      <c r="G161" s="180" t="s">
        <v>267</v>
      </c>
      <c r="H161" s="180"/>
      <c r="I161" s="180"/>
      <c r="J161" s="180"/>
      <c r="K161" s="180" t="s">
        <v>345</v>
      </c>
      <c r="L161" s="180"/>
      <c r="M161" s="180" t="s">
        <v>449</v>
      </c>
      <c r="N161" s="180" t="s">
        <v>437</v>
      </c>
      <c r="O161" s="180" t="s">
        <v>438</v>
      </c>
      <c r="P161" s="180" t="s">
        <v>439</v>
      </c>
      <c r="Q161" s="180">
        <v>1</v>
      </c>
      <c r="R161" s="180" t="s">
        <v>1065</v>
      </c>
      <c r="S161" s="180" t="s">
        <v>441</v>
      </c>
      <c r="T161" s="180" t="s">
        <v>478</v>
      </c>
      <c r="U161" s="180" t="s">
        <v>479</v>
      </c>
      <c r="V161" s="180" t="s">
        <v>803</v>
      </c>
      <c r="W161" s="180">
        <v>281</v>
      </c>
      <c r="X161" s="180">
        <v>30</v>
      </c>
      <c r="Y161" s="228">
        <v>311</v>
      </c>
      <c r="Z161" s="180" t="s">
        <v>444</v>
      </c>
      <c r="AA161" s="180">
        <v>0</v>
      </c>
      <c r="AB161" s="180">
        <v>0</v>
      </c>
      <c r="AC161" s="180"/>
      <c r="AD161" s="180"/>
      <c r="AE161" s="180"/>
      <c r="AF161" s="230">
        <v>0</v>
      </c>
      <c r="AG161" s="180"/>
      <c r="AH161" s="180"/>
      <c r="AI161" s="230">
        <v>0</v>
      </c>
      <c r="AJ161" s="227">
        <v>0</v>
      </c>
      <c r="AK161" s="227">
        <v>0</v>
      </c>
      <c r="AL161" s="228">
        <v>0</v>
      </c>
      <c r="AM161" s="180"/>
      <c r="AN161" s="180"/>
      <c r="AO161" s="180"/>
      <c r="AP161" s="180" t="s">
        <v>618</v>
      </c>
      <c r="AQ161" s="182" t="s">
        <v>619</v>
      </c>
      <c r="AR161" s="191"/>
      <c r="AS161" s="191"/>
      <c r="AT161" s="191"/>
      <c r="AU161" s="191"/>
      <c r="AV161" s="191"/>
      <c r="AW161" s="191"/>
    </row>
    <row r="162" spans="1:49" ht="30.75" customHeight="1" x14ac:dyDescent="0.15">
      <c r="A162" s="180" t="s">
        <v>1166</v>
      </c>
      <c r="B162" s="180" t="s">
        <v>1167</v>
      </c>
      <c r="C162" s="180" t="s">
        <v>1420</v>
      </c>
      <c r="D162" s="180" t="s">
        <v>1421</v>
      </c>
      <c r="E162" s="180" t="s">
        <v>267</v>
      </c>
      <c r="F162" s="180"/>
      <c r="G162" s="180" t="s">
        <v>267</v>
      </c>
      <c r="H162" s="180"/>
      <c r="I162" s="180"/>
      <c r="J162" s="180"/>
      <c r="K162" s="180" t="s">
        <v>345</v>
      </c>
      <c r="L162" s="180"/>
      <c r="M162" s="180" t="s">
        <v>449</v>
      </c>
      <c r="N162" s="180" t="s">
        <v>437</v>
      </c>
      <c r="O162" s="180" t="s">
        <v>438</v>
      </c>
      <c r="P162" s="180" t="s">
        <v>439</v>
      </c>
      <c r="Q162" s="180">
        <v>3</v>
      </c>
      <c r="R162" s="180" t="s">
        <v>1060</v>
      </c>
      <c r="S162" s="180" t="s">
        <v>441</v>
      </c>
      <c r="T162" s="180" t="s">
        <v>478</v>
      </c>
      <c r="U162" s="180" t="s">
        <v>479</v>
      </c>
      <c r="V162" s="180" t="s">
        <v>479</v>
      </c>
      <c r="W162" s="180">
        <v>769</v>
      </c>
      <c r="X162" s="180">
        <v>82</v>
      </c>
      <c r="Y162" s="228">
        <v>851</v>
      </c>
      <c r="Z162" s="180" t="s">
        <v>444</v>
      </c>
      <c r="AA162" s="180">
        <v>0</v>
      </c>
      <c r="AB162" s="180">
        <v>0</v>
      </c>
      <c r="AC162" s="180"/>
      <c r="AD162" s="180"/>
      <c r="AE162" s="180"/>
      <c r="AF162" s="230">
        <v>0</v>
      </c>
      <c r="AG162" s="180"/>
      <c r="AH162" s="180"/>
      <c r="AI162" s="230">
        <v>0</v>
      </c>
      <c r="AJ162" s="227">
        <v>0</v>
      </c>
      <c r="AK162" s="227">
        <v>0</v>
      </c>
      <c r="AL162" s="228">
        <v>0</v>
      </c>
      <c r="AM162" s="180"/>
      <c r="AN162" s="180"/>
      <c r="AO162" s="180"/>
      <c r="AP162" s="180" t="s">
        <v>618</v>
      </c>
      <c r="AQ162" s="182" t="s">
        <v>619</v>
      </c>
      <c r="AR162" s="191"/>
      <c r="AS162" s="191"/>
      <c r="AT162" s="191"/>
      <c r="AU162" s="191"/>
      <c r="AV162" s="191"/>
      <c r="AW162" s="191"/>
    </row>
    <row r="163" spans="1:49" ht="30.75" customHeight="1" x14ac:dyDescent="0.15">
      <c r="A163" s="180" t="s">
        <v>1166</v>
      </c>
      <c r="B163" s="180" t="s">
        <v>1167</v>
      </c>
      <c r="C163" s="180" t="s">
        <v>1189</v>
      </c>
      <c r="D163" s="180" t="s">
        <v>1422</v>
      </c>
      <c r="E163" s="180" t="s">
        <v>259</v>
      </c>
      <c r="F163" s="181" t="s">
        <v>259</v>
      </c>
      <c r="G163" s="181"/>
      <c r="H163" s="181"/>
      <c r="I163" s="181"/>
      <c r="J163" s="181"/>
      <c r="K163" s="181"/>
      <c r="L163" s="181"/>
      <c r="M163" s="180" t="s">
        <v>436</v>
      </c>
      <c r="N163" s="180" t="s">
        <v>499</v>
      </c>
      <c r="O163" s="180" t="s">
        <v>438</v>
      </c>
      <c r="P163" s="180" t="s">
        <v>473</v>
      </c>
      <c r="Q163" s="180">
        <v>29</v>
      </c>
      <c r="R163" s="180"/>
      <c r="S163" s="180"/>
      <c r="T163" s="180"/>
      <c r="U163" s="180"/>
      <c r="V163" s="180"/>
      <c r="W163" s="180"/>
      <c r="X163" s="180"/>
      <c r="Y163" s="228">
        <f t="shared" ref="Y163:Y176" si="39">+W163+X163</f>
        <v>0</v>
      </c>
      <c r="Z163" s="180"/>
      <c r="AA163" s="180"/>
      <c r="AB163" s="180"/>
      <c r="AC163" s="180" t="s">
        <v>1170</v>
      </c>
      <c r="AD163" s="180">
        <v>0</v>
      </c>
      <c r="AE163" s="180">
        <v>0</v>
      </c>
      <c r="AF163" s="230">
        <f t="shared" ref="AF163:AF176" si="40">+AD163+AE163</f>
        <v>0</v>
      </c>
      <c r="AG163" s="180">
        <v>0</v>
      </c>
      <c r="AH163" s="180">
        <v>417</v>
      </c>
      <c r="AI163" s="230">
        <f t="shared" ref="AI163:AI176" si="41">+AG163+AH163</f>
        <v>417</v>
      </c>
      <c r="AJ163" s="227">
        <v>0</v>
      </c>
      <c r="AK163" s="227">
        <v>417</v>
      </c>
      <c r="AL163" s="228">
        <v>417</v>
      </c>
      <c r="AM163" s="180" t="s">
        <v>444</v>
      </c>
      <c r="AN163" s="180">
        <v>0</v>
      </c>
      <c r="AO163" s="180">
        <v>0</v>
      </c>
      <c r="AP163" s="180" t="s">
        <v>638</v>
      </c>
      <c r="AQ163" s="182" t="s">
        <v>643</v>
      </c>
      <c r="AR163" s="191"/>
      <c r="AS163" s="191"/>
      <c r="AT163" s="191"/>
      <c r="AU163" s="191"/>
      <c r="AV163" s="191"/>
      <c r="AW163" s="191"/>
    </row>
    <row r="164" spans="1:49" ht="30.75" customHeight="1" x14ac:dyDescent="0.25">
      <c r="A164" s="180" t="s">
        <v>1166</v>
      </c>
      <c r="B164" s="180" t="s">
        <v>1167</v>
      </c>
      <c r="C164" s="180" t="s">
        <v>1423</v>
      </c>
      <c r="D164" s="180" t="s">
        <v>1424</v>
      </c>
      <c r="E164" s="180" t="s">
        <v>1201</v>
      </c>
      <c r="F164" s="181" t="s">
        <v>259</v>
      </c>
      <c r="G164" s="181"/>
      <c r="H164" s="233" t="s">
        <v>285</v>
      </c>
      <c r="I164" s="233"/>
      <c r="J164" s="233"/>
      <c r="K164" s="233"/>
      <c r="L164" s="181" t="s">
        <v>349</v>
      </c>
      <c r="M164" s="180" t="s">
        <v>436</v>
      </c>
      <c r="N164" s="180" t="s">
        <v>437</v>
      </c>
      <c r="O164" s="180" t="s">
        <v>438</v>
      </c>
      <c r="P164" s="180" t="s">
        <v>439</v>
      </c>
      <c r="Q164" s="180">
        <v>1</v>
      </c>
      <c r="R164" s="180" t="s">
        <v>1425</v>
      </c>
      <c r="S164" s="180" t="s">
        <v>441</v>
      </c>
      <c r="T164" s="180" t="s">
        <v>635</v>
      </c>
      <c r="U164" s="180" t="s">
        <v>663</v>
      </c>
      <c r="V164" s="180" t="s">
        <v>968</v>
      </c>
      <c r="W164" s="180">
        <v>0</v>
      </c>
      <c r="X164" s="180">
        <v>400</v>
      </c>
      <c r="Y164" s="228">
        <f t="shared" si="39"/>
        <v>400</v>
      </c>
      <c r="Z164" s="180" t="s">
        <v>444</v>
      </c>
      <c r="AA164" s="180">
        <v>0</v>
      </c>
      <c r="AB164" s="180">
        <v>0</v>
      </c>
      <c r="AC164" s="180"/>
      <c r="AD164" s="180"/>
      <c r="AE164" s="180"/>
      <c r="AF164" s="230">
        <f t="shared" si="40"/>
        <v>0</v>
      </c>
      <c r="AG164" s="180"/>
      <c r="AH164" s="180"/>
      <c r="AI164" s="230">
        <f t="shared" si="41"/>
        <v>0</v>
      </c>
      <c r="AJ164" s="227">
        <v>0</v>
      </c>
      <c r="AK164" s="227">
        <v>0</v>
      </c>
      <c r="AL164" s="228">
        <v>0</v>
      </c>
      <c r="AM164" s="180"/>
      <c r="AN164" s="180"/>
      <c r="AO164" s="180"/>
      <c r="AP164" s="180" t="s">
        <v>627</v>
      </c>
      <c r="AQ164" s="183" t="s">
        <v>445</v>
      </c>
      <c r="AR164" s="191"/>
      <c r="AS164" s="191"/>
      <c r="AT164" s="191"/>
      <c r="AU164" s="191"/>
      <c r="AV164" s="191"/>
      <c r="AW164" s="191"/>
    </row>
    <row r="165" spans="1:49" ht="30.75" customHeight="1" x14ac:dyDescent="0.25">
      <c r="A165" s="180" t="s">
        <v>1166</v>
      </c>
      <c r="B165" s="180" t="s">
        <v>1167</v>
      </c>
      <c r="C165" s="180" t="s">
        <v>1379</v>
      </c>
      <c r="D165" s="180" t="s">
        <v>1424</v>
      </c>
      <c r="E165" s="180" t="s">
        <v>1201</v>
      </c>
      <c r="F165" s="181" t="s">
        <v>259</v>
      </c>
      <c r="G165" s="181"/>
      <c r="H165" s="233" t="s">
        <v>285</v>
      </c>
      <c r="I165" s="233"/>
      <c r="J165" s="233"/>
      <c r="K165" s="233"/>
      <c r="L165" s="181" t="s">
        <v>349</v>
      </c>
      <c r="M165" s="180" t="s">
        <v>436</v>
      </c>
      <c r="N165" s="180" t="s">
        <v>437</v>
      </c>
      <c r="O165" s="180" t="s">
        <v>438</v>
      </c>
      <c r="P165" s="180" t="s">
        <v>439</v>
      </c>
      <c r="Q165" s="180">
        <v>1</v>
      </c>
      <c r="R165" s="180" t="s">
        <v>1426</v>
      </c>
      <c r="S165" s="180" t="s">
        <v>441</v>
      </c>
      <c r="T165" s="180" t="s">
        <v>635</v>
      </c>
      <c r="U165" s="180" t="s">
        <v>663</v>
      </c>
      <c r="V165" s="180" t="s">
        <v>968</v>
      </c>
      <c r="W165" s="180">
        <v>0</v>
      </c>
      <c r="X165" s="180">
        <v>250</v>
      </c>
      <c r="Y165" s="228">
        <f t="shared" si="39"/>
        <v>250</v>
      </c>
      <c r="Z165" s="180" t="s">
        <v>444</v>
      </c>
      <c r="AA165" s="180">
        <v>0</v>
      </c>
      <c r="AB165" s="180">
        <v>0</v>
      </c>
      <c r="AC165" s="180"/>
      <c r="AD165" s="180"/>
      <c r="AE165" s="180"/>
      <c r="AF165" s="230">
        <f t="shared" si="40"/>
        <v>0</v>
      </c>
      <c r="AG165" s="180"/>
      <c r="AH165" s="180"/>
      <c r="AI165" s="230">
        <f t="shared" si="41"/>
        <v>0</v>
      </c>
      <c r="AJ165" s="227">
        <v>0</v>
      </c>
      <c r="AK165" s="227">
        <v>0</v>
      </c>
      <c r="AL165" s="228">
        <v>0</v>
      </c>
      <c r="AM165" s="180"/>
      <c r="AN165" s="180"/>
      <c r="AO165" s="180"/>
      <c r="AP165" s="180" t="s">
        <v>627</v>
      </c>
      <c r="AQ165" s="183" t="s">
        <v>445</v>
      </c>
      <c r="AR165" s="191"/>
      <c r="AS165" s="191"/>
      <c r="AT165" s="191"/>
      <c r="AU165" s="191"/>
      <c r="AV165" s="191"/>
      <c r="AW165" s="191"/>
    </row>
    <row r="166" spans="1:49" ht="30.75" customHeight="1" x14ac:dyDescent="0.25">
      <c r="A166" s="180" t="s">
        <v>1166</v>
      </c>
      <c r="B166" s="180" t="s">
        <v>1167</v>
      </c>
      <c r="C166" s="180" t="s">
        <v>1323</v>
      </c>
      <c r="D166" s="180" t="s">
        <v>1424</v>
      </c>
      <c r="E166" s="180" t="s">
        <v>1201</v>
      </c>
      <c r="F166" s="181" t="s">
        <v>259</v>
      </c>
      <c r="G166" s="181"/>
      <c r="H166" s="233" t="s">
        <v>285</v>
      </c>
      <c r="I166" s="233"/>
      <c r="J166" s="233"/>
      <c r="K166" s="233"/>
      <c r="L166" s="181" t="s">
        <v>349</v>
      </c>
      <c r="M166" s="180" t="s">
        <v>436</v>
      </c>
      <c r="N166" s="180" t="s">
        <v>437</v>
      </c>
      <c r="O166" s="180" t="s">
        <v>438</v>
      </c>
      <c r="P166" s="180" t="s">
        <v>439</v>
      </c>
      <c r="Q166" s="180">
        <v>1</v>
      </c>
      <c r="R166" s="180" t="s">
        <v>1427</v>
      </c>
      <c r="S166" s="180" t="s">
        <v>441</v>
      </c>
      <c r="T166" s="180" t="s">
        <v>635</v>
      </c>
      <c r="U166" s="180" t="s">
        <v>663</v>
      </c>
      <c r="V166" s="180" t="s">
        <v>968</v>
      </c>
      <c r="W166" s="180">
        <v>0</v>
      </c>
      <c r="X166" s="180">
        <v>200</v>
      </c>
      <c r="Y166" s="228">
        <f t="shared" si="39"/>
        <v>200</v>
      </c>
      <c r="Z166" s="180" t="s">
        <v>444</v>
      </c>
      <c r="AA166" s="180">
        <v>0</v>
      </c>
      <c r="AB166" s="180">
        <v>0</v>
      </c>
      <c r="AC166" s="180"/>
      <c r="AD166" s="180"/>
      <c r="AE166" s="180"/>
      <c r="AF166" s="230">
        <f t="shared" si="40"/>
        <v>0</v>
      </c>
      <c r="AG166" s="180"/>
      <c r="AH166" s="180"/>
      <c r="AI166" s="230">
        <f t="shared" si="41"/>
        <v>0</v>
      </c>
      <c r="AJ166" s="227">
        <v>0</v>
      </c>
      <c r="AK166" s="227">
        <v>0</v>
      </c>
      <c r="AL166" s="228">
        <v>0</v>
      </c>
      <c r="AM166" s="180"/>
      <c r="AN166" s="180"/>
      <c r="AO166" s="180"/>
      <c r="AP166" s="180" t="s">
        <v>627</v>
      </c>
      <c r="AQ166" s="183" t="s">
        <v>445</v>
      </c>
      <c r="AR166" s="191"/>
      <c r="AS166" s="191"/>
      <c r="AT166" s="191"/>
      <c r="AU166" s="191"/>
      <c r="AV166" s="191"/>
      <c r="AW166" s="191"/>
    </row>
    <row r="167" spans="1:49" ht="30.75" customHeight="1" x14ac:dyDescent="0.15">
      <c r="A167" s="180" t="s">
        <v>1166</v>
      </c>
      <c r="B167" s="180" t="s">
        <v>1167</v>
      </c>
      <c r="C167" s="180" t="s">
        <v>1428</v>
      </c>
      <c r="D167" s="180" t="s">
        <v>1429</v>
      </c>
      <c r="E167" s="180" t="s">
        <v>259</v>
      </c>
      <c r="F167" s="181" t="s">
        <v>259</v>
      </c>
      <c r="G167" s="181"/>
      <c r="H167" s="181"/>
      <c r="I167" s="181"/>
      <c r="J167" s="181"/>
      <c r="K167" s="180" t="s">
        <v>345</v>
      </c>
      <c r="L167" s="181"/>
      <c r="M167" s="180" t="s">
        <v>436</v>
      </c>
      <c r="N167" s="180" t="s">
        <v>437</v>
      </c>
      <c r="O167" s="180" t="s">
        <v>438</v>
      </c>
      <c r="P167" s="180" t="s">
        <v>600</v>
      </c>
      <c r="Q167" s="180">
        <v>5</v>
      </c>
      <c r="R167" s="180" t="s">
        <v>1183</v>
      </c>
      <c r="S167" s="180" t="s">
        <v>441</v>
      </c>
      <c r="T167" s="180" t="s">
        <v>478</v>
      </c>
      <c r="U167" s="180" t="s">
        <v>479</v>
      </c>
      <c r="V167" s="180" t="s">
        <v>479</v>
      </c>
      <c r="W167" s="180">
        <v>0</v>
      </c>
      <c r="X167" s="180">
        <v>66</v>
      </c>
      <c r="Y167" s="228">
        <f t="shared" si="39"/>
        <v>66</v>
      </c>
      <c r="Z167" s="180" t="s">
        <v>444</v>
      </c>
      <c r="AA167" s="180">
        <v>0</v>
      </c>
      <c r="AB167" s="180">
        <v>0</v>
      </c>
      <c r="AC167" s="180"/>
      <c r="AD167" s="180"/>
      <c r="AE167" s="180"/>
      <c r="AF167" s="230">
        <f t="shared" si="40"/>
        <v>0</v>
      </c>
      <c r="AG167" s="180"/>
      <c r="AH167" s="180"/>
      <c r="AI167" s="230">
        <f t="shared" si="41"/>
        <v>0</v>
      </c>
      <c r="AJ167" s="227">
        <v>0</v>
      </c>
      <c r="AK167" s="227">
        <v>0</v>
      </c>
      <c r="AL167" s="228">
        <v>0</v>
      </c>
      <c r="AM167" s="180"/>
      <c r="AN167" s="180"/>
      <c r="AO167" s="180"/>
      <c r="AP167" s="180" t="s">
        <v>627</v>
      </c>
      <c r="AQ167" s="183" t="s">
        <v>445</v>
      </c>
      <c r="AR167" s="191"/>
      <c r="AS167" s="191"/>
      <c r="AT167" s="191"/>
      <c r="AU167" s="191"/>
      <c r="AV167" s="191"/>
      <c r="AW167" s="191"/>
    </row>
    <row r="168" spans="1:49" ht="30.75" customHeight="1" x14ac:dyDescent="0.25">
      <c r="A168" s="180" t="s">
        <v>1166</v>
      </c>
      <c r="B168" s="180" t="s">
        <v>1167</v>
      </c>
      <c r="C168" s="180" t="s">
        <v>1248</v>
      </c>
      <c r="D168" s="180" t="s">
        <v>1430</v>
      </c>
      <c r="E168" s="180" t="s">
        <v>1201</v>
      </c>
      <c r="F168" s="181" t="s">
        <v>259</v>
      </c>
      <c r="G168" s="181"/>
      <c r="H168" s="233" t="s">
        <v>285</v>
      </c>
      <c r="I168" s="233"/>
      <c r="J168" s="233"/>
      <c r="K168" s="180" t="s">
        <v>345</v>
      </c>
      <c r="L168" s="233"/>
      <c r="M168" s="180" t="s">
        <v>436</v>
      </c>
      <c r="N168" s="180" t="s">
        <v>437</v>
      </c>
      <c r="O168" s="180" t="s">
        <v>438</v>
      </c>
      <c r="P168" s="180" t="s">
        <v>439</v>
      </c>
      <c r="Q168" s="180">
        <v>1</v>
      </c>
      <c r="R168" s="180" t="s">
        <v>1431</v>
      </c>
      <c r="S168" s="180" t="s">
        <v>441</v>
      </c>
      <c r="T168" s="180" t="s">
        <v>478</v>
      </c>
      <c r="U168" s="180" t="s">
        <v>479</v>
      </c>
      <c r="V168" s="180" t="s">
        <v>928</v>
      </c>
      <c r="W168" s="180">
        <v>0</v>
      </c>
      <c r="X168" s="180">
        <v>200</v>
      </c>
      <c r="Y168" s="228">
        <f t="shared" si="39"/>
        <v>200</v>
      </c>
      <c r="Z168" s="180" t="s">
        <v>444</v>
      </c>
      <c r="AA168" s="180">
        <v>0</v>
      </c>
      <c r="AB168" s="180">
        <v>0</v>
      </c>
      <c r="AC168" s="180"/>
      <c r="AD168" s="180"/>
      <c r="AE168" s="180"/>
      <c r="AF168" s="230">
        <f t="shared" si="40"/>
        <v>0</v>
      </c>
      <c r="AG168" s="180"/>
      <c r="AH168" s="180"/>
      <c r="AI168" s="230">
        <f t="shared" si="41"/>
        <v>0</v>
      </c>
      <c r="AJ168" s="227">
        <v>0</v>
      </c>
      <c r="AK168" s="227">
        <v>0</v>
      </c>
      <c r="AL168" s="228">
        <v>0</v>
      </c>
      <c r="AM168" s="180"/>
      <c r="AN168" s="180"/>
      <c r="AO168" s="180"/>
      <c r="AP168" s="180" t="s">
        <v>627</v>
      </c>
      <c r="AQ168" s="183" t="s">
        <v>445</v>
      </c>
      <c r="AR168" s="191"/>
      <c r="AS168" s="191"/>
      <c r="AT168" s="191"/>
      <c r="AU168" s="191"/>
      <c r="AV168" s="191"/>
      <c r="AW168" s="191"/>
    </row>
    <row r="169" spans="1:49" ht="30.75" customHeight="1" x14ac:dyDescent="0.25">
      <c r="A169" s="180" t="s">
        <v>1166</v>
      </c>
      <c r="B169" s="180" t="s">
        <v>1167</v>
      </c>
      <c r="C169" s="180" t="s">
        <v>1181</v>
      </c>
      <c r="D169" s="180" t="s">
        <v>1430</v>
      </c>
      <c r="E169" s="180" t="s">
        <v>1201</v>
      </c>
      <c r="F169" s="181" t="s">
        <v>259</v>
      </c>
      <c r="G169" s="181"/>
      <c r="H169" s="233" t="s">
        <v>285</v>
      </c>
      <c r="I169" s="233"/>
      <c r="J169" s="233"/>
      <c r="K169" s="180" t="s">
        <v>345</v>
      </c>
      <c r="L169" s="233"/>
      <c r="M169" s="180" t="s">
        <v>436</v>
      </c>
      <c r="N169" s="180" t="s">
        <v>437</v>
      </c>
      <c r="O169" s="180" t="s">
        <v>438</v>
      </c>
      <c r="P169" s="180" t="s">
        <v>439</v>
      </c>
      <c r="Q169" s="180">
        <v>1</v>
      </c>
      <c r="R169" s="180" t="s">
        <v>1432</v>
      </c>
      <c r="S169" s="180" t="s">
        <v>441</v>
      </c>
      <c r="T169" s="180" t="s">
        <v>478</v>
      </c>
      <c r="U169" s="180" t="s">
        <v>479</v>
      </c>
      <c r="V169" s="180" t="s">
        <v>490</v>
      </c>
      <c r="W169" s="180">
        <v>0</v>
      </c>
      <c r="X169" s="180">
        <v>150</v>
      </c>
      <c r="Y169" s="228">
        <f t="shared" si="39"/>
        <v>150</v>
      </c>
      <c r="Z169" s="180" t="s">
        <v>444</v>
      </c>
      <c r="AA169" s="180">
        <v>0</v>
      </c>
      <c r="AB169" s="180">
        <v>0</v>
      </c>
      <c r="AC169" s="180"/>
      <c r="AD169" s="180"/>
      <c r="AE169" s="180"/>
      <c r="AF169" s="230">
        <f t="shared" si="40"/>
        <v>0</v>
      </c>
      <c r="AG169" s="180"/>
      <c r="AH169" s="180"/>
      <c r="AI169" s="230">
        <f t="shared" si="41"/>
        <v>0</v>
      </c>
      <c r="AJ169" s="227">
        <v>0</v>
      </c>
      <c r="AK169" s="227">
        <v>0</v>
      </c>
      <c r="AL169" s="228">
        <v>0</v>
      </c>
      <c r="AM169" s="180"/>
      <c r="AN169" s="180"/>
      <c r="AO169" s="180"/>
      <c r="AP169" s="180" t="s">
        <v>627</v>
      </c>
      <c r="AQ169" s="183" t="s">
        <v>445</v>
      </c>
      <c r="AR169" s="191"/>
      <c r="AS169" s="191"/>
      <c r="AT169" s="191"/>
      <c r="AU169" s="191"/>
      <c r="AV169" s="191"/>
      <c r="AW169" s="191"/>
    </row>
    <row r="170" spans="1:49" ht="30.75" customHeight="1" x14ac:dyDescent="0.25">
      <c r="A170" s="180" t="s">
        <v>1166</v>
      </c>
      <c r="B170" s="180" t="s">
        <v>1167</v>
      </c>
      <c r="C170" s="180" t="s">
        <v>1348</v>
      </c>
      <c r="D170" s="180" t="s">
        <v>1430</v>
      </c>
      <c r="E170" s="180" t="s">
        <v>1201</v>
      </c>
      <c r="F170" s="181" t="s">
        <v>259</v>
      </c>
      <c r="G170" s="181"/>
      <c r="H170" s="233" t="s">
        <v>285</v>
      </c>
      <c r="I170" s="233"/>
      <c r="J170" s="233"/>
      <c r="K170" s="180" t="s">
        <v>345</v>
      </c>
      <c r="L170" s="233"/>
      <c r="M170" s="180" t="s">
        <v>436</v>
      </c>
      <c r="N170" s="180" t="s">
        <v>437</v>
      </c>
      <c r="O170" s="180" t="s">
        <v>438</v>
      </c>
      <c r="P170" s="180" t="s">
        <v>439</v>
      </c>
      <c r="Q170" s="180">
        <v>1</v>
      </c>
      <c r="R170" s="180" t="s">
        <v>1433</v>
      </c>
      <c r="S170" s="180" t="s">
        <v>441</v>
      </c>
      <c r="T170" s="180" t="s">
        <v>478</v>
      </c>
      <c r="U170" s="180" t="s">
        <v>479</v>
      </c>
      <c r="V170" s="180" t="s">
        <v>705</v>
      </c>
      <c r="W170" s="180">
        <v>0</v>
      </c>
      <c r="X170" s="180">
        <v>250</v>
      </c>
      <c r="Y170" s="228">
        <f t="shared" si="39"/>
        <v>250</v>
      </c>
      <c r="Z170" s="180" t="s">
        <v>444</v>
      </c>
      <c r="AA170" s="180">
        <v>0</v>
      </c>
      <c r="AB170" s="180">
        <v>0</v>
      </c>
      <c r="AC170" s="180"/>
      <c r="AD170" s="180"/>
      <c r="AE170" s="180"/>
      <c r="AF170" s="230">
        <f t="shared" si="40"/>
        <v>0</v>
      </c>
      <c r="AG170" s="180"/>
      <c r="AH170" s="180"/>
      <c r="AI170" s="230">
        <f t="shared" si="41"/>
        <v>0</v>
      </c>
      <c r="AJ170" s="227">
        <v>0</v>
      </c>
      <c r="AK170" s="227">
        <v>0</v>
      </c>
      <c r="AL170" s="228">
        <v>0</v>
      </c>
      <c r="AM170" s="180"/>
      <c r="AN170" s="180"/>
      <c r="AO170" s="180"/>
      <c r="AP170" s="180" t="s">
        <v>627</v>
      </c>
      <c r="AQ170" s="183" t="s">
        <v>445</v>
      </c>
      <c r="AR170" s="191"/>
      <c r="AS170" s="191"/>
      <c r="AT170" s="191"/>
      <c r="AU170" s="191"/>
      <c r="AV170" s="191"/>
      <c r="AW170" s="191"/>
    </row>
    <row r="171" spans="1:49" ht="30.75" customHeight="1" x14ac:dyDescent="0.25">
      <c r="A171" s="180" t="s">
        <v>1166</v>
      </c>
      <c r="B171" s="180" t="s">
        <v>1167</v>
      </c>
      <c r="C171" s="180" t="s">
        <v>1333</v>
      </c>
      <c r="D171" s="180" t="s">
        <v>1430</v>
      </c>
      <c r="E171" s="180" t="s">
        <v>1201</v>
      </c>
      <c r="F171" s="181" t="s">
        <v>259</v>
      </c>
      <c r="G171" s="181"/>
      <c r="H171" s="233" t="s">
        <v>285</v>
      </c>
      <c r="I171" s="233"/>
      <c r="J171" s="233"/>
      <c r="K171" s="180" t="s">
        <v>345</v>
      </c>
      <c r="L171" s="233"/>
      <c r="M171" s="180" t="s">
        <v>436</v>
      </c>
      <c r="N171" s="180" t="s">
        <v>437</v>
      </c>
      <c r="O171" s="180" t="s">
        <v>438</v>
      </c>
      <c r="P171" s="180" t="s">
        <v>439</v>
      </c>
      <c r="Q171" s="180">
        <v>1</v>
      </c>
      <c r="R171" s="180" t="s">
        <v>1434</v>
      </c>
      <c r="S171" s="180" t="s">
        <v>441</v>
      </c>
      <c r="T171" s="180" t="s">
        <v>478</v>
      </c>
      <c r="U171" s="180" t="s">
        <v>479</v>
      </c>
      <c r="V171" s="180" t="s">
        <v>764</v>
      </c>
      <c r="W171" s="180">
        <v>0</v>
      </c>
      <c r="X171" s="180">
        <v>250</v>
      </c>
      <c r="Y171" s="228">
        <f t="shared" si="39"/>
        <v>250</v>
      </c>
      <c r="Z171" s="180" t="s">
        <v>444</v>
      </c>
      <c r="AA171" s="180">
        <v>0</v>
      </c>
      <c r="AB171" s="180">
        <v>0</v>
      </c>
      <c r="AC171" s="180"/>
      <c r="AD171" s="180"/>
      <c r="AE171" s="180"/>
      <c r="AF171" s="230">
        <f t="shared" si="40"/>
        <v>0</v>
      </c>
      <c r="AG171" s="180"/>
      <c r="AH171" s="180"/>
      <c r="AI171" s="230">
        <f t="shared" si="41"/>
        <v>0</v>
      </c>
      <c r="AJ171" s="227">
        <v>0</v>
      </c>
      <c r="AK171" s="227">
        <v>0</v>
      </c>
      <c r="AL171" s="228">
        <v>0</v>
      </c>
      <c r="AM171" s="180"/>
      <c r="AN171" s="180"/>
      <c r="AO171" s="180"/>
      <c r="AP171" s="180" t="s">
        <v>627</v>
      </c>
      <c r="AQ171" s="183" t="s">
        <v>445</v>
      </c>
      <c r="AR171" s="191"/>
      <c r="AS171" s="191"/>
      <c r="AT171" s="191"/>
      <c r="AU171" s="191"/>
      <c r="AV171" s="191"/>
      <c r="AW171" s="191"/>
    </row>
    <row r="172" spans="1:49" ht="30.75" customHeight="1" x14ac:dyDescent="0.25">
      <c r="A172" s="180" t="s">
        <v>1166</v>
      </c>
      <c r="B172" s="180" t="s">
        <v>1167</v>
      </c>
      <c r="C172" s="180" t="s">
        <v>1184</v>
      </c>
      <c r="D172" s="180" t="s">
        <v>1430</v>
      </c>
      <c r="E172" s="180" t="s">
        <v>1201</v>
      </c>
      <c r="F172" s="181" t="s">
        <v>259</v>
      </c>
      <c r="G172" s="181"/>
      <c r="H172" s="233" t="s">
        <v>285</v>
      </c>
      <c r="I172" s="233"/>
      <c r="J172" s="233"/>
      <c r="K172" s="180" t="s">
        <v>345</v>
      </c>
      <c r="L172" s="233"/>
      <c r="M172" s="180" t="s">
        <v>436</v>
      </c>
      <c r="N172" s="180" t="s">
        <v>437</v>
      </c>
      <c r="O172" s="180" t="s">
        <v>438</v>
      </c>
      <c r="P172" s="180" t="s">
        <v>439</v>
      </c>
      <c r="Q172" s="180">
        <v>1</v>
      </c>
      <c r="R172" s="180" t="s">
        <v>1435</v>
      </c>
      <c r="S172" s="180" t="s">
        <v>441</v>
      </c>
      <c r="T172" s="180" t="s">
        <v>478</v>
      </c>
      <c r="U172" s="180" t="s">
        <v>479</v>
      </c>
      <c r="V172" s="180" t="s">
        <v>837</v>
      </c>
      <c r="W172" s="180">
        <v>0</v>
      </c>
      <c r="X172" s="180">
        <v>200</v>
      </c>
      <c r="Y172" s="228">
        <f t="shared" si="39"/>
        <v>200</v>
      </c>
      <c r="Z172" s="180" t="s">
        <v>444</v>
      </c>
      <c r="AA172" s="180">
        <v>0</v>
      </c>
      <c r="AB172" s="180">
        <v>0</v>
      </c>
      <c r="AC172" s="180"/>
      <c r="AD172" s="180"/>
      <c r="AE172" s="180"/>
      <c r="AF172" s="230">
        <f t="shared" si="40"/>
        <v>0</v>
      </c>
      <c r="AG172" s="180"/>
      <c r="AH172" s="180"/>
      <c r="AI172" s="230">
        <f t="shared" si="41"/>
        <v>0</v>
      </c>
      <c r="AJ172" s="227">
        <v>0</v>
      </c>
      <c r="AK172" s="227">
        <v>0</v>
      </c>
      <c r="AL172" s="228">
        <v>0</v>
      </c>
      <c r="AM172" s="180"/>
      <c r="AN172" s="180"/>
      <c r="AO172" s="180"/>
      <c r="AP172" s="180" t="s">
        <v>627</v>
      </c>
      <c r="AQ172" s="183" t="s">
        <v>445</v>
      </c>
      <c r="AR172" s="191"/>
      <c r="AS172" s="191"/>
      <c r="AT172" s="191"/>
      <c r="AU172" s="191"/>
      <c r="AV172" s="191"/>
      <c r="AW172" s="191"/>
    </row>
    <row r="173" spans="1:49" ht="30.75" customHeight="1" x14ac:dyDescent="0.25">
      <c r="A173" s="180" t="s">
        <v>1166</v>
      </c>
      <c r="B173" s="180" t="s">
        <v>1167</v>
      </c>
      <c r="C173" s="180" t="s">
        <v>1224</v>
      </c>
      <c r="D173" s="180" t="s">
        <v>1430</v>
      </c>
      <c r="E173" s="180" t="s">
        <v>1201</v>
      </c>
      <c r="F173" s="181" t="s">
        <v>259</v>
      </c>
      <c r="G173" s="181"/>
      <c r="H173" s="233" t="s">
        <v>285</v>
      </c>
      <c r="I173" s="233"/>
      <c r="J173" s="233"/>
      <c r="K173" s="180" t="s">
        <v>345</v>
      </c>
      <c r="L173" s="233"/>
      <c r="M173" s="180" t="s">
        <v>436</v>
      </c>
      <c r="N173" s="180" t="s">
        <v>437</v>
      </c>
      <c r="O173" s="180" t="s">
        <v>438</v>
      </c>
      <c r="P173" s="180" t="s">
        <v>439</v>
      </c>
      <c r="Q173" s="180">
        <v>1</v>
      </c>
      <c r="R173" s="180" t="s">
        <v>1436</v>
      </c>
      <c r="S173" s="180" t="s">
        <v>441</v>
      </c>
      <c r="T173" s="180" t="s">
        <v>478</v>
      </c>
      <c r="U173" s="180" t="s">
        <v>479</v>
      </c>
      <c r="V173" s="180" t="s">
        <v>479</v>
      </c>
      <c r="W173" s="180">
        <v>0</v>
      </c>
      <c r="X173" s="180">
        <v>200</v>
      </c>
      <c r="Y173" s="228">
        <f t="shared" si="39"/>
        <v>200</v>
      </c>
      <c r="Z173" s="180" t="s">
        <v>444</v>
      </c>
      <c r="AA173" s="180">
        <v>0</v>
      </c>
      <c r="AB173" s="180">
        <v>0</v>
      </c>
      <c r="AC173" s="180"/>
      <c r="AD173" s="180"/>
      <c r="AE173" s="180"/>
      <c r="AF173" s="230">
        <f t="shared" si="40"/>
        <v>0</v>
      </c>
      <c r="AG173" s="180"/>
      <c r="AH173" s="180"/>
      <c r="AI173" s="230">
        <f t="shared" si="41"/>
        <v>0</v>
      </c>
      <c r="AJ173" s="227">
        <v>0</v>
      </c>
      <c r="AK173" s="227">
        <v>0</v>
      </c>
      <c r="AL173" s="228">
        <v>0</v>
      </c>
      <c r="AM173" s="180"/>
      <c r="AN173" s="180"/>
      <c r="AO173" s="180"/>
      <c r="AP173" s="180" t="s">
        <v>627</v>
      </c>
      <c r="AQ173" s="183" t="s">
        <v>445</v>
      </c>
      <c r="AR173" s="191"/>
      <c r="AS173" s="191"/>
      <c r="AT173" s="191"/>
      <c r="AU173" s="191"/>
      <c r="AV173" s="191"/>
      <c r="AW173" s="191"/>
    </row>
    <row r="174" spans="1:49" ht="30.75" customHeight="1" x14ac:dyDescent="0.25">
      <c r="A174" s="180" t="s">
        <v>1166</v>
      </c>
      <c r="B174" s="180" t="s">
        <v>1167</v>
      </c>
      <c r="C174" s="180" t="s">
        <v>1207</v>
      </c>
      <c r="D174" s="180" t="s">
        <v>1430</v>
      </c>
      <c r="E174" s="180" t="s">
        <v>1201</v>
      </c>
      <c r="F174" s="181" t="s">
        <v>259</v>
      </c>
      <c r="G174" s="181"/>
      <c r="H174" s="233" t="s">
        <v>285</v>
      </c>
      <c r="I174" s="233"/>
      <c r="J174" s="233"/>
      <c r="K174" s="180" t="s">
        <v>345</v>
      </c>
      <c r="L174" s="233"/>
      <c r="M174" s="180" t="s">
        <v>436</v>
      </c>
      <c r="N174" s="180" t="s">
        <v>437</v>
      </c>
      <c r="O174" s="180" t="s">
        <v>438</v>
      </c>
      <c r="P174" s="180" t="s">
        <v>439</v>
      </c>
      <c r="Q174" s="180">
        <v>1</v>
      </c>
      <c r="R174" s="180" t="s">
        <v>1230</v>
      </c>
      <c r="S174" s="180" t="s">
        <v>441</v>
      </c>
      <c r="T174" s="180" t="s">
        <v>478</v>
      </c>
      <c r="U174" s="180" t="s">
        <v>479</v>
      </c>
      <c r="V174" s="180" t="s">
        <v>490</v>
      </c>
      <c r="W174" s="180">
        <v>0</v>
      </c>
      <c r="X174" s="180">
        <v>100</v>
      </c>
      <c r="Y174" s="228">
        <f t="shared" si="39"/>
        <v>100</v>
      </c>
      <c r="Z174" s="180" t="s">
        <v>444</v>
      </c>
      <c r="AA174" s="180">
        <v>0</v>
      </c>
      <c r="AB174" s="180">
        <v>0</v>
      </c>
      <c r="AC174" s="180"/>
      <c r="AD174" s="180"/>
      <c r="AE174" s="180"/>
      <c r="AF174" s="230">
        <f t="shared" si="40"/>
        <v>0</v>
      </c>
      <c r="AG174" s="180"/>
      <c r="AH174" s="180"/>
      <c r="AI174" s="230">
        <f t="shared" si="41"/>
        <v>0</v>
      </c>
      <c r="AJ174" s="227">
        <v>0</v>
      </c>
      <c r="AK174" s="227">
        <v>0</v>
      </c>
      <c r="AL174" s="228">
        <v>0</v>
      </c>
      <c r="AM174" s="180"/>
      <c r="AN174" s="180"/>
      <c r="AO174" s="180"/>
      <c r="AP174" s="180" t="s">
        <v>627</v>
      </c>
      <c r="AQ174" s="183" t="s">
        <v>445</v>
      </c>
      <c r="AR174" s="191"/>
      <c r="AS174" s="191"/>
      <c r="AT174" s="191"/>
      <c r="AU174" s="191"/>
      <c r="AV174" s="191"/>
      <c r="AW174" s="191"/>
    </row>
    <row r="175" spans="1:49" ht="30.75" customHeight="1" x14ac:dyDescent="0.25">
      <c r="A175" s="180" t="s">
        <v>1166</v>
      </c>
      <c r="B175" s="180" t="s">
        <v>1167</v>
      </c>
      <c r="C175" s="180" t="s">
        <v>1207</v>
      </c>
      <c r="D175" s="180" t="s">
        <v>1430</v>
      </c>
      <c r="E175" s="180" t="s">
        <v>1201</v>
      </c>
      <c r="F175" s="181" t="s">
        <v>259</v>
      </c>
      <c r="G175" s="181"/>
      <c r="H175" s="233" t="s">
        <v>285</v>
      </c>
      <c r="I175" s="233"/>
      <c r="J175" s="233"/>
      <c r="K175" s="180" t="s">
        <v>345</v>
      </c>
      <c r="L175" s="233"/>
      <c r="M175" s="180" t="s">
        <v>436</v>
      </c>
      <c r="N175" s="180" t="s">
        <v>437</v>
      </c>
      <c r="O175" s="180" t="s">
        <v>438</v>
      </c>
      <c r="P175" s="180" t="s">
        <v>439</v>
      </c>
      <c r="Q175" s="180">
        <v>1</v>
      </c>
      <c r="R175" s="180" t="s">
        <v>1437</v>
      </c>
      <c r="S175" s="180" t="s">
        <v>441</v>
      </c>
      <c r="T175" s="180" t="s">
        <v>478</v>
      </c>
      <c r="U175" s="180" t="s">
        <v>479</v>
      </c>
      <c r="V175" s="180" t="s">
        <v>459</v>
      </c>
      <c r="W175" s="180">
        <v>0</v>
      </c>
      <c r="X175" s="180">
        <v>100</v>
      </c>
      <c r="Y175" s="228">
        <f t="shared" si="39"/>
        <v>100</v>
      </c>
      <c r="Z175" s="180" t="s">
        <v>444</v>
      </c>
      <c r="AA175" s="180">
        <v>0</v>
      </c>
      <c r="AB175" s="180">
        <v>0</v>
      </c>
      <c r="AC175" s="180"/>
      <c r="AD175" s="180"/>
      <c r="AE175" s="180"/>
      <c r="AF175" s="230">
        <f t="shared" si="40"/>
        <v>0</v>
      </c>
      <c r="AG175" s="180"/>
      <c r="AH175" s="180"/>
      <c r="AI175" s="230">
        <f t="shared" si="41"/>
        <v>0</v>
      </c>
      <c r="AJ175" s="227">
        <v>0</v>
      </c>
      <c r="AK175" s="227">
        <v>0</v>
      </c>
      <c r="AL175" s="228">
        <v>0</v>
      </c>
      <c r="AM175" s="180"/>
      <c r="AN175" s="180"/>
      <c r="AO175" s="180"/>
      <c r="AP175" s="180" t="s">
        <v>627</v>
      </c>
      <c r="AQ175" s="183" t="s">
        <v>445</v>
      </c>
      <c r="AR175" s="191"/>
      <c r="AS175" s="191"/>
      <c r="AT175" s="191"/>
      <c r="AU175" s="191"/>
      <c r="AV175" s="191"/>
      <c r="AW175" s="191"/>
    </row>
    <row r="176" spans="1:49" ht="30.75" customHeight="1" x14ac:dyDescent="0.25">
      <c r="A176" s="180" t="s">
        <v>1166</v>
      </c>
      <c r="B176" s="180" t="s">
        <v>1167</v>
      </c>
      <c r="C176" s="180" t="s">
        <v>1438</v>
      </c>
      <c r="D176" s="180" t="s">
        <v>1439</v>
      </c>
      <c r="E176" s="180" t="s">
        <v>1201</v>
      </c>
      <c r="F176" s="181" t="s">
        <v>259</v>
      </c>
      <c r="G176" s="181"/>
      <c r="H176" s="233" t="s">
        <v>285</v>
      </c>
      <c r="I176" s="233"/>
      <c r="J176" s="233"/>
      <c r="K176" s="233"/>
      <c r="L176" s="181" t="s">
        <v>349</v>
      </c>
      <c r="M176" s="180" t="s">
        <v>436</v>
      </c>
      <c r="N176" s="180" t="s">
        <v>437</v>
      </c>
      <c r="O176" s="180" t="s">
        <v>438</v>
      </c>
      <c r="P176" s="180" t="s">
        <v>439</v>
      </c>
      <c r="Q176" s="180">
        <v>3</v>
      </c>
      <c r="R176" s="180" t="s">
        <v>1440</v>
      </c>
      <c r="S176" s="180" t="s">
        <v>441</v>
      </c>
      <c r="T176" s="180" t="s">
        <v>655</v>
      </c>
      <c r="U176" s="180" t="s">
        <v>672</v>
      </c>
      <c r="V176" s="180" t="s">
        <v>672</v>
      </c>
      <c r="W176" s="180">
        <v>0</v>
      </c>
      <c r="X176" s="180">
        <v>352</v>
      </c>
      <c r="Y176" s="228">
        <f t="shared" si="39"/>
        <v>352</v>
      </c>
      <c r="Z176" s="180" t="s">
        <v>444</v>
      </c>
      <c r="AA176" s="180">
        <v>0</v>
      </c>
      <c r="AB176" s="180">
        <v>0</v>
      </c>
      <c r="AC176" s="180"/>
      <c r="AD176" s="180"/>
      <c r="AE176" s="180"/>
      <c r="AF176" s="230">
        <f t="shared" si="40"/>
        <v>0</v>
      </c>
      <c r="AG176" s="180"/>
      <c r="AH176" s="180"/>
      <c r="AI176" s="230">
        <f t="shared" si="41"/>
        <v>0</v>
      </c>
      <c r="AJ176" s="227">
        <v>0</v>
      </c>
      <c r="AK176" s="227">
        <v>0</v>
      </c>
      <c r="AL176" s="228">
        <v>0</v>
      </c>
      <c r="AM176" s="180"/>
      <c r="AN176" s="180"/>
      <c r="AO176" s="180"/>
      <c r="AP176" s="180" t="s">
        <v>627</v>
      </c>
      <c r="AQ176" s="183" t="s">
        <v>445</v>
      </c>
      <c r="AR176" s="191"/>
      <c r="AS176" s="191"/>
      <c r="AT176" s="191"/>
      <c r="AU176" s="191"/>
      <c r="AV176" s="191"/>
      <c r="AW176" s="191"/>
    </row>
    <row r="177" spans="1:49" ht="30.75" customHeight="1" x14ac:dyDescent="0.15">
      <c r="A177" s="180" t="s">
        <v>1166</v>
      </c>
      <c r="B177" s="180" t="s">
        <v>1167</v>
      </c>
      <c r="C177" s="180" t="s">
        <v>1287</v>
      </c>
      <c r="D177" s="180" t="s">
        <v>1441</v>
      </c>
      <c r="E177" s="180" t="s">
        <v>267</v>
      </c>
      <c r="F177" s="180"/>
      <c r="G177" s="180" t="s">
        <v>267</v>
      </c>
      <c r="H177" s="180"/>
      <c r="I177" s="180"/>
      <c r="J177" s="180"/>
      <c r="K177" s="180" t="s">
        <v>345</v>
      </c>
      <c r="L177" s="180"/>
      <c r="M177" s="180" t="s">
        <v>449</v>
      </c>
      <c r="N177" s="180" t="s">
        <v>437</v>
      </c>
      <c r="O177" s="180" t="s">
        <v>438</v>
      </c>
      <c r="P177" s="180" t="s">
        <v>439</v>
      </c>
      <c r="Q177" s="180">
        <v>3</v>
      </c>
      <c r="R177" s="180" t="s">
        <v>1188</v>
      </c>
      <c r="S177" s="180" t="s">
        <v>441</v>
      </c>
      <c r="T177" s="180" t="s">
        <v>478</v>
      </c>
      <c r="U177" s="180" t="s">
        <v>479</v>
      </c>
      <c r="V177" s="180" t="s">
        <v>796</v>
      </c>
      <c r="W177" s="180">
        <v>127</v>
      </c>
      <c r="X177" s="180">
        <v>12</v>
      </c>
      <c r="Y177" s="228">
        <v>139</v>
      </c>
      <c r="Z177" s="180" t="s">
        <v>444</v>
      </c>
      <c r="AA177" s="180">
        <v>0</v>
      </c>
      <c r="AB177" s="180">
        <v>0</v>
      </c>
      <c r="AC177" s="180"/>
      <c r="AD177" s="180"/>
      <c r="AE177" s="180"/>
      <c r="AF177" s="230">
        <v>0</v>
      </c>
      <c r="AG177" s="180"/>
      <c r="AH177" s="180"/>
      <c r="AI177" s="230">
        <v>0</v>
      </c>
      <c r="AJ177" s="227">
        <v>0</v>
      </c>
      <c r="AK177" s="227">
        <v>0</v>
      </c>
      <c r="AL177" s="228">
        <v>0</v>
      </c>
      <c r="AM177" s="180"/>
      <c r="AN177" s="180"/>
      <c r="AO177" s="180"/>
      <c r="AP177" s="180" t="s">
        <v>627</v>
      </c>
      <c r="AQ177" s="183" t="s">
        <v>445</v>
      </c>
      <c r="AR177" s="191"/>
      <c r="AS177" s="191"/>
      <c r="AT177" s="191"/>
      <c r="AU177" s="191"/>
      <c r="AV177" s="191"/>
      <c r="AW177" s="191"/>
    </row>
    <row r="178" spans="1:49" ht="30.75" customHeight="1" x14ac:dyDescent="0.15">
      <c r="A178" s="180" t="s">
        <v>1166</v>
      </c>
      <c r="B178" s="180" t="s">
        <v>1167</v>
      </c>
      <c r="C178" s="180" t="s">
        <v>1442</v>
      </c>
      <c r="D178" s="180" t="s">
        <v>1443</v>
      </c>
      <c r="E178" s="180" t="s">
        <v>259</v>
      </c>
      <c r="F178" s="181" t="s">
        <v>259</v>
      </c>
      <c r="G178" s="181"/>
      <c r="H178" s="181"/>
      <c r="I178" s="181"/>
      <c r="J178" s="181"/>
      <c r="K178" s="180" t="s">
        <v>345</v>
      </c>
      <c r="L178" s="181"/>
      <c r="M178" s="180" t="s">
        <v>436</v>
      </c>
      <c r="N178" s="180" t="s">
        <v>437</v>
      </c>
      <c r="O178" s="180" t="s">
        <v>438</v>
      </c>
      <c r="P178" s="180" t="s">
        <v>439</v>
      </c>
      <c r="Q178" s="180">
        <v>1</v>
      </c>
      <c r="R178" s="180" t="s">
        <v>1321</v>
      </c>
      <c r="S178" s="180" t="s">
        <v>441</v>
      </c>
      <c r="T178" s="180" t="s">
        <v>478</v>
      </c>
      <c r="U178" s="180" t="s">
        <v>479</v>
      </c>
      <c r="V178" s="180" t="s">
        <v>810</v>
      </c>
      <c r="W178" s="180">
        <v>0</v>
      </c>
      <c r="X178" s="180">
        <v>80</v>
      </c>
      <c r="Y178" s="228">
        <f t="shared" ref="Y178:Y191" si="42">+W178+X178</f>
        <v>80</v>
      </c>
      <c r="Z178" s="180" t="s">
        <v>444</v>
      </c>
      <c r="AA178" s="180">
        <v>0</v>
      </c>
      <c r="AB178" s="180">
        <v>0</v>
      </c>
      <c r="AC178" s="180"/>
      <c r="AD178" s="180"/>
      <c r="AE178" s="180"/>
      <c r="AF178" s="230">
        <f t="shared" ref="AF178:AF191" si="43">+AD178+AE178</f>
        <v>0</v>
      </c>
      <c r="AG178" s="180"/>
      <c r="AH178" s="180"/>
      <c r="AI178" s="230">
        <f t="shared" ref="AI178:AI191" si="44">+AG178+AH178</f>
        <v>0</v>
      </c>
      <c r="AJ178" s="227">
        <v>0</v>
      </c>
      <c r="AK178" s="227">
        <v>0</v>
      </c>
      <c r="AL178" s="228">
        <v>0</v>
      </c>
      <c r="AM178" s="180"/>
      <c r="AN178" s="180"/>
      <c r="AO178" s="180"/>
      <c r="AP178" s="180" t="s">
        <v>627</v>
      </c>
      <c r="AQ178" s="183" t="s">
        <v>445</v>
      </c>
      <c r="AR178" s="191"/>
      <c r="AS178" s="191"/>
      <c r="AT178" s="191"/>
      <c r="AU178" s="191"/>
      <c r="AV178" s="191"/>
      <c r="AW178" s="191"/>
    </row>
    <row r="179" spans="1:49" ht="30.75" customHeight="1" x14ac:dyDescent="0.15">
      <c r="A179" s="180" t="s">
        <v>1166</v>
      </c>
      <c r="B179" s="180" t="s">
        <v>1167</v>
      </c>
      <c r="C179" s="180" t="s">
        <v>1383</v>
      </c>
      <c r="D179" s="180" t="s">
        <v>1443</v>
      </c>
      <c r="E179" s="180" t="s">
        <v>259</v>
      </c>
      <c r="F179" s="181" t="s">
        <v>259</v>
      </c>
      <c r="G179" s="181"/>
      <c r="H179" s="181"/>
      <c r="I179" s="181"/>
      <c r="J179" s="181"/>
      <c r="K179" s="180" t="s">
        <v>345</v>
      </c>
      <c r="L179" s="181"/>
      <c r="M179" s="180" t="s">
        <v>436</v>
      </c>
      <c r="N179" s="180" t="s">
        <v>437</v>
      </c>
      <c r="O179" s="180" t="s">
        <v>438</v>
      </c>
      <c r="P179" s="180" t="s">
        <v>439</v>
      </c>
      <c r="Q179" s="180">
        <v>1</v>
      </c>
      <c r="R179" s="180" t="s">
        <v>1444</v>
      </c>
      <c r="S179" s="180" t="s">
        <v>441</v>
      </c>
      <c r="T179" s="180" t="s">
        <v>478</v>
      </c>
      <c r="U179" s="180" t="s">
        <v>479</v>
      </c>
      <c r="V179" s="180" t="s">
        <v>490</v>
      </c>
      <c r="W179" s="180">
        <v>0</v>
      </c>
      <c r="X179" s="180">
        <v>250</v>
      </c>
      <c r="Y179" s="228">
        <f t="shared" si="42"/>
        <v>250</v>
      </c>
      <c r="Z179" s="180" t="s">
        <v>444</v>
      </c>
      <c r="AA179" s="180">
        <v>0</v>
      </c>
      <c r="AB179" s="180">
        <v>0</v>
      </c>
      <c r="AC179" s="180"/>
      <c r="AD179" s="180"/>
      <c r="AE179" s="180"/>
      <c r="AF179" s="230">
        <f t="shared" si="43"/>
        <v>0</v>
      </c>
      <c r="AG179" s="180"/>
      <c r="AH179" s="180"/>
      <c r="AI179" s="230">
        <f t="shared" si="44"/>
        <v>0</v>
      </c>
      <c r="AJ179" s="227">
        <v>0</v>
      </c>
      <c r="AK179" s="227">
        <v>0</v>
      </c>
      <c r="AL179" s="228">
        <v>0</v>
      </c>
      <c r="AM179" s="180"/>
      <c r="AN179" s="180"/>
      <c r="AO179" s="180"/>
      <c r="AP179" s="180" t="s">
        <v>627</v>
      </c>
      <c r="AQ179" s="183" t="s">
        <v>445</v>
      </c>
      <c r="AR179" s="191"/>
      <c r="AS179" s="191"/>
      <c r="AT179" s="191"/>
      <c r="AU179" s="191"/>
      <c r="AV179" s="191"/>
      <c r="AW179" s="191"/>
    </row>
    <row r="180" spans="1:49" ht="30.75" customHeight="1" x14ac:dyDescent="0.15">
      <c r="A180" s="180" t="s">
        <v>1166</v>
      </c>
      <c r="B180" s="180" t="s">
        <v>1167</v>
      </c>
      <c r="C180" s="180" t="s">
        <v>1364</v>
      </c>
      <c r="D180" s="180" t="s">
        <v>1445</v>
      </c>
      <c r="E180" s="180" t="s">
        <v>329</v>
      </c>
      <c r="F180" s="180"/>
      <c r="G180" s="180"/>
      <c r="H180" s="180"/>
      <c r="I180" s="180"/>
      <c r="J180" s="180" t="s">
        <v>329</v>
      </c>
      <c r="K180" s="180"/>
      <c r="L180" s="181" t="s">
        <v>349</v>
      </c>
      <c r="M180" s="180" t="s">
        <v>436</v>
      </c>
      <c r="N180" s="180" t="s">
        <v>437</v>
      </c>
      <c r="O180" s="180" t="s">
        <v>628</v>
      </c>
      <c r="P180" s="180" t="s">
        <v>439</v>
      </c>
      <c r="Q180" s="180">
        <v>1</v>
      </c>
      <c r="R180" s="180" t="s">
        <v>1446</v>
      </c>
      <c r="S180" s="180" t="s">
        <v>441</v>
      </c>
      <c r="T180" s="180" t="s">
        <v>620</v>
      </c>
      <c r="U180" s="180" t="s">
        <v>620</v>
      </c>
      <c r="V180" s="180" t="s">
        <v>620</v>
      </c>
      <c r="W180" s="180">
        <v>0</v>
      </c>
      <c r="X180" s="180">
        <v>10</v>
      </c>
      <c r="Y180" s="228">
        <f t="shared" si="42"/>
        <v>10</v>
      </c>
      <c r="Z180" s="180" t="s">
        <v>444</v>
      </c>
      <c r="AA180" s="180">
        <v>0</v>
      </c>
      <c r="AB180" s="180">
        <v>0</v>
      </c>
      <c r="AC180" s="180"/>
      <c r="AD180" s="180"/>
      <c r="AE180" s="180"/>
      <c r="AF180" s="230">
        <f t="shared" si="43"/>
        <v>0</v>
      </c>
      <c r="AG180" s="180"/>
      <c r="AH180" s="180"/>
      <c r="AI180" s="230">
        <f t="shared" si="44"/>
        <v>0</v>
      </c>
      <c r="AJ180" s="227">
        <v>0</v>
      </c>
      <c r="AK180" s="227">
        <v>0</v>
      </c>
      <c r="AL180" s="228">
        <v>0</v>
      </c>
      <c r="AM180" s="180"/>
      <c r="AN180" s="180"/>
      <c r="AO180" s="180"/>
      <c r="AP180" s="180" t="s">
        <v>622</v>
      </c>
      <c r="AQ180" s="183" t="s">
        <v>639</v>
      </c>
      <c r="AR180" s="191"/>
      <c r="AS180" s="191"/>
      <c r="AT180" s="191"/>
      <c r="AU180" s="191"/>
      <c r="AV180" s="191"/>
      <c r="AW180" s="191"/>
    </row>
    <row r="181" spans="1:49" ht="30.75" customHeight="1" x14ac:dyDescent="0.15">
      <c r="A181" s="180" t="s">
        <v>1166</v>
      </c>
      <c r="B181" s="180" t="s">
        <v>1167</v>
      </c>
      <c r="C181" s="180" t="s">
        <v>1447</v>
      </c>
      <c r="D181" s="180" t="s">
        <v>1448</v>
      </c>
      <c r="E181" s="180" t="s">
        <v>259</v>
      </c>
      <c r="F181" s="181" t="s">
        <v>259</v>
      </c>
      <c r="G181" s="181"/>
      <c r="H181" s="181"/>
      <c r="I181" s="181"/>
      <c r="J181" s="181"/>
      <c r="K181" s="181"/>
      <c r="L181" s="181" t="s">
        <v>349</v>
      </c>
      <c r="M181" s="180" t="s">
        <v>436</v>
      </c>
      <c r="N181" s="180" t="s">
        <v>437</v>
      </c>
      <c r="O181" s="180" t="s">
        <v>438</v>
      </c>
      <c r="P181" s="180" t="s">
        <v>439</v>
      </c>
      <c r="Q181" s="180">
        <v>1</v>
      </c>
      <c r="R181" s="180" t="s">
        <v>1449</v>
      </c>
      <c r="S181" s="180" t="s">
        <v>441</v>
      </c>
      <c r="T181" s="180" t="s">
        <v>620</v>
      </c>
      <c r="U181" s="180" t="s">
        <v>620</v>
      </c>
      <c r="V181" s="180" t="s">
        <v>620</v>
      </c>
      <c r="W181" s="180">
        <v>0</v>
      </c>
      <c r="X181" s="180">
        <v>1500</v>
      </c>
      <c r="Y181" s="228">
        <f t="shared" si="42"/>
        <v>1500</v>
      </c>
      <c r="Z181" s="180" t="s">
        <v>444</v>
      </c>
      <c r="AA181" s="180">
        <v>0</v>
      </c>
      <c r="AB181" s="180">
        <v>0</v>
      </c>
      <c r="AC181" s="180"/>
      <c r="AD181" s="180"/>
      <c r="AE181" s="180"/>
      <c r="AF181" s="230">
        <f t="shared" si="43"/>
        <v>0</v>
      </c>
      <c r="AG181" s="180"/>
      <c r="AH181" s="180"/>
      <c r="AI181" s="230">
        <f t="shared" si="44"/>
        <v>0</v>
      </c>
      <c r="AJ181" s="227">
        <v>0</v>
      </c>
      <c r="AK181" s="227">
        <v>0</v>
      </c>
      <c r="AL181" s="228">
        <v>0</v>
      </c>
      <c r="AM181" s="180"/>
      <c r="AN181" s="180"/>
      <c r="AO181" s="180"/>
      <c r="AP181" s="180" t="s">
        <v>627</v>
      </c>
      <c r="AQ181" s="183" t="s">
        <v>445</v>
      </c>
      <c r="AR181" s="191"/>
      <c r="AS181" s="191"/>
      <c r="AT181" s="191"/>
      <c r="AU181" s="191"/>
      <c r="AV181" s="191"/>
      <c r="AW181" s="191"/>
    </row>
    <row r="182" spans="1:49" ht="30.75" customHeight="1" x14ac:dyDescent="0.15">
      <c r="A182" s="180" t="s">
        <v>1166</v>
      </c>
      <c r="B182" s="180" t="s">
        <v>1167</v>
      </c>
      <c r="C182" s="180" t="s">
        <v>1257</v>
      </c>
      <c r="D182" s="180" t="s">
        <v>1448</v>
      </c>
      <c r="E182" s="180" t="s">
        <v>259</v>
      </c>
      <c r="F182" s="181" t="s">
        <v>259</v>
      </c>
      <c r="G182" s="181"/>
      <c r="H182" s="181"/>
      <c r="I182" s="181"/>
      <c r="J182" s="181"/>
      <c r="K182" s="181"/>
      <c r="L182" s="181" t="s">
        <v>349</v>
      </c>
      <c r="M182" s="180" t="s">
        <v>436</v>
      </c>
      <c r="N182" s="180" t="s">
        <v>437</v>
      </c>
      <c r="O182" s="180" t="s">
        <v>438</v>
      </c>
      <c r="P182" s="180" t="s">
        <v>439</v>
      </c>
      <c r="Q182" s="180">
        <v>1</v>
      </c>
      <c r="R182" s="180" t="s">
        <v>1450</v>
      </c>
      <c r="S182" s="180" t="s">
        <v>441</v>
      </c>
      <c r="T182" s="180" t="s">
        <v>620</v>
      </c>
      <c r="U182" s="180" t="s">
        <v>620</v>
      </c>
      <c r="V182" s="180" t="s">
        <v>844</v>
      </c>
      <c r="W182" s="180">
        <v>0</v>
      </c>
      <c r="X182" s="180">
        <v>1500</v>
      </c>
      <c r="Y182" s="228">
        <f t="shared" si="42"/>
        <v>1500</v>
      </c>
      <c r="Z182" s="180" t="s">
        <v>444</v>
      </c>
      <c r="AA182" s="180">
        <v>0</v>
      </c>
      <c r="AB182" s="180">
        <v>0</v>
      </c>
      <c r="AC182" s="180"/>
      <c r="AD182" s="180"/>
      <c r="AE182" s="180"/>
      <c r="AF182" s="230">
        <f t="shared" si="43"/>
        <v>0</v>
      </c>
      <c r="AG182" s="180"/>
      <c r="AH182" s="180"/>
      <c r="AI182" s="230">
        <f t="shared" si="44"/>
        <v>0</v>
      </c>
      <c r="AJ182" s="227">
        <v>0</v>
      </c>
      <c r="AK182" s="227">
        <v>0</v>
      </c>
      <c r="AL182" s="228">
        <v>0</v>
      </c>
      <c r="AM182" s="180"/>
      <c r="AN182" s="180"/>
      <c r="AO182" s="180"/>
      <c r="AP182" s="180" t="s">
        <v>627</v>
      </c>
      <c r="AQ182" s="183" t="s">
        <v>445</v>
      </c>
      <c r="AR182" s="191"/>
      <c r="AS182" s="191"/>
      <c r="AT182" s="191"/>
      <c r="AU182" s="191"/>
      <c r="AV182" s="191"/>
      <c r="AW182" s="191"/>
    </row>
    <row r="183" spans="1:49" ht="30.75" customHeight="1" x14ac:dyDescent="0.15">
      <c r="A183" s="180" t="s">
        <v>1166</v>
      </c>
      <c r="B183" s="180" t="s">
        <v>1167</v>
      </c>
      <c r="C183" s="180" t="s">
        <v>1245</v>
      </c>
      <c r="D183" s="180" t="s">
        <v>1448</v>
      </c>
      <c r="E183" s="180" t="s">
        <v>259</v>
      </c>
      <c r="F183" s="181" t="s">
        <v>259</v>
      </c>
      <c r="G183" s="181"/>
      <c r="H183" s="181"/>
      <c r="I183" s="181"/>
      <c r="J183" s="181"/>
      <c r="K183" s="181"/>
      <c r="L183" s="181" t="s">
        <v>349</v>
      </c>
      <c r="M183" s="180" t="s">
        <v>436</v>
      </c>
      <c r="N183" s="180" t="s">
        <v>437</v>
      </c>
      <c r="O183" s="180" t="s">
        <v>438</v>
      </c>
      <c r="P183" s="180" t="s">
        <v>439</v>
      </c>
      <c r="Q183" s="180">
        <v>1</v>
      </c>
      <c r="R183" s="180" t="s">
        <v>1451</v>
      </c>
      <c r="S183" s="180" t="s">
        <v>441</v>
      </c>
      <c r="T183" s="180" t="s">
        <v>620</v>
      </c>
      <c r="U183" s="180" t="s">
        <v>620</v>
      </c>
      <c r="V183" s="180" t="s">
        <v>961</v>
      </c>
      <c r="W183" s="180">
        <v>0</v>
      </c>
      <c r="X183" s="180">
        <v>400</v>
      </c>
      <c r="Y183" s="228">
        <f t="shared" si="42"/>
        <v>400</v>
      </c>
      <c r="Z183" s="180" t="s">
        <v>444</v>
      </c>
      <c r="AA183" s="180">
        <v>0</v>
      </c>
      <c r="AB183" s="180">
        <v>0</v>
      </c>
      <c r="AC183" s="180"/>
      <c r="AD183" s="180"/>
      <c r="AE183" s="180"/>
      <c r="AF183" s="230">
        <f t="shared" si="43"/>
        <v>0</v>
      </c>
      <c r="AG183" s="180"/>
      <c r="AH183" s="180"/>
      <c r="AI183" s="230">
        <f t="shared" si="44"/>
        <v>0</v>
      </c>
      <c r="AJ183" s="227">
        <v>0</v>
      </c>
      <c r="AK183" s="227">
        <v>0</v>
      </c>
      <c r="AL183" s="228">
        <v>0</v>
      </c>
      <c r="AM183" s="180"/>
      <c r="AN183" s="180"/>
      <c r="AO183" s="180"/>
      <c r="AP183" s="180" t="s">
        <v>627</v>
      </c>
      <c r="AQ183" s="183" t="s">
        <v>445</v>
      </c>
      <c r="AR183" s="191"/>
      <c r="AS183" s="191"/>
      <c r="AT183" s="191"/>
      <c r="AU183" s="191"/>
      <c r="AV183" s="191"/>
      <c r="AW183" s="191"/>
    </row>
    <row r="184" spans="1:49" ht="30.75" customHeight="1" x14ac:dyDescent="0.15">
      <c r="A184" s="180" t="s">
        <v>1166</v>
      </c>
      <c r="B184" s="180" t="s">
        <v>1167</v>
      </c>
      <c r="C184" s="180" t="s">
        <v>1348</v>
      </c>
      <c r="D184" s="180" t="s">
        <v>1448</v>
      </c>
      <c r="E184" s="180" t="s">
        <v>259</v>
      </c>
      <c r="F184" s="181" t="s">
        <v>259</v>
      </c>
      <c r="G184" s="181"/>
      <c r="H184" s="181"/>
      <c r="I184" s="181"/>
      <c r="J184" s="181"/>
      <c r="K184" s="180" t="s">
        <v>345</v>
      </c>
      <c r="L184" s="181"/>
      <c r="M184" s="180" t="s">
        <v>436</v>
      </c>
      <c r="N184" s="180" t="s">
        <v>437</v>
      </c>
      <c r="O184" s="180" t="s">
        <v>438</v>
      </c>
      <c r="P184" s="180" t="s">
        <v>439</v>
      </c>
      <c r="Q184" s="180">
        <v>1</v>
      </c>
      <c r="R184" s="180" t="s">
        <v>1296</v>
      </c>
      <c r="S184" s="180" t="s">
        <v>441</v>
      </c>
      <c r="T184" s="180" t="s">
        <v>478</v>
      </c>
      <c r="U184" s="180" t="s">
        <v>701</v>
      </c>
      <c r="V184" s="180" t="s">
        <v>664</v>
      </c>
      <c r="W184" s="180">
        <v>0</v>
      </c>
      <c r="X184" s="180">
        <v>3000</v>
      </c>
      <c r="Y184" s="228">
        <f t="shared" si="42"/>
        <v>3000</v>
      </c>
      <c r="Z184" s="180" t="s">
        <v>444</v>
      </c>
      <c r="AA184" s="180">
        <v>0</v>
      </c>
      <c r="AB184" s="180">
        <v>0</v>
      </c>
      <c r="AC184" s="180"/>
      <c r="AD184" s="180"/>
      <c r="AE184" s="180"/>
      <c r="AF184" s="230">
        <f t="shared" si="43"/>
        <v>0</v>
      </c>
      <c r="AG184" s="180"/>
      <c r="AH184" s="180"/>
      <c r="AI184" s="230">
        <f t="shared" si="44"/>
        <v>0</v>
      </c>
      <c r="AJ184" s="227">
        <v>0</v>
      </c>
      <c r="AK184" s="227">
        <v>0</v>
      </c>
      <c r="AL184" s="228">
        <v>0</v>
      </c>
      <c r="AM184" s="180"/>
      <c r="AN184" s="180"/>
      <c r="AO184" s="180"/>
      <c r="AP184" s="180" t="s">
        <v>627</v>
      </c>
      <c r="AQ184" s="183" t="s">
        <v>445</v>
      </c>
      <c r="AR184" s="191"/>
      <c r="AS184" s="191"/>
      <c r="AT184" s="191"/>
      <c r="AU184" s="191"/>
      <c r="AV184" s="191"/>
      <c r="AW184" s="191"/>
    </row>
    <row r="185" spans="1:49" ht="30.75" customHeight="1" x14ac:dyDescent="0.15">
      <c r="A185" s="180" t="s">
        <v>1166</v>
      </c>
      <c r="B185" s="180" t="s">
        <v>1167</v>
      </c>
      <c r="C185" s="180" t="s">
        <v>1184</v>
      </c>
      <c r="D185" s="180" t="s">
        <v>1448</v>
      </c>
      <c r="E185" s="180" t="s">
        <v>259</v>
      </c>
      <c r="F185" s="181" t="s">
        <v>259</v>
      </c>
      <c r="G185" s="181"/>
      <c r="H185" s="181"/>
      <c r="I185" s="181"/>
      <c r="J185" s="181"/>
      <c r="K185" s="180" t="s">
        <v>345</v>
      </c>
      <c r="L185" s="181"/>
      <c r="M185" s="180" t="s">
        <v>436</v>
      </c>
      <c r="N185" s="180" t="s">
        <v>437</v>
      </c>
      <c r="O185" s="180" t="s">
        <v>438</v>
      </c>
      <c r="P185" s="180" t="s">
        <v>439</v>
      </c>
      <c r="Q185" s="180">
        <v>1</v>
      </c>
      <c r="R185" s="180" t="s">
        <v>1452</v>
      </c>
      <c r="S185" s="180" t="s">
        <v>441</v>
      </c>
      <c r="T185" s="180" t="s">
        <v>478</v>
      </c>
      <c r="U185" s="180" t="s">
        <v>479</v>
      </c>
      <c r="V185" s="180" t="s">
        <v>791</v>
      </c>
      <c r="W185" s="180">
        <v>0</v>
      </c>
      <c r="X185" s="180">
        <v>3000</v>
      </c>
      <c r="Y185" s="228">
        <f t="shared" si="42"/>
        <v>3000</v>
      </c>
      <c r="Z185" s="180" t="s">
        <v>444</v>
      </c>
      <c r="AA185" s="180">
        <v>0</v>
      </c>
      <c r="AB185" s="180">
        <v>0</v>
      </c>
      <c r="AC185" s="180"/>
      <c r="AD185" s="180"/>
      <c r="AE185" s="180"/>
      <c r="AF185" s="230">
        <f t="shared" si="43"/>
        <v>0</v>
      </c>
      <c r="AG185" s="180"/>
      <c r="AH185" s="180"/>
      <c r="AI185" s="230">
        <f t="shared" si="44"/>
        <v>0</v>
      </c>
      <c r="AJ185" s="227">
        <v>0</v>
      </c>
      <c r="AK185" s="227">
        <v>0</v>
      </c>
      <c r="AL185" s="228">
        <v>0</v>
      </c>
      <c r="AM185" s="180"/>
      <c r="AN185" s="180"/>
      <c r="AO185" s="180"/>
      <c r="AP185" s="180" t="s">
        <v>627</v>
      </c>
      <c r="AQ185" s="183" t="s">
        <v>445</v>
      </c>
      <c r="AR185" s="191"/>
      <c r="AS185" s="191"/>
      <c r="AT185" s="191"/>
      <c r="AU185" s="191"/>
      <c r="AV185" s="191"/>
      <c r="AW185" s="191"/>
    </row>
    <row r="186" spans="1:49" ht="30.75" customHeight="1" x14ac:dyDescent="0.15">
      <c r="A186" s="180" t="s">
        <v>1166</v>
      </c>
      <c r="B186" s="180" t="s">
        <v>1167</v>
      </c>
      <c r="C186" s="180" t="s">
        <v>1224</v>
      </c>
      <c r="D186" s="180" t="s">
        <v>1448</v>
      </c>
      <c r="E186" s="180" t="s">
        <v>259</v>
      </c>
      <c r="F186" s="181" t="s">
        <v>259</v>
      </c>
      <c r="G186" s="181"/>
      <c r="H186" s="181"/>
      <c r="I186" s="181"/>
      <c r="J186" s="181"/>
      <c r="K186" s="180" t="s">
        <v>345</v>
      </c>
      <c r="L186" s="181"/>
      <c r="M186" s="180" t="s">
        <v>436</v>
      </c>
      <c r="N186" s="180" t="s">
        <v>437</v>
      </c>
      <c r="O186" s="180" t="s">
        <v>438</v>
      </c>
      <c r="P186" s="180" t="s">
        <v>439</v>
      </c>
      <c r="Q186" s="180">
        <v>1</v>
      </c>
      <c r="R186" s="180" t="s">
        <v>1453</v>
      </c>
      <c r="S186" s="180" t="s">
        <v>441</v>
      </c>
      <c r="T186" s="180" t="s">
        <v>478</v>
      </c>
      <c r="U186" s="180" t="s">
        <v>479</v>
      </c>
      <c r="V186" s="180" t="s">
        <v>764</v>
      </c>
      <c r="W186" s="180">
        <v>0</v>
      </c>
      <c r="X186" s="180">
        <v>1500</v>
      </c>
      <c r="Y186" s="228">
        <f t="shared" si="42"/>
        <v>1500</v>
      </c>
      <c r="Z186" s="180" t="s">
        <v>444</v>
      </c>
      <c r="AA186" s="180">
        <v>0</v>
      </c>
      <c r="AB186" s="180">
        <v>0</v>
      </c>
      <c r="AC186" s="180"/>
      <c r="AD186" s="180"/>
      <c r="AE186" s="180"/>
      <c r="AF186" s="230">
        <f t="shared" si="43"/>
        <v>0</v>
      </c>
      <c r="AG186" s="180"/>
      <c r="AH186" s="180"/>
      <c r="AI186" s="230">
        <f t="shared" si="44"/>
        <v>0</v>
      </c>
      <c r="AJ186" s="227">
        <v>0</v>
      </c>
      <c r="AK186" s="227">
        <v>0</v>
      </c>
      <c r="AL186" s="228">
        <v>0</v>
      </c>
      <c r="AM186" s="180"/>
      <c r="AN186" s="180"/>
      <c r="AO186" s="180"/>
      <c r="AP186" s="180" t="s">
        <v>627</v>
      </c>
      <c r="AQ186" s="183" t="s">
        <v>445</v>
      </c>
      <c r="AR186" s="191"/>
      <c r="AS186" s="191"/>
      <c r="AT186" s="191"/>
      <c r="AU186" s="191"/>
      <c r="AV186" s="191"/>
      <c r="AW186" s="191"/>
    </row>
    <row r="187" spans="1:49" ht="30.75" customHeight="1" x14ac:dyDescent="0.15">
      <c r="A187" s="180" t="s">
        <v>1166</v>
      </c>
      <c r="B187" s="180" t="s">
        <v>1167</v>
      </c>
      <c r="C187" s="180" t="s">
        <v>1207</v>
      </c>
      <c r="D187" s="180" t="s">
        <v>1448</v>
      </c>
      <c r="E187" s="180" t="s">
        <v>259</v>
      </c>
      <c r="F187" s="181" t="s">
        <v>259</v>
      </c>
      <c r="G187" s="181"/>
      <c r="H187" s="181"/>
      <c r="I187" s="181"/>
      <c r="J187" s="181"/>
      <c r="K187" s="181"/>
      <c r="L187" s="181"/>
      <c r="M187" s="180" t="s">
        <v>436</v>
      </c>
      <c r="N187" s="180" t="s">
        <v>437</v>
      </c>
      <c r="O187" s="180" t="s">
        <v>438</v>
      </c>
      <c r="P187" s="180" t="s">
        <v>439</v>
      </c>
      <c r="Q187" s="180">
        <v>1</v>
      </c>
      <c r="R187" s="180" t="s">
        <v>1454</v>
      </c>
      <c r="S187" s="180" t="s">
        <v>441</v>
      </c>
      <c r="T187" s="180" t="s">
        <v>478</v>
      </c>
      <c r="U187" s="180" t="s">
        <v>479</v>
      </c>
      <c r="V187" s="180" t="s">
        <v>577</v>
      </c>
      <c r="W187" s="180">
        <v>0</v>
      </c>
      <c r="X187" s="180">
        <v>3500</v>
      </c>
      <c r="Y187" s="228">
        <f t="shared" si="42"/>
        <v>3500</v>
      </c>
      <c r="Z187" s="180" t="s">
        <v>444</v>
      </c>
      <c r="AA187" s="180">
        <v>0</v>
      </c>
      <c r="AB187" s="180">
        <v>0</v>
      </c>
      <c r="AC187" s="180"/>
      <c r="AD187" s="180"/>
      <c r="AE187" s="180"/>
      <c r="AF187" s="230">
        <f t="shared" si="43"/>
        <v>0</v>
      </c>
      <c r="AG187" s="180"/>
      <c r="AH187" s="180"/>
      <c r="AI187" s="230">
        <f t="shared" si="44"/>
        <v>0</v>
      </c>
      <c r="AJ187" s="227">
        <v>0</v>
      </c>
      <c r="AK187" s="227">
        <v>0</v>
      </c>
      <c r="AL187" s="228">
        <v>0</v>
      </c>
      <c r="AM187" s="180"/>
      <c r="AN187" s="180"/>
      <c r="AO187" s="180"/>
      <c r="AP187" s="180" t="s">
        <v>627</v>
      </c>
      <c r="AQ187" s="183" t="s">
        <v>445</v>
      </c>
      <c r="AR187" s="191"/>
      <c r="AS187" s="191"/>
      <c r="AT187" s="191"/>
      <c r="AU187" s="191"/>
      <c r="AV187" s="191"/>
      <c r="AW187" s="191"/>
    </row>
    <row r="188" spans="1:49" ht="30.75" customHeight="1" x14ac:dyDescent="0.15">
      <c r="A188" s="180" t="s">
        <v>1166</v>
      </c>
      <c r="B188" s="180" t="s">
        <v>1167</v>
      </c>
      <c r="C188" s="180" t="s">
        <v>1269</v>
      </c>
      <c r="D188" s="180" t="s">
        <v>1448</v>
      </c>
      <c r="E188" s="180" t="s">
        <v>259</v>
      </c>
      <c r="F188" s="181" t="s">
        <v>259</v>
      </c>
      <c r="G188" s="181"/>
      <c r="H188" s="181"/>
      <c r="I188" s="181"/>
      <c r="J188" s="181"/>
      <c r="K188" s="180" t="s">
        <v>345</v>
      </c>
      <c r="L188" s="181"/>
      <c r="M188" s="180" t="s">
        <v>436</v>
      </c>
      <c r="N188" s="180" t="s">
        <v>437</v>
      </c>
      <c r="O188" s="180" t="s">
        <v>438</v>
      </c>
      <c r="P188" s="180" t="s">
        <v>439</v>
      </c>
      <c r="Q188" s="180">
        <v>1</v>
      </c>
      <c r="R188" s="180" t="s">
        <v>1455</v>
      </c>
      <c r="S188" s="180" t="s">
        <v>441</v>
      </c>
      <c r="T188" s="180" t="s">
        <v>478</v>
      </c>
      <c r="U188" s="180" t="s">
        <v>479</v>
      </c>
      <c r="V188" s="180" t="s">
        <v>810</v>
      </c>
      <c r="W188" s="180">
        <v>0</v>
      </c>
      <c r="X188" s="180">
        <v>2000</v>
      </c>
      <c r="Y188" s="228">
        <f t="shared" si="42"/>
        <v>2000</v>
      </c>
      <c r="Z188" s="180" t="s">
        <v>444</v>
      </c>
      <c r="AA188" s="180">
        <v>0</v>
      </c>
      <c r="AB188" s="180">
        <v>0</v>
      </c>
      <c r="AC188" s="180"/>
      <c r="AD188" s="180"/>
      <c r="AE188" s="180"/>
      <c r="AF188" s="230">
        <f t="shared" si="43"/>
        <v>0</v>
      </c>
      <c r="AG188" s="180"/>
      <c r="AH188" s="180"/>
      <c r="AI188" s="230">
        <f t="shared" si="44"/>
        <v>0</v>
      </c>
      <c r="AJ188" s="227">
        <v>0</v>
      </c>
      <c r="AK188" s="227">
        <v>0</v>
      </c>
      <c r="AL188" s="228">
        <v>0</v>
      </c>
      <c r="AM188" s="180"/>
      <c r="AN188" s="180"/>
      <c r="AO188" s="180"/>
      <c r="AP188" s="180" t="s">
        <v>627</v>
      </c>
      <c r="AQ188" s="183" t="s">
        <v>445</v>
      </c>
      <c r="AR188" s="191"/>
      <c r="AS188" s="191"/>
      <c r="AT188" s="191"/>
      <c r="AU188" s="191"/>
      <c r="AV188" s="191"/>
      <c r="AW188" s="191"/>
    </row>
    <row r="189" spans="1:49" ht="30.75" customHeight="1" x14ac:dyDescent="0.15">
      <c r="A189" s="180" t="s">
        <v>1166</v>
      </c>
      <c r="B189" s="180" t="s">
        <v>1167</v>
      </c>
      <c r="C189" s="180" t="s">
        <v>1283</v>
      </c>
      <c r="D189" s="180" t="s">
        <v>1448</v>
      </c>
      <c r="E189" s="180" t="s">
        <v>259</v>
      </c>
      <c r="F189" s="181" t="s">
        <v>259</v>
      </c>
      <c r="G189" s="181"/>
      <c r="H189" s="181"/>
      <c r="I189" s="181"/>
      <c r="J189" s="181"/>
      <c r="K189" s="180" t="s">
        <v>345</v>
      </c>
      <c r="L189" s="181"/>
      <c r="M189" s="180" t="s">
        <v>436</v>
      </c>
      <c r="N189" s="180" t="s">
        <v>437</v>
      </c>
      <c r="O189" s="180" t="s">
        <v>438</v>
      </c>
      <c r="P189" s="180" t="s">
        <v>439</v>
      </c>
      <c r="Q189" s="180">
        <v>1</v>
      </c>
      <c r="R189" s="180" t="s">
        <v>1456</v>
      </c>
      <c r="S189" s="180" t="s">
        <v>441</v>
      </c>
      <c r="T189" s="180" t="s">
        <v>478</v>
      </c>
      <c r="U189" s="180" t="s">
        <v>722</v>
      </c>
      <c r="V189" s="180" t="s">
        <v>722</v>
      </c>
      <c r="W189" s="180">
        <v>0</v>
      </c>
      <c r="X189" s="180">
        <v>2500</v>
      </c>
      <c r="Y189" s="228">
        <f t="shared" si="42"/>
        <v>2500</v>
      </c>
      <c r="Z189" s="180" t="s">
        <v>444</v>
      </c>
      <c r="AA189" s="180">
        <v>0</v>
      </c>
      <c r="AB189" s="180">
        <v>0</v>
      </c>
      <c r="AC189" s="180"/>
      <c r="AD189" s="180"/>
      <c r="AE189" s="180"/>
      <c r="AF189" s="230">
        <f t="shared" si="43"/>
        <v>0</v>
      </c>
      <c r="AG189" s="180"/>
      <c r="AH189" s="180"/>
      <c r="AI189" s="230">
        <f t="shared" si="44"/>
        <v>0</v>
      </c>
      <c r="AJ189" s="227">
        <v>0</v>
      </c>
      <c r="AK189" s="227">
        <v>0</v>
      </c>
      <c r="AL189" s="228">
        <v>0</v>
      </c>
      <c r="AM189" s="180"/>
      <c r="AN189" s="180"/>
      <c r="AO189" s="180"/>
      <c r="AP189" s="180" t="s">
        <v>627</v>
      </c>
      <c r="AQ189" s="183" t="s">
        <v>445</v>
      </c>
      <c r="AR189" s="191"/>
      <c r="AS189" s="191"/>
      <c r="AT189" s="191"/>
      <c r="AU189" s="191"/>
      <c r="AV189" s="191"/>
      <c r="AW189" s="191"/>
    </row>
    <row r="190" spans="1:49" ht="30.75" customHeight="1" x14ac:dyDescent="0.15">
      <c r="A190" s="180" t="s">
        <v>1166</v>
      </c>
      <c r="B190" s="180" t="s">
        <v>1167</v>
      </c>
      <c r="C190" s="180" t="s">
        <v>1323</v>
      </c>
      <c r="D190" s="180" t="s">
        <v>1448</v>
      </c>
      <c r="E190" s="180" t="s">
        <v>259</v>
      </c>
      <c r="F190" s="181" t="s">
        <v>259</v>
      </c>
      <c r="G190" s="181"/>
      <c r="H190" s="181"/>
      <c r="I190" s="181"/>
      <c r="J190" s="181"/>
      <c r="K190" s="180" t="s">
        <v>345</v>
      </c>
      <c r="L190" s="181"/>
      <c r="M190" s="180" t="s">
        <v>436</v>
      </c>
      <c r="N190" s="180" t="s">
        <v>437</v>
      </c>
      <c r="O190" s="180" t="s">
        <v>438</v>
      </c>
      <c r="P190" s="180" t="s">
        <v>439</v>
      </c>
      <c r="Q190" s="180">
        <v>1</v>
      </c>
      <c r="R190" s="180" t="s">
        <v>1457</v>
      </c>
      <c r="S190" s="180" t="s">
        <v>441</v>
      </c>
      <c r="T190" s="180" t="s">
        <v>478</v>
      </c>
      <c r="U190" s="180" t="s">
        <v>487</v>
      </c>
      <c r="V190" s="180" t="s">
        <v>487</v>
      </c>
      <c r="W190" s="180">
        <v>0</v>
      </c>
      <c r="X190" s="180">
        <v>1500</v>
      </c>
      <c r="Y190" s="228">
        <f t="shared" si="42"/>
        <v>1500</v>
      </c>
      <c r="Z190" s="180" t="s">
        <v>444</v>
      </c>
      <c r="AA190" s="180">
        <v>0</v>
      </c>
      <c r="AB190" s="180">
        <v>0</v>
      </c>
      <c r="AC190" s="180"/>
      <c r="AD190" s="180"/>
      <c r="AE190" s="180"/>
      <c r="AF190" s="230">
        <f t="shared" si="43"/>
        <v>0</v>
      </c>
      <c r="AG190" s="180"/>
      <c r="AH190" s="180"/>
      <c r="AI190" s="230">
        <f t="shared" si="44"/>
        <v>0</v>
      </c>
      <c r="AJ190" s="227">
        <v>0</v>
      </c>
      <c r="AK190" s="227">
        <v>0</v>
      </c>
      <c r="AL190" s="228">
        <v>0</v>
      </c>
      <c r="AM190" s="180"/>
      <c r="AN190" s="180"/>
      <c r="AO190" s="180"/>
      <c r="AP190" s="180" t="s">
        <v>627</v>
      </c>
      <c r="AQ190" s="183" t="s">
        <v>445</v>
      </c>
      <c r="AR190" s="191"/>
      <c r="AS190" s="191"/>
      <c r="AT190" s="191"/>
      <c r="AU190" s="191"/>
      <c r="AV190" s="191"/>
      <c r="AW190" s="191"/>
    </row>
    <row r="191" spans="1:49" ht="30.75" customHeight="1" x14ac:dyDescent="0.15">
      <c r="A191" s="180" t="s">
        <v>1166</v>
      </c>
      <c r="B191" s="180" t="s">
        <v>1167</v>
      </c>
      <c r="C191" s="180" t="s">
        <v>1260</v>
      </c>
      <c r="D191" s="180" t="s">
        <v>1458</v>
      </c>
      <c r="E191" s="180" t="s">
        <v>259</v>
      </c>
      <c r="F191" s="181" t="s">
        <v>259</v>
      </c>
      <c r="G191" s="181"/>
      <c r="H191" s="181"/>
      <c r="I191" s="181"/>
      <c r="J191" s="181"/>
      <c r="K191" s="181"/>
      <c r="L191" s="181" t="s">
        <v>349</v>
      </c>
      <c r="M191" s="180" t="s">
        <v>436</v>
      </c>
      <c r="N191" s="180" t="s">
        <v>437</v>
      </c>
      <c r="O191" s="180" t="s">
        <v>438</v>
      </c>
      <c r="P191" s="180" t="s">
        <v>439</v>
      </c>
      <c r="Q191" s="180">
        <v>3</v>
      </c>
      <c r="R191" s="180" t="s">
        <v>1239</v>
      </c>
      <c r="S191" s="180" t="s">
        <v>441</v>
      </c>
      <c r="T191" s="180" t="s">
        <v>620</v>
      </c>
      <c r="U191" s="180" t="s">
        <v>620</v>
      </c>
      <c r="V191" s="180" t="s">
        <v>620</v>
      </c>
      <c r="W191" s="180">
        <v>0</v>
      </c>
      <c r="X191" s="180">
        <v>160</v>
      </c>
      <c r="Y191" s="228">
        <f t="shared" si="42"/>
        <v>160</v>
      </c>
      <c r="Z191" s="180" t="s">
        <v>444</v>
      </c>
      <c r="AA191" s="180">
        <v>0</v>
      </c>
      <c r="AB191" s="180">
        <v>0</v>
      </c>
      <c r="AC191" s="180"/>
      <c r="AD191" s="180"/>
      <c r="AE191" s="180"/>
      <c r="AF191" s="230">
        <f t="shared" si="43"/>
        <v>0</v>
      </c>
      <c r="AG191" s="180"/>
      <c r="AH191" s="180"/>
      <c r="AI191" s="230">
        <f t="shared" si="44"/>
        <v>0</v>
      </c>
      <c r="AJ191" s="227">
        <v>0</v>
      </c>
      <c r="AK191" s="227">
        <v>0</v>
      </c>
      <c r="AL191" s="228">
        <v>0</v>
      </c>
      <c r="AM191" s="180"/>
      <c r="AN191" s="180"/>
      <c r="AO191" s="180"/>
      <c r="AP191" s="180" t="s">
        <v>627</v>
      </c>
      <c r="AQ191" s="183" t="s">
        <v>445</v>
      </c>
      <c r="AR191" s="191"/>
      <c r="AS191" s="191"/>
      <c r="AT191" s="191"/>
      <c r="AU191" s="191"/>
      <c r="AV191" s="191"/>
      <c r="AW191" s="191"/>
    </row>
    <row r="192" spans="1:49" ht="30.75" customHeight="1" x14ac:dyDescent="0.15">
      <c r="A192" s="180" t="s">
        <v>1166</v>
      </c>
      <c r="B192" s="180" t="s">
        <v>1167</v>
      </c>
      <c r="C192" s="180" t="s">
        <v>1260</v>
      </c>
      <c r="D192" s="180" t="s">
        <v>1459</v>
      </c>
      <c r="E192" s="180" t="s">
        <v>267</v>
      </c>
      <c r="F192" s="180"/>
      <c r="G192" s="180" t="s">
        <v>267</v>
      </c>
      <c r="H192" s="180"/>
      <c r="I192" s="180"/>
      <c r="J192" s="180"/>
      <c r="K192" s="180" t="s">
        <v>345</v>
      </c>
      <c r="L192" s="180"/>
      <c r="M192" s="180" t="s">
        <v>449</v>
      </c>
      <c r="N192" s="180" t="s">
        <v>437</v>
      </c>
      <c r="O192" s="180" t="s">
        <v>438</v>
      </c>
      <c r="P192" s="180" t="s">
        <v>624</v>
      </c>
      <c r="Q192" s="180">
        <v>3</v>
      </c>
      <c r="R192" s="180" t="s">
        <v>1357</v>
      </c>
      <c r="S192" s="180" t="s">
        <v>441</v>
      </c>
      <c r="T192" s="180" t="s">
        <v>478</v>
      </c>
      <c r="U192" s="180" t="s">
        <v>479</v>
      </c>
      <c r="V192" s="180" t="s">
        <v>479</v>
      </c>
      <c r="W192" s="180">
        <v>1129</v>
      </c>
      <c r="X192" s="180">
        <v>65</v>
      </c>
      <c r="Y192" s="232">
        <v>1194</v>
      </c>
      <c r="Z192" s="180" t="s">
        <v>444</v>
      </c>
      <c r="AA192" s="180">
        <v>0</v>
      </c>
      <c r="AB192" s="180">
        <v>0</v>
      </c>
      <c r="AC192" s="180"/>
      <c r="AD192" s="180"/>
      <c r="AE192" s="180"/>
      <c r="AF192" s="230">
        <v>0</v>
      </c>
      <c r="AG192" s="180"/>
      <c r="AH192" s="180"/>
      <c r="AI192" s="230">
        <v>0</v>
      </c>
      <c r="AJ192" s="227">
        <v>0</v>
      </c>
      <c r="AK192" s="227">
        <v>0</v>
      </c>
      <c r="AL192" s="228">
        <v>0</v>
      </c>
      <c r="AM192" s="180"/>
      <c r="AN192" s="180"/>
      <c r="AO192" s="180"/>
      <c r="AP192" s="180" t="s">
        <v>618</v>
      </c>
      <c r="AQ192" s="183" t="s">
        <v>619</v>
      </c>
      <c r="AR192" s="191"/>
      <c r="AS192" s="191"/>
      <c r="AT192" s="191"/>
      <c r="AU192" s="191"/>
      <c r="AV192" s="191"/>
      <c r="AW192" s="191"/>
    </row>
    <row r="193" spans="1:49" ht="30.75" customHeight="1" x14ac:dyDescent="0.15">
      <c r="A193" s="180" t="s">
        <v>1166</v>
      </c>
      <c r="B193" s="180" t="s">
        <v>1167</v>
      </c>
      <c r="C193" s="180" t="s">
        <v>1248</v>
      </c>
      <c r="D193" s="180" t="s">
        <v>1460</v>
      </c>
      <c r="E193" s="180" t="s">
        <v>329</v>
      </c>
      <c r="F193" s="180"/>
      <c r="G193" s="180"/>
      <c r="H193" s="180"/>
      <c r="I193" s="180"/>
      <c r="J193" s="180" t="s">
        <v>329</v>
      </c>
      <c r="K193" s="180" t="s">
        <v>345</v>
      </c>
      <c r="L193" s="180"/>
      <c r="M193" s="180" t="s">
        <v>436</v>
      </c>
      <c r="N193" s="180" t="s">
        <v>437</v>
      </c>
      <c r="O193" s="180" t="s">
        <v>623</v>
      </c>
      <c r="P193" s="180" t="s">
        <v>439</v>
      </c>
      <c r="Q193" s="180">
        <v>1</v>
      </c>
      <c r="R193" s="180" t="s">
        <v>1060</v>
      </c>
      <c r="S193" s="180" t="s">
        <v>441</v>
      </c>
      <c r="T193" s="180" t="s">
        <v>478</v>
      </c>
      <c r="U193" s="180" t="s">
        <v>479</v>
      </c>
      <c r="V193" s="180" t="s">
        <v>479</v>
      </c>
      <c r="W193" s="180">
        <v>0</v>
      </c>
      <c r="X193" s="180">
        <v>50</v>
      </c>
      <c r="Y193" s="228">
        <f t="shared" ref="Y193:Y194" si="45">+W193+X193</f>
        <v>50</v>
      </c>
      <c r="Z193" s="180" t="s">
        <v>444</v>
      </c>
      <c r="AA193" s="180">
        <v>0</v>
      </c>
      <c r="AB193" s="180">
        <v>0</v>
      </c>
      <c r="AC193" s="180"/>
      <c r="AD193" s="180"/>
      <c r="AE193" s="180"/>
      <c r="AF193" s="230">
        <f t="shared" ref="AF193:AF194" si="46">+AD193+AE193</f>
        <v>0</v>
      </c>
      <c r="AG193" s="180"/>
      <c r="AH193" s="180"/>
      <c r="AI193" s="230">
        <f t="shared" ref="AI193:AI194" si="47">+AG193+AH193</f>
        <v>0</v>
      </c>
      <c r="AJ193" s="227">
        <v>0</v>
      </c>
      <c r="AK193" s="227">
        <v>0</v>
      </c>
      <c r="AL193" s="228">
        <v>0</v>
      </c>
      <c r="AM193" s="180"/>
      <c r="AN193" s="180"/>
      <c r="AO193" s="180"/>
      <c r="AP193" s="180" t="s">
        <v>622</v>
      </c>
      <c r="AQ193" s="183" t="s">
        <v>639</v>
      </c>
      <c r="AR193" s="191"/>
      <c r="AS193" s="191"/>
      <c r="AT193" s="191"/>
      <c r="AU193" s="191"/>
      <c r="AV193" s="191"/>
      <c r="AW193" s="191"/>
    </row>
    <row r="194" spans="1:49" ht="30.75" customHeight="1" x14ac:dyDescent="0.15">
      <c r="A194" s="180" t="s">
        <v>1166</v>
      </c>
      <c r="B194" s="180" t="s">
        <v>1167</v>
      </c>
      <c r="C194" s="180" t="s">
        <v>1333</v>
      </c>
      <c r="D194" s="180" t="s">
        <v>1461</v>
      </c>
      <c r="E194" s="180" t="s">
        <v>329</v>
      </c>
      <c r="F194" s="180"/>
      <c r="G194" s="180"/>
      <c r="H194" s="180"/>
      <c r="I194" s="180"/>
      <c r="J194" s="180" t="s">
        <v>329</v>
      </c>
      <c r="K194" s="180" t="s">
        <v>345</v>
      </c>
      <c r="L194" s="180"/>
      <c r="M194" s="180" t="s">
        <v>436</v>
      </c>
      <c r="N194" s="180" t="s">
        <v>437</v>
      </c>
      <c r="O194" s="180" t="s">
        <v>679</v>
      </c>
      <c r="P194" s="180" t="s">
        <v>648</v>
      </c>
      <c r="Q194" s="180">
        <v>1</v>
      </c>
      <c r="R194" s="180" t="s">
        <v>1060</v>
      </c>
      <c r="S194" s="180" t="s">
        <v>441</v>
      </c>
      <c r="T194" s="180" t="s">
        <v>478</v>
      </c>
      <c r="U194" s="180" t="s">
        <v>479</v>
      </c>
      <c r="V194" s="180" t="s">
        <v>479</v>
      </c>
      <c r="W194" s="180">
        <v>0</v>
      </c>
      <c r="X194" s="180">
        <v>20</v>
      </c>
      <c r="Y194" s="228">
        <f t="shared" si="45"/>
        <v>20</v>
      </c>
      <c r="Z194" s="180" t="s">
        <v>444</v>
      </c>
      <c r="AA194" s="180">
        <v>0</v>
      </c>
      <c r="AB194" s="180">
        <v>0</v>
      </c>
      <c r="AC194" s="180"/>
      <c r="AD194" s="180"/>
      <c r="AE194" s="180"/>
      <c r="AF194" s="230">
        <f t="shared" si="46"/>
        <v>0</v>
      </c>
      <c r="AG194" s="180"/>
      <c r="AH194" s="180"/>
      <c r="AI194" s="230">
        <f t="shared" si="47"/>
        <v>0</v>
      </c>
      <c r="AJ194" s="227">
        <v>0</v>
      </c>
      <c r="AK194" s="227">
        <v>0</v>
      </c>
      <c r="AL194" s="228">
        <v>0</v>
      </c>
      <c r="AM194" s="180"/>
      <c r="AN194" s="180"/>
      <c r="AO194" s="180"/>
      <c r="AP194" s="180" t="s">
        <v>622</v>
      </c>
      <c r="AQ194" s="183" t="s">
        <v>639</v>
      </c>
      <c r="AR194" s="191"/>
      <c r="AS194" s="191"/>
      <c r="AT194" s="191"/>
      <c r="AU194" s="191"/>
      <c r="AV194" s="191"/>
      <c r="AW194" s="191"/>
    </row>
    <row r="195" spans="1:49" ht="30.75" customHeight="1" x14ac:dyDescent="0.15">
      <c r="A195" s="180" t="s">
        <v>1166</v>
      </c>
      <c r="B195" s="180" t="s">
        <v>1167</v>
      </c>
      <c r="C195" s="180" t="s">
        <v>1199</v>
      </c>
      <c r="D195" s="180" t="s">
        <v>1462</v>
      </c>
      <c r="E195" s="180" t="s">
        <v>267</v>
      </c>
      <c r="F195" s="180"/>
      <c r="G195" s="180" t="s">
        <v>267</v>
      </c>
      <c r="H195" s="180"/>
      <c r="I195" s="180"/>
      <c r="J195" s="180"/>
      <c r="K195" s="180" t="s">
        <v>345</v>
      </c>
      <c r="L195" s="180"/>
      <c r="M195" s="180" t="s">
        <v>449</v>
      </c>
      <c r="N195" s="180" t="s">
        <v>437</v>
      </c>
      <c r="O195" s="180" t="s">
        <v>438</v>
      </c>
      <c r="P195" s="180" t="s">
        <v>439</v>
      </c>
      <c r="Q195" s="180">
        <v>3</v>
      </c>
      <c r="R195" s="180" t="s">
        <v>1309</v>
      </c>
      <c r="S195" s="180" t="s">
        <v>441</v>
      </c>
      <c r="T195" s="180" t="s">
        <v>478</v>
      </c>
      <c r="U195" s="180" t="s">
        <v>479</v>
      </c>
      <c r="V195" s="180" t="s">
        <v>595</v>
      </c>
      <c r="W195" s="180">
        <v>453</v>
      </c>
      <c r="X195" s="180">
        <v>153</v>
      </c>
      <c r="Y195" s="228">
        <v>606</v>
      </c>
      <c r="Z195" s="180" t="s">
        <v>452</v>
      </c>
      <c r="AA195" s="180">
        <v>1</v>
      </c>
      <c r="AB195" s="180">
        <v>63</v>
      </c>
      <c r="AC195" s="180"/>
      <c r="AD195" s="180"/>
      <c r="AE195" s="180"/>
      <c r="AF195" s="230">
        <v>0</v>
      </c>
      <c r="AG195" s="180"/>
      <c r="AH195" s="180"/>
      <c r="AI195" s="230">
        <v>0</v>
      </c>
      <c r="AJ195" s="227">
        <v>0</v>
      </c>
      <c r="AK195" s="227">
        <v>0</v>
      </c>
      <c r="AL195" s="228">
        <v>0</v>
      </c>
      <c r="AM195" s="180"/>
      <c r="AN195" s="180"/>
      <c r="AO195" s="180"/>
      <c r="AP195" s="180" t="s">
        <v>618</v>
      </c>
      <c r="AQ195" s="183" t="s">
        <v>619</v>
      </c>
      <c r="AR195" s="191"/>
      <c r="AS195" s="191"/>
      <c r="AT195" s="191"/>
      <c r="AU195" s="191"/>
      <c r="AV195" s="191"/>
      <c r="AW195" s="191"/>
    </row>
    <row r="196" spans="1:49" ht="30.75" customHeight="1" x14ac:dyDescent="0.15">
      <c r="A196" s="180" t="s">
        <v>1166</v>
      </c>
      <c r="B196" s="180" t="s">
        <v>1167</v>
      </c>
      <c r="C196" s="180" t="s">
        <v>1269</v>
      </c>
      <c r="D196" s="180" t="s">
        <v>1463</v>
      </c>
      <c r="E196" s="180" t="s">
        <v>267</v>
      </c>
      <c r="F196" s="180"/>
      <c r="G196" s="180" t="s">
        <v>267</v>
      </c>
      <c r="H196" s="180"/>
      <c r="I196" s="180"/>
      <c r="J196" s="180"/>
      <c r="K196" s="180" t="s">
        <v>345</v>
      </c>
      <c r="L196" s="180"/>
      <c r="M196" s="180" t="s">
        <v>449</v>
      </c>
      <c r="N196" s="180" t="s">
        <v>437</v>
      </c>
      <c r="O196" s="180" t="s">
        <v>438</v>
      </c>
      <c r="P196" s="180" t="s">
        <v>624</v>
      </c>
      <c r="Q196" s="180">
        <v>1</v>
      </c>
      <c r="R196" s="180" t="s">
        <v>1060</v>
      </c>
      <c r="S196" s="180" t="s">
        <v>441</v>
      </c>
      <c r="T196" s="180" t="s">
        <v>478</v>
      </c>
      <c r="U196" s="180" t="s">
        <v>479</v>
      </c>
      <c r="V196" s="180" t="s">
        <v>479</v>
      </c>
      <c r="W196" s="180">
        <v>126</v>
      </c>
      <c r="X196" s="180">
        <v>23</v>
      </c>
      <c r="Y196" s="228">
        <v>149</v>
      </c>
      <c r="Z196" s="180" t="s">
        <v>444</v>
      </c>
      <c r="AA196" s="180">
        <v>0</v>
      </c>
      <c r="AB196" s="180">
        <v>0</v>
      </c>
      <c r="AC196" s="180"/>
      <c r="AD196" s="180"/>
      <c r="AE196" s="180"/>
      <c r="AF196" s="230">
        <v>0</v>
      </c>
      <c r="AG196" s="180"/>
      <c r="AH196" s="180"/>
      <c r="AI196" s="230">
        <v>0</v>
      </c>
      <c r="AJ196" s="227">
        <v>0</v>
      </c>
      <c r="AK196" s="227">
        <v>0</v>
      </c>
      <c r="AL196" s="228">
        <v>0</v>
      </c>
      <c r="AM196" s="180"/>
      <c r="AN196" s="180"/>
      <c r="AO196" s="180"/>
      <c r="AP196" s="180" t="s">
        <v>618</v>
      </c>
      <c r="AQ196" s="183" t="s">
        <v>619</v>
      </c>
      <c r="AR196" s="191"/>
      <c r="AS196" s="191"/>
      <c r="AT196" s="191"/>
      <c r="AU196" s="191"/>
      <c r="AV196" s="191"/>
      <c r="AW196" s="191"/>
    </row>
    <row r="197" spans="1:49" ht="30.75" customHeight="1" x14ac:dyDescent="0.15">
      <c r="A197" s="180" t="s">
        <v>1166</v>
      </c>
      <c r="B197" s="180" t="s">
        <v>1167</v>
      </c>
      <c r="C197" s="180" t="s">
        <v>1287</v>
      </c>
      <c r="D197" s="180" t="s">
        <v>1464</v>
      </c>
      <c r="E197" s="180" t="s">
        <v>267</v>
      </c>
      <c r="F197" s="180"/>
      <c r="G197" s="180" t="s">
        <v>267</v>
      </c>
      <c r="H197" s="180"/>
      <c r="I197" s="180"/>
      <c r="J197" s="180"/>
      <c r="K197" s="180" t="s">
        <v>345</v>
      </c>
      <c r="L197" s="180"/>
      <c r="M197" s="180" t="s">
        <v>449</v>
      </c>
      <c r="N197" s="180" t="s">
        <v>437</v>
      </c>
      <c r="O197" s="180" t="s">
        <v>438</v>
      </c>
      <c r="P197" s="180" t="s">
        <v>439</v>
      </c>
      <c r="Q197" s="180">
        <v>3</v>
      </c>
      <c r="R197" s="180" t="s">
        <v>1060</v>
      </c>
      <c r="S197" s="180" t="s">
        <v>441</v>
      </c>
      <c r="T197" s="180" t="s">
        <v>478</v>
      </c>
      <c r="U197" s="180" t="s">
        <v>479</v>
      </c>
      <c r="V197" s="180" t="s">
        <v>479</v>
      </c>
      <c r="W197" s="180">
        <v>245</v>
      </c>
      <c r="X197" s="180">
        <v>0</v>
      </c>
      <c r="Y197" s="228">
        <v>245</v>
      </c>
      <c r="Z197" s="180" t="s">
        <v>452</v>
      </c>
      <c r="AA197" s="180">
        <v>1</v>
      </c>
      <c r="AB197" s="180">
        <v>65</v>
      </c>
      <c r="AC197" s="180"/>
      <c r="AD197" s="180"/>
      <c r="AE197" s="180"/>
      <c r="AF197" s="230">
        <v>0</v>
      </c>
      <c r="AG197" s="180"/>
      <c r="AH197" s="180"/>
      <c r="AI197" s="230">
        <v>0</v>
      </c>
      <c r="AJ197" s="227">
        <v>0</v>
      </c>
      <c r="AK197" s="227">
        <v>0</v>
      </c>
      <c r="AL197" s="228">
        <v>0</v>
      </c>
      <c r="AM197" s="180"/>
      <c r="AN197" s="180"/>
      <c r="AO197" s="180"/>
      <c r="AP197" s="180" t="s">
        <v>627</v>
      </c>
      <c r="AQ197" s="183" t="s">
        <v>445</v>
      </c>
      <c r="AR197" s="191"/>
      <c r="AS197" s="191"/>
      <c r="AT197" s="191"/>
      <c r="AU197" s="191"/>
      <c r="AV197" s="191"/>
      <c r="AW197" s="191"/>
    </row>
    <row r="198" spans="1:49" ht="30.75" customHeight="1" x14ac:dyDescent="0.15">
      <c r="A198" s="180" t="s">
        <v>1166</v>
      </c>
      <c r="B198" s="180" t="s">
        <v>1167</v>
      </c>
      <c r="C198" s="180" t="s">
        <v>1348</v>
      </c>
      <c r="D198" s="180" t="s">
        <v>1465</v>
      </c>
      <c r="E198" s="180" t="s">
        <v>259</v>
      </c>
      <c r="F198" s="181" t="s">
        <v>259</v>
      </c>
      <c r="G198" s="181"/>
      <c r="H198" s="181"/>
      <c r="I198" s="181"/>
      <c r="J198" s="181"/>
      <c r="K198" s="180" t="s">
        <v>345</v>
      </c>
      <c r="L198" s="181"/>
      <c r="M198" s="180" t="s">
        <v>436</v>
      </c>
      <c r="N198" s="180" t="s">
        <v>437</v>
      </c>
      <c r="O198" s="180" t="s">
        <v>438</v>
      </c>
      <c r="P198" s="180" t="s">
        <v>439</v>
      </c>
      <c r="Q198" s="180">
        <v>1</v>
      </c>
      <c r="R198" s="180" t="s">
        <v>1361</v>
      </c>
      <c r="S198" s="180" t="s">
        <v>441</v>
      </c>
      <c r="T198" s="180" t="s">
        <v>478</v>
      </c>
      <c r="U198" s="180" t="s">
        <v>479</v>
      </c>
      <c r="V198" s="180" t="s">
        <v>837</v>
      </c>
      <c r="W198" s="180">
        <v>0</v>
      </c>
      <c r="X198" s="180">
        <v>250</v>
      </c>
      <c r="Y198" s="228">
        <f>+W198+X198</f>
        <v>250</v>
      </c>
      <c r="Z198" s="180" t="s">
        <v>444</v>
      </c>
      <c r="AA198" s="180">
        <v>0</v>
      </c>
      <c r="AB198" s="180">
        <v>0</v>
      </c>
      <c r="AC198" s="180"/>
      <c r="AD198" s="180"/>
      <c r="AE198" s="180"/>
      <c r="AF198" s="230">
        <f>+AD198+AE198</f>
        <v>0</v>
      </c>
      <c r="AG198" s="180"/>
      <c r="AH198" s="180"/>
      <c r="AI198" s="230">
        <f>+AG198+AH198</f>
        <v>0</v>
      </c>
      <c r="AJ198" s="227">
        <v>0</v>
      </c>
      <c r="AK198" s="227">
        <v>0</v>
      </c>
      <c r="AL198" s="228">
        <v>0</v>
      </c>
      <c r="AM198" s="180"/>
      <c r="AN198" s="180"/>
      <c r="AO198" s="180"/>
      <c r="AP198" s="180" t="s">
        <v>627</v>
      </c>
      <c r="AQ198" s="183" t="s">
        <v>445</v>
      </c>
      <c r="AR198" s="191"/>
      <c r="AS198" s="191"/>
      <c r="AT198" s="191"/>
      <c r="AU198" s="191"/>
      <c r="AV198" s="191"/>
      <c r="AW198" s="191"/>
    </row>
    <row r="199" spans="1:49" ht="30.75" customHeight="1" x14ac:dyDescent="0.15">
      <c r="A199" s="180" t="s">
        <v>1166</v>
      </c>
      <c r="B199" s="180" t="s">
        <v>1167</v>
      </c>
      <c r="C199" s="180" t="s">
        <v>1184</v>
      </c>
      <c r="D199" s="180" t="s">
        <v>1465</v>
      </c>
      <c r="E199" s="180" t="s">
        <v>267</v>
      </c>
      <c r="F199" s="180"/>
      <c r="G199" s="180" t="s">
        <v>267</v>
      </c>
      <c r="H199" s="180"/>
      <c r="I199" s="180"/>
      <c r="J199" s="180"/>
      <c r="K199" s="180" t="s">
        <v>345</v>
      </c>
      <c r="L199" s="180"/>
      <c r="M199" s="180" t="s">
        <v>449</v>
      </c>
      <c r="N199" s="180" t="s">
        <v>437</v>
      </c>
      <c r="O199" s="180" t="s">
        <v>438</v>
      </c>
      <c r="P199" s="180" t="s">
        <v>439</v>
      </c>
      <c r="Q199" s="180">
        <v>1</v>
      </c>
      <c r="R199" s="180" t="s">
        <v>1060</v>
      </c>
      <c r="S199" s="180" t="s">
        <v>441</v>
      </c>
      <c r="T199" s="180" t="s">
        <v>478</v>
      </c>
      <c r="U199" s="180" t="s">
        <v>479</v>
      </c>
      <c r="V199" s="180" t="s">
        <v>479</v>
      </c>
      <c r="W199" s="180">
        <v>35</v>
      </c>
      <c r="X199" s="180">
        <v>24</v>
      </c>
      <c r="Y199" s="228">
        <v>59</v>
      </c>
      <c r="Z199" s="180" t="s">
        <v>452</v>
      </c>
      <c r="AA199" s="180">
        <v>1</v>
      </c>
      <c r="AB199" s="180">
        <v>40</v>
      </c>
      <c r="AC199" s="180"/>
      <c r="AD199" s="180"/>
      <c r="AE199" s="180"/>
      <c r="AF199" s="230">
        <v>0</v>
      </c>
      <c r="AG199" s="180"/>
      <c r="AH199" s="180"/>
      <c r="AI199" s="230">
        <v>0</v>
      </c>
      <c r="AJ199" s="227">
        <v>0</v>
      </c>
      <c r="AK199" s="227">
        <v>0</v>
      </c>
      <c r="AL199" s="228">
        <v>0</v>
      </c>
      <c r="AM199" s="180"/>
      <c r="AN199" s="180"/>
      <c r="AO199" s="180"/>
      <c r="AP199" s="180" t="s">
        <v>618</v>
      </c>
      <c r="AQ199" s="183" t="s">
        <v>619</v>
      </c>
      <c r="AR199" s="191"/>
      <c r="AS199" s="191"/>
      <c r="AT199" s="191"/>
      <c r="AU199" s="191"/>
      <c r="AV199" s="191"/>
      <c r="AW199" s="191"/>
    </row>
    <row r="200" spans="1:49" ht="30.75" customHeight="1" x14ac:dyDescent="0.15">
      <c r="A200" s="180" t="s">
        <v>1166</v>
      </c>
      <c r="B200" s="180" t="s">
        <v>1167</v>
      </c>
      <c r="C200" s="180" t="s">
        <v>1177</v>
      </c>
      <c r="D200" s="180" t="s">
        <v>1465</v>
      </c>
      <c r="E200" s="180" t="s">
        <v>259</v>
      </c>
      <c r="F200" s="181" t="s">
        <v>259</v>
      </c>
      <c r="G200" s="181"/>
      <c r="H200" s="181"/>
      <c r="I200" s="181"/>
      <c r="J200" s="181"/>
      <c r="K200" s="180" t="s">
        <v>345</v>
      </c>
      <c r="L200" s="181"/>
      <c r="M200" s="180" t="s">
        <v>436</v>
      </c>
      <c r="N200" s="180" t="s">
        <v>437</v>
      </c>
      <c r="O200" s="180" t="s">
        <v>438</v>
      </c>
      <c r="P200" s="180" t="s">
        <v>439</v>
      </c>
      <c r="Q200" s="180">
        <v>1</v>
      </c>
      <c r="R200" s="180" t="s">
        <v>1466</v>
      </c>
      <c r="S200" s="180" t="s">
        <v>441</v>
      </c>
      <c r="T200" s="180" t="s">
        <v>478</v>
      </c>
      <c r="U200" s="180" t="s">
        <v>479</v>
      </c>
      <c r="V200" s="180" t="s">
        <v>791</v>
      </c>
      <c r="W200" s="180">
        <v>0</v>
      </c>
      <c r="X200" s="180">
        <v>110</v>
      </c>
      <c r="Y200" s="228">
        <f t="shared" ref="Y200:Y216" si="48">+W200+X200</f>
        <v>110</v>
      </c>
      <c r="Z200" s="180" t="s">
        <v>444</v>
      </c>
      <c r="AA200" s="180">
        <v>0</v>
      </c>
      <c r="AB200" s="180">
        <v>0</v>
      </c>
      <c r="AC200" s="180"/>
      <c r="AD200" s="180"/>
      <c r="AE200" s="180"/>
      <c r="AF200" s="230">
        <f t="shared" ref="AF200:AF216" si="49">+AD200+AE200</f>
        <v>0</v>
      </c>
      <c r="AG200" s="180"/>
      <c r="AH200" s="180"/>
      <c r="AI200" s="230">
        <f t="shared" ref="AI200:AI216" si="50">+AG200+AH200</f>
        <v>0</v>
      </c>
      <c r="AJ200" s="227">
        <v>0</v>
      </c>
      <c r="AK200" s="227">
        <v>0</v>
      </c>
      <c r="AL200" s="228">
        <v>0</v>
      </c>
      <c r="AM200" s="180"/>
      <c r="AN200" s="180"/>
      <c r="AO200" s="180"/>
      <c r="AP200" s="180" t="s">
        <v>627</v>
      </c>
      <c r="AQ200" s="183" t="s">
        <v>445</v>
      </c>
      <c r="AR200" s="191"/>
      <c r="AS200" s="191"/>
      <c r="AT200" s="191"/>
      <c r="AU200" s="191"/>
      <c r="AV200" s="191"/>
      <c r="AW200" s="191"/>
    </row>
    <row r="201" spans="1:49" ht="30.75" customHeight="1" x14ac:dyDescent="0.15">
      <c r="A201" s="180" t="s">
        <v>1166</v>
      </c>
      <c r="B201" s="180" t="s">
        <v>1167</v>
      </c>
      <c r="C201" s="180" t="s">
        <v>1207</v>
      </c>
      <c r="D201" s="180" t="s">
        <v>1465</v>
      </c>
      <c r="E201" s="180" t="s">
        <v>259</v>
      </c>
      <c r="F201" s="181" t="s">
        <v>259</v>
      </c>
      <c r="G201" s="181"/>
      <c r="H201" s="181"/>
      <c r="I201" s="181"/>
      <c r="J201" s="181"/>
      <c r="K201" s="180" t="s">
        <v>345</v>
      </c>
      <c r="L201" s="181"/>
      <c r="M201" s="180" t="s">
        <v>436</v>
      </c>
      <c r="N201" s="180" t="s">
        <v>437</v>
      </c>
      <c r="O201" s="180" t="s">
        <v>438</v>
      </c>
      <c r="P201" s="180" t="s">
        <v>439</v>
      </c>
      <c r="Q201" s="180">
        <v>1</v>
      </c>
      <c r="R201" s="180" t="s">
        <v>1467</v>
      </c>
      <c r="S201" s="180" t="s">
        <v>441</v>
      </c>
      <c r="T201" s="180" t="s">
        <v>478</v>
      </c>
      <c r="U201" s="180" t="s">
        <v>479</v>
      </c>
      <c r="V201" s="180" t="s">
        <v>764</v>
      </c>
      <c r="W201" s="180">
        <v>0</v>
      </c>
      <c r="X201" s="180">
        <v>180</v>
      </c>
      <c r="Y201" s="228">
        <f t="shared" si="48"/>
        <v>180</v>
      </c>
      <c r="Z201" s="180" t="s">
        <v>444</v>
      </c>
      <c r="AA201" s="180">
        <v>0</v>
      </c>
      <c r="AB201" s="180">
        <v>0</v>
      </c>
      <c r="AC201" s="180"/>
      <c r="AD201" s="180"/>
      <c r="AE201" s="180"/>
      <c r="AF201" s="230">
        <f t="shared" si="49"/>
        <v>0</v>
      </c>
      <c r="AG201" s="180"/>
      <c r="AH201" s="180"/>
      <c r="AI201" s="230">
        <f t="shared" si="50"/>
        <v>0</v>
      </c>
      <c r="AJ201" s="227">
        <v>0</v>
      </c>
      <c r="AK201" s="227">
        <v>0</v>
      </c>
      <c r="AL201" s="228">
        <v>0</v>
      </c>
      <c r="AM201" s="180"/>
      <c r="AN201" s="180"/>
      <c r="AO201" s="180"/>
      <c r="AP201" s="180" t="s">
        <v>627</v>
      </c>
      <c r="AQ201" s="183" t="s">
        <v>445</v>
      </c>
      <c r="AR201" s="191"/>
      <c r="AS201" s="191"/>
      <c r="AT201" s="191"/>
      <c r="AU201" s="191"/>
      <c r="AV201" s="191"/>
      <c r="AW201" s="191"/>
    </row>
    <row r="202" spans="1:49" ht="30.75" customHeight="1" x14ac:dyDescent="0.15">
      <c r="A202" s="180" t="s">
        <v>1166</v>
      </c>
      <c r="B202" s="180" t="s">
        <v>1167</v>
      </c>
      <c r="C202" s="180" t="s">
        <v>1269</v>
      </c>
      <c r="D202" s="180" t="s">
        <v>1465</v>
      </c>
      <c r="E202" s="180" t="s">
        <v>259</v>
      </c>
      <c r="F202" s="181" t="s">
        <v>259</v>
      </c>
      <c r="G202" s="181"/>
      <c r="H202" s="181"/>
      <c r="I202" s="181"/>
      <c r="J202" s="181"/>
      <c r="K202" s="180" t="s">
        <v>345</v>
      </c>
      <c r="L202" s="181"/>
      <c r="M202" s="180" t="s">
        <v>436</v>
      </c>
      <c r="N202" s="180" t="s">
        <v>437</v>
      </c>
      <c r="O202" s="180" t="s">
        <v>438</v>
      </c>
      <c r="P202" s="180" t="s">
        <v>439</v>
      </c>
      <c r="Q202" s="180">
        <v>1</v>
      </c>
      <c r="R202" s="180" t="s">
        <v>1468</v>
      </c>
      <c r="S202" s="180" t="s">
        <v>441</v>
      </c>
      <c r="T202" s="180" t="s">
        <v>478</v>
      </c>
      <c r="U202" s="180" t="s">
        <v>479</v>
      </c>
      <c r="V202" s="180" t="s">
        <v>821</v>
      </c>
      <c r="W202" s="180">
        <v>0</v>
      </c>
      <c r="X202" s="180">
        <v>70</v>
      </c>
      <c r="Y202" s="228">
        <f t="shared" si="48"/>
        <v>70</v>
      </c>
      <c r="Z202" s="180" t="s">
        <v>444</v>
      </c>
      <c r="AA202" s="180">
        <v>0</v>
      </c>
      <c r="AB202" s="180">
        <v>0</v>
      </c>
      <c r="AC202" s="180"/>
      <c r="AD202" s="180"/>
      <c r="AE202" s="180"/>
      <c r="AF202" s="230">
        <f t="shared" si="49"/>
        <v>0</v>
      </c>
      <c r="AG202" s="180"/>
      <c r="AH202" s="180"/>
      <c r="AI202" s="230">
        <f t="shared" si="50"/>
        <v>0</v>
      </c>
      <c r="AJ202" s="227">
        <v>0</v>
      </c>
      <c r="AK202" s="227">
        <v>0</v>
      </c>
      <c r="AL202" s="228">
        <v>0</v>
      </c>
      <c r="AM202" s="180"/>
      <c r="AN202" s="180"/>
      <c r="AO202" s="180"/>
      <c r="AP202" s="180" t="s">
        <v>627</v>
      </c>
      <c r="AQ202" s="183" t="s">
        <v>445</v>
      </c>
      <c r="AR202" s="191"/>
      <c r="AS202" s="191"/>
      <c r="AT202" s="191"/>
      <c r="AU202" s="191"/>
      <c r="AV202" s="191"/>
      <c r="AW202" s="191"/>
    </row>
    <row r="203" spans="1:49" ht="30.75" customHeight="1" x14ac:dyDescent="0.15">
      <c r="A203" s="180" t="s">
        <v>1166</v>
      </c>
      <c r="B203" s="180" t="s">
        <v>1167</v>
      </c>
      <c r="C203" s="180" t="s">
        <v>1469</v>
      </c>
      <c r="D203" s="180" t="s">
        <v>1470</v>
      </c>
      <c r="E203" s="180" t="s">
        <v>259</v>
      </c>
      <c r="F203" s="181" t="s">
        <v>259</v>
      </c>
      <c r="G203" s="181"/>
      <c r="H203" s="181"/>
      <c r="I203" s="181"/>
      <c r="J203" s="181"/>
      <c r="K203" s="181"/>
      <c r="L203" s="181"/>
      <c r="M203" s="180" t="s">
        <v>436</v>
      </c>
      <c r="N203" s="180" t="s">
        <v>499</v>
      </c>
      <c r="O203" s="180" t="s">
        <v>438</v>
      </c>
      <c r="P203" s="180" t="s">
        <v>473</v>
      </c>
      <c r="Q203" s="180">
        <v>27</v>
      </c>
      <c r="R203" s="180"/>
      <c r="S203" s="180"/>
      <c r="T203" s="180"/>
      <c r="U203" s="180"/>
      <c r="V203" s="180"/>
      <c r="W203" s="180"/>
      <c r="X203" s="180"/>
      <c r="Y203" s="228">
        <f t="shared" si="48"/>
        <v>0</v>
      </c>
      <c r="Z203" s="180"/>
      <c r="AA203" s="180"/>
      <c r="AB203" s="180"/>
      <c r="AC203" s="180" t="s">
        <v>1170</v>
      </c>
      <c r="AD203" s="180">
        <v>0</v>
      </c>
      <c r="AE203" s="180">
        <v>0</v>
      </c>
      <c r="AF203" s="230">
        <f t="shared" si="49"/>
        <v>0</v>
      </c>
      <c r="AG203" s="180">
        <v>0</v>
      </c>
      <c r="AH203" s="180">
        <v>124</v>
      </c>
      <c r="AI203" s="230">
        <f t="shared" si="50"/>
        <v>124</v>
      </c>
      <c r="AJ203" s="227">
        <v>0</v>
      </c>
      <c r="AK203" s="227">
        <v>124</v>
      </c>
      <c r="AL203" s="228">
        <v>124</v>
      </c>
      <c r="AM203" s="180" t="s">
        <v>444</v>
      </c>
      <c r="AN203" s="180">
        <v>0</v>
      </c>
      <c r="AO203" s="180">
        <v>0</v>
      </c>
      <c r="AP203" s="180" t="s">
        <v>638</v>
      </c>
      <c r="AQ203" s="182" t="s">
        <v>643</v>
      </c>
      <c r="AR203" s="191"/>
      <c r="AS203" s="191"/>
      <c r="AT203" s="191"/>
      <c r="AU203" s="191"/>
      <c r="AV203" s="191"/>
      <c r="AW203" s="191"/>
    </row>
    <row r="204" spans="1:49" ht="30.75" customHeight="1" x14ac:dyDescent="0.15">
      <c r="A204" s="180" t="s">
        <v>1166</v>
      </c>
      <c r="B204" s="180" t="s">
        <v>1167</v>
      </c>
      <c r="C204" s="180" t="s">
        <v>1269</v>
      </c>
      <c r="D204" s="180" t="s">
        <v>1471</v>
      </c>
      <c r="E204" s="180" t="s">
        <v>329</v>
      </c>
      <c r="F204" s="180"/>
      <c r="G204" s="180"/>
      <c r="H204" s="180"/>
      <c r="I204" s="180"/>
      <c r="J204" s="180" t="s">
        <v>329</v>
      </c>
      <c r="K204" s="180" t="s">
        <v>345</v>
      </c>
      <c r="L204" s="180"/>
      <c r="M204" s="180" t="s">
        <v>436</v>
      </c>
      <c r="N204" s="180" t="s">
        <v>437</v>
      </c>
      <c r="O204" s="180" t="s">
        <v>647</v>
      </c>
      <c r="P204" s="180" t="s">
        <v>600</v>
      </c>
      <c r="Q204" s="180">
        <v>1</v>
      </c>
      <c r="R204" s="180" t="s">
        <v>1173</v>
      </c>
      <c r="S204" s="180" t="s">
        <v>441</v>
      </c>
      <c r="T204" s="180" t="s">
        <v>478</v>
      </c>
      <c r="U204" s="180" t="s">
        <v>479</v>
      </c>
      <c r="V204" s="180" t="s">
        <v>479</v>
      </c>
      <c r="W204" s="180">
        <v>0</v>
      </c>
      <c r="X204" s="180">
        <v>32</v>
      </c>
      <c r="Y204" s="228">
        <f t="shared" si="48"/>
        <v>32</v>
      </c>
      <c r="Z204" s="180" t="s">
        <v>444</v>
      </c>
      <c r="AA204" s="180">
        <v>0</v>
      </c>
      <c r="AB204" s="180">
        <v>0</v>
      </c>
      <c r="AC204" s="180"/>
      <c r="AD204" s="180"/>
      <c r="AE204" s="180"/>
      <c r="AF204" s="230">
        <f t="shared" si="49"/>
        <v>0</v>
      </c>
      <c r="AG204" s="180"/>
      <c r="AH204" s="180"/>
      <c r="AI204" s="230">
        <f t="shared" si="50"/>
        <v>0</v>
      </c>
      <c r="AJ204" s="227">
        <v>0</v>
      </c>
      <c r="AK204" s="227">
        <v>0</v>
      </c>
      <c r="AL204" s="228">
        <v>0</v>
      </c>
      <c r="AM204" s="180"/>
      <c r="AN204" s="180"/>
      <c r="AO204" s="180"/>
      <c r="AP204" s="180" t="s">
        <v>622</v>
      </c>
      <c r="AQ204" s="183" t="s">
        <v>639</v>
      </c>
      <c r="AR204" s="191"/>
      <c r="AS204" s="191"/>
      <c r="AT204" s="191"/>
      <c r="AU204" s="191"/>
      <c r="AV204" s="191"/>
      <c r="AW204" s="191"/>
    </row>
    <row r="205" spans="1:49" ht="30.75" customHeight="1" x14ac:dyDescent="0.25">
      <c r="A205" s="180" t="s">
        <v>1166</v>
      </c>
      <c r="B205" s="180" t="s">
        <v>1167</v>
      </c>
      <c r="C205" s="180" t="s">
        <v>1198</v>
      </c>
      <c r="D205" s="180" t="s">
        <v>1472</v>
      </c>
      <c r="E205" s="180" t="s">
        <v>1201</v>
      </c>
      <c r="F205" s="181" t="s">
        <v>259</v>
      </c>
      <c r="G205" s="181"/>
      <c r="H205" s="233" t="s">
        <v>285</v>
      </c>
      <c r="I205" s="233"/>
      <c r="J205" s="233"/>
      <c r="K205" s="233"/>
      <c r="L205" s="181" t="s">
        <v>349</v>
      </c>
      <c r="M205" s="180" t="s">
        <v>436</v>
      </c>
      <c r="N205" s="180" t="s">
        <v>437</v>
      </c>
      <c r="O205" s="180" t="s">
        <v>438</v>
      </c>
      <c r="P205" s="180" t="s">
        <v>439</v>
      </c>
      <c r="Q205" s="180">
        <v>2</v>
      </c>
      <c r="R205" s="180" t="s">
        <v>1473</v>
      </c>
      <c r="S205" s="180" t="s">
        <v>441</v>
      </c>
      <c r="T205" s="180" t="s">
        <v>475</v>
      </c>
      <c r="U205" s="180" t="s">
        <v>475</v>
      </c>
      <c r="V205" s="180" t="s">
        <v>906</v>
      </c>
      <c r="W205" s="180">
        <v>0</v>
      </c>
      <c r="X205" s="180">
        <v>210</v>
      </c>
      <c r="Y205" s="228">
        <f t="shared" si="48"/>
        <v>210</v>
      </c>
      <c r="Z205" s="180" t="s">
        <v>444</v>
      </c>
      <c r="AA205" s="180">
        <v>0</v>
      </c>
      <c r="AB205" s="180">
        <v>0</v>
      </c>
      <c r="AC205" s="180"/>
      <c r="AD205" s="180"/>
      <c r="AE205" s="180"/>
      <c r="AF205" s="230">
        <f t="shared" si="49"/>
        <v>0</v>
      </c>
      <c r="AG205" s="180"/>
      <c r="AH205" s="180"/>
      <c r="AI205" s="230">
        <f t="shared" si="50"/>
        <v>0</v>
      </c>
      <c r="AJ205" s="227">
        <v>0</v>
      </c>
      <c r="AK205" s="227">
        <v>0</v>
      </c>
      <c r="AL205" s="228">
        <v>0</v>
      </c>
      <c r="AM205" s="180"/>
      <c r="AN205" s="180"/>
      <c r="AO205" s="180"/>
      <c r="AP205" s="180" t="s">
        <v>627</v>
      </c>
      <c r="AQ205" s="183" t="s">
        <v>445</v>
      </c>
      <c r="AR205" s="191"/>
      <c r="AS205" s="191"/>
      <c r="AT205" s="191"/>
      <c r="AU205" s="191"/>
      <c r="AV205" s="191"/>
      <c r="AW205" s="191"/>
    </row>
    <row r="206" spans="1:49" ht="30.75" customHeight="1" x14ac:dyDescent="0.15">
      <c r="A206" s="180" t="s">
        <v>1166</v>
      </c>
      <c r="B206" s="180" t="s">
        <v>1167</v>
      </c>
      <c r="C206" s="180" t="s">
        <v>1297</v>
      </c>
      <c r="D206" s="180" t="s">
        <v>1474</v>
      </c>
      <c r="E206" s="180" t="s">
        <v>329</v>
      </c>
      <c r="F206" s="180"/>
      <c r="G206" s="180"/>
      <c r="H206" s="180"/>
      <c r="I206" s="180"/>
      <c r="J206" s="180" t="s">
        <v>329</v>
      </c>
      <c r="K206" s="180"/>
      <c r="L206" s="180"/>
      <c r="M206" s="180" t="s">
        <v>436</v>
      </c>
      <c r="N206" s="180" t="s">
        <v>437</v>
      </c>
      <c r="O206" s="180" t="s">
        <v>628</v>
      </c>
      <c r="P206" s="180" t="s">
        <v>439</v>
      </c>
      <c r="Q206" s="180">
        <v>1</v>
      </c>
      <c r="R206" s="180" t="s">
        <v>1475</v>
      </c>
      <c r="S206" s="180" t="s">
        <v>441</v>
      </c>
      <c r="T206" s="180" t="s">
        <v>478</v>
      </c>
      <c r="U206" s="180" t="s">
        <v>479</v>
      </c>
      <c r="V206" s="180" t="s">
        <v>577</v>
      </c>
      <c r="W206" s="180">
        <v>0</v>
      </c>
      <c r="X206" s="180">
        <v>60</v>
      </c>
      <c r="Y206" s="228">
        <f t="shared" si="48"/>
        <v>60</v>
      </c>
      <c r="Z206" s="180" t="s">
        <v>444</v>
      </c>
      <c r="AA206" s="180">
        <v>0</v>
      </c>
      <c r="AB206" s="180">
        <v>0</v>
      </c>
      <c r="AC206" s="180"/>
      <c r="AD206" s="180"/>
      <c r="AE206" s="180"/>
      <c r="AF206" s="230">
        <f t="shared" si="49"/>
        <v>0</v>
      </c>
      <c r="AG206" s="180"/>
      <c r="AH206" s="180"/>
      <c r="AI206" s="230">
        <f t="shared" si="50"/>
        <v>0</v>
      </c>
      <c r="AJ206" s="227">
        <v>0</v>
      </c>
      <c r="AK206" s="227">
        <v>0</v>
      </c>
      <c r="AL206" s="228">
        <v>0</v>
      </c>
      <c r="AM206" s="180"/>
      <c r="AN206" s="180"/>
      <c r="AO206" s="180"/>
      <c r="AP206" s="180" t="s">
        <v>622</v>
      </c>
      <c r="AQ206" s="183" t="s">
        <v>639</v>
      </c>
      <c r="AR206" s="191"/>
      <c r="AS206" s="191"/>
      <c r="AT206" s="191"/>
      <c r="AU206" s="191"/>
      <c r="AV206" s="191"/>
      <c r="AW206" s="191"/>
    </row>
    <row r="207" spans="1:49" ht="30.75" customHeight="1" x14ac:dyDescent="0.15">
      <c r="A207" s="180" t="s">
        <v>1166</v>
      </c>
      <c r="B207" s="180" t="s">
        <v>1167</v>
      </c>
      <c r="C207" s="180" t="s">
        <v>1333</v>
      </c>
      <c r="D207" s="180" t="s">
        <v>1476</v>
      </c>
      <c r="E207" s="180" t="s">
        <v>329</v>
      </c>
      <c r="F207" s="180"/>
      <c r="G207" s="180"/>
      <c r="H207" s="180"/>
      <c r="I207" s="180"/>
      <c r="J207" s="180" t="s">
        <v>329</v>
      </c>
      <c r="K207" s="180"/>
      <c r="L207" s="180"/>
      <c r="M207" s="180" t="s">
        <v>436</v>
      </c>
      <c r="N207" s="180" t="s">
        <v>437</v>
      </c>
      <c r="O207" s="180" t="s">
        <v>628</v>
      </c>
      <c r="P207" s="180" t="s">
        <v>615</v>
      </c>
      <c r="Q207" s="180">
        <v>1</v>
      </c>
      <c r="R207" s="180" t="s">
        <v>1477</v>
      </c>
      <c r="S207" s="180" t="s">
        <v>441</v>
      </c>
      <c r="T207" s="180" t="s">
        <v>478</v>
      </c>
      <c r="U207" s="180" t="s">
        <v>479</v>
      </c>
      <c r="V207" s="180" t="s">
        <v>577</v>
      </c>
      <c r="W207" s="180">
        <v>0</v>
      </c>
      <c r="X207" s="180">
        <v>74</v>
      </c>
      <c r="Y207" s="228">
        <f t="shared" si="48"/>
        <v>74</v>
      </c>
      <c r="Z207" s="180" t="s">
        <v>444</v>
      </c>
      <c r="AA207" s="180">
        <v>0</v>
      </c>
      <c r="AB207" s="180">
        <v>0</v>
      </c>
      <c r="AC207" s="180"/>
      <c r="AD207" s="180"/>
      <c r="AE207" s="180"/>
      <c r="AF207" s="230">
        <f t="shared" si="49"/>
        <v>0</v>
      </c>
      <c r="AG207" s="180"/>
      <c r="AH207" s="180"/>
      <c r="AI207" s="230">
        <f t="shared" si="50"/>
        <v>0</v>
      </c>
      <c r="AJ207" s="227">
        <v>0</v>
      </c>
      <c r="AK207" s="227">
        <v>0</v>
      </c>
      <c r="AL207" s="228">
        <v>0</v>
      </c>
      <c r="AM207" s="180"/>
      <c r="AN207" s="180"/>
      <c r="AO207" s="180"/>
      <c r="AP207" s="180" t="s">
        <v>622</v>
      </c>
      <c r="AQ207" s="183" t="s">
        <v>639</v>
      </c>
      <c r="AR207" s="191"/>
      <c r="AS207" s="191"/>
      <c r="AT207" s="191"/>
      <c r="AU207" s="191"/>
      <c r="AV207" s="191"/>
      <c r="AW207" s="191"/>
    </row>
    <row r="208" spans="1:49" ht="30.75" customHeight="1" x14ac:dyDescent="0.15">
      <c r="A208" s="180" t="s">
        <v>1166</v>
      </c>
      <c r="B208" s="180" t="s">
        <v>1167</v>
      </c>
      <c r="C208" s="180" t="s">
        <v>1269</v>
      </c>
      <c r="D208" s="180" t="s">
        <v>1478</v>
      </c>
      <c r="E208" s="180" t="s">
        <v>329</v>
      </c>
      <c r="F208" s="180"/>
      <c r="G208" s="180"/>
      <c r="H208" s="180"/>
      <c r="I208" s="180"/>
      <c r="J208" s="180" t="s">
        <v>329</v>
      </c>
      <c r="K208" s="180"/>
      <c r="L208" s="180"/>
      <c r="M208" s="180" t="s">
        <v>436</v>
      </c>
      <c r="N208" s="180" t="s">
        <v>437</v>
      </c>
      <c r="O208" s="180" t="s">
        <v>628</v>
      </c>
      <c r="P208" s="180" t="s">
        <v>439</v>
      </c>
      <c r="Q208" s="180">
        <v>1</v>
      </c>
      <c r="R208" s="180" t="s">
        <v>1479</v>
      </c>
      <c r="S208" s="180" t="s">
        <v>441</v>
      </c>
      <c r="T208" s="180" t="s">
        <v>478</v>
      </c>
      <c r="U208" s="180" t="s">
        <v>479</v>
      </c>
      <c r="V208" s="180" t="s">
        <v>577</v>
      </c>
      <c r="W208" s="180">
        <v>0</v>
      </c>
      <c r="X208" s="180">
        <v>55</v>
      </c>
      <c r="Y208" s="228">
        <f t="shared" si="48"/>
        <v>55</v>
      </c>
      <c r="Z208" s="180" t="s">
        <v>444</v>
      </c>
      <c r="AA208" s="180">
        <v>0</v>
      </c>
      <c r="AB208" s="180">
        <v>0</v>
      </c>
      <c r="AC208" s="180"/>
      <c r="AD208" s="180"/>
      <c r="AE208" s="180"/>
      <c r="AF208" s="230">
        <f t="shared" si="49"/>
        <v>0</v>
      </c>
      <c r="AG208" s="180"/>
      <c r="AH208" s="180"/>
      <c r="AI208" s="230">
        <f t="shared" si="50"/>
        <v>0</v>
      </c>
      <c r="AJ208" s="227">
        <v>0</v>
      </c>
      <c r="AK208" s="227">
        <v>0</v>
      </c>
      <c r="AL208" s="228">
        <v>0</v>
      </c>
      <c r="AM208" s="180"/>
      <c r="AN208" s="180"/>
      <c r="AO208" s="180"/>
      <c r="AP208" s="180" t="s">
        <v>622</v>
      </c>
      <c r="AQ208" s="183" t="s">
        <v>639</v>
      </c>
      <c r="AR208" s="191"/>
      <c r="AS208" s="191"/>
      <c r="AT208" s="191"/>
      <c r="AU208" s="191"/>
      <c r="AV208" s="191"/>
      <c r="AW208" s="191"/>
    </row>
    <row r="209" spans="1:49" ht="30.75" customHeight="1" x14ac:dyDescent="0.15">
      <c r="A209" s="180" t="s">
        <v>1166</v>
      </c>
      <c r="B209" s="180" t="s">
        <v>1167</v>
      </c>
      <c r="C209" s="180" t="s">
        <v>1368</v>
      </c>
      <c r="D209" s="180" t="s">
        <v>1480</v>
      </c>
      <c r="E209" s="180" t="s">
        <v>329</v>
      </c>
      <c r="F209" s="180"/>
      <c r="G209" s="180"/>
      <c r="H209" s="180"/>
      <c r="I209" s="180"/>
      <c r="J209" s="180" t="s">
        <v>329</v>
      </c>
      <c r="K209" s="180" t="s">
        <v>345</v>
      </c>
      <c r="L209" s="180"/>
      <c r="M209" s="180" t="s">
        <v>436</v>
      </c>
      <c r="N209" s="180" t="s">
        <v>437</v>
      </c>
      <c r="O209" s="180" t="s">
        <v>628</v>
      </c>
      <c r="P209" s="180" t="s">
        <v>439</v>
      </c>
      <c r="Q209" s="180">
        <v>1</v>
      </c>
      <c r="R209" s="180" t="s">
        <v>1060</v>
      </c>
      <c r="S209" s="180" t="s">
        <v>441</v>
      </c>
      <c r="T209" s="180" t="s">
        <v>478</v>
      </c>
      <c r="U209" s="180" t="s">
        <v>479</v>
      </c>
      <c r="V209" s="180" t="s">
        <v>479</v>
      </c>
      <c r="W209" s="180">
        <v>0</v>
      </c>
      <c r="X209" s="180">
        <v>50</v>
      </c>
      <c r="Y209" s="228">
        <f t="shared" si="48"/>
        <v>50</v>
      </c>
      <c r="Z209" s="180" t="s">
        <v>444</v>
      </c>
      <c r="AA209" s="180">
        <v>0</v>
      </c>
      <c r="AB209" s="180">
        <v>0</v>
      </c>
      <c r="AC209" s="180"/>
      <c r="AD209" s="180"/>
      <c r="AE209" s="180"/>
      <c r="AF209" s="230">
        <f t="shared" si="49"/>
        <v>0</v>
      </c>
      <c r="AG209" s="180"/>
      <c r="AH209" s="180"/>
      <c r="AI209" s="230">
        <f t="shared" si="50"/>
        <v>0</v>
      </c>
      <c r="AJ209" s="227">
        <v>0</v>
      </c>
      <c r="AK209" s="227">
        <v>0</v>
      </c>
      <c r="AL209" s="228">
        <v>0</v>
      </c>
      <c r="AM209" s="180"/>
      <c r="AN209" s="180"/>
      <c r="AO209" s="180"/>
      <c r="AP209" s="180" t="s">
        <v>622</v>
      </c>
      <c r="AQ209" s="183" t="s">
        <v>639</v>
      </c>
      <c r="AR209" s="191"/>
      <c r="AS209" s="191"/>
      <c r="AT209" s="191"/>
      <c r="AU209" s="191"/>
      <c r="AV209" s="191"/>
      <c r="AW209" s="191"/>
    </row>
    <row r="210" spans="1:49" ht="30.75" customHeight="1" x14ac:dyDescent="0.15">
      <c r="A210" s="180" t="s">
        <v>1166</v>
      </c>
      <c r="B210" s="180" t="s">
        <v>1167</v>
      </c>
      <c r="C210" s="180" t="s">
        <v>1333</v>
      </c>
      <c r="D210" s="180" t="s">
        <v>1481</v>
      </c>
      <c r="E210" s="180" t="s">
        <v>329</v>
      </c>
      <c r="F210" s="180"/>
      <c r="G210" s="180"/>
      <c r="H210" s="180"/>
      <c r="I210" s="180"/>
      <c r="J210" s="180" t="s">
        <v>329</v>
      </c>
      <c r="K210" s="180"/>
      <c r="L210" s="180"/>
      <c r="M210" s="180" t="s">
        <v>436</v>
      </c>
      <c r="N210" s="180" t="s">
        <v>437</v>
      </c>
      <c r="O210" s="180" t="s">
        <v>628</v>
      </c>
      <c r="P210" s="180" t="s">
        <v>631</v>
      </c>
      <c r="Q210" s="180">
        <v>1</v>
      </c>
      <c r="R210" s="180" t="s">
        <v>1479</v>
      </c>
      <c r="S210" s="180" t="s">
        <v>441</v>
      </c>
      <c r="T210" s="180" t="s">
        <v>478</v>
      </c>
      <c r="U210" s="180" t="s">
        <v>479</v>
      </c>
      <c r="V210" s="180" t="s">
        <v>577</v>
      </c>
      <c r="W210" s="180">
        <v>0</v>
      </c>
      <c r="X210" s="180">
        <v>70</v>
      </c>
      <c r="Y210" s="228">
        <f t="shared" si="48"/>
        <v>70</v>
      </c>
      <c r="Z210" s="180" t="s">
        <v>444</v>
      </c>
      <c r="AA210" s="180">
        <v>0</v>
      </c>
      <c r="AB210" s="180">
        <v>0</v>
      </c>
      <c r="AC210" s="180"/>
      <c r="AD210" s="180"/>
      <c r="AE210" s="180"/>
      <c r="AF210" s="230">
        <f t="shared" si="49"/>
        <v>0</v>
      </c>
      <c r="AG210" s="180"/>
      <c r="AH210" s="180"/>
      <c r="AI210" s="230">
        <f t="shared" si="50"/>
        <v>0</v>
      </c>
      <c r="AJ210" s="227">
        <v>0</v>
      </c>
      <c r="AK210" s="227">
        <v>0</v>
      </c>
      <c r="AL210" s="228">
        <v>0</v>
      </c>
      <c r="AM210" s="180"/>
      <c r="AN210" s="180"/>
      <c r="AO210" s="180"/>
      <c r="AP210" s="180" t="s">
        <v>622</v>
      </c>
      <c r="AQ210" s="183" t="s">
        <v>639</v>
      </c>
      <c r="AR210" s="191"/>
      <c r="AS210" s="191"/>
      <c r="AT210" s="191"/>
      <c r="AU210" s="191"/>
      <c r="AV210" s="191"/>
      <c r="AW210" s="191"/>
    </row>
    <row r="211" spans="1:49" ht="30.75" customHeight="1" x14ac:dyDescent="0.25">
      <c r="A211" s="180" t="s">
        <v>1166</v>
      </c>
      <c r="B211" s="180" t="s">
        <v>1167</v>
      </c>
      <c r="C211" s="180" t="s">
        <v>1368</v>
      </c>
      <c r="D211" s="180" t="s">
        <v>1482</v>
      </c>
      <c r="E211" s="180" t="s">
        <v>1201</v>
      </c>
      <c r="F211" s="181" t="s">
        <v>259</v>
      </c>
      <c r="G211" s="181"/>
      <c r="H211" s="233" t="s">
        <v>285</v>
      </c>
      <c r="I211" s="233"/>
      <c r="J211" s="233"/>
      <c r="K211" s="233"/>
      <c r="L211" s="181" t="s">
        <v>349</v>
      </c>
      <c r="M211" s="180" t="s">
        <v>436</v>
      </c>
      <c r="N211" s="180" t="s">
        <v>437</v>
      </c>
      <c r="O211" s="180" t="s">
        <v>438</v>
      </c>
      <c r="P211" s="180" t="s">
        <v>439</v>
      </c>
      <c r="Q211" s="180">
        <v>1</v>
      </c>
      <c r="R211" s="180" t="s">
        <v>1483</v>
      </c>
      <c r="S211" s="180" t="s">
        <v>441</v>
      </c>
      <c r="T211" s="180" t="s">
        <v>649</v>
      </c>
      <c r="U211" s="180" t="s">
        <v>703</v>
      </c>
      <c r="V211" s="180" t="s">
        <v>975</v>
      </c>
      <c r="W211" s="180">
        <v>0</v>
      </c>
      <c r="X211" s="180">
        <v>350</v>
      </c>
      <c r="Y211" s="228">
        <f t="shared" si="48"/>
        <v>350</v>
      </c>
      <c r="Z211" s="180" t="s">
        <v>444</v>
      </c>
      <c r="AA211" s="180">
        <v>0</v>
      </c>
      <c r="AB211" s="180">
        <v>0</v>
      </c>
      <c r="AC211" s="180"/>
      <c r="AD211" s="180"/>
      <c r="AE211" s="180"/>
      <c r="AF211" s="230">
        <f t="shared" si="49"/>
        <v>0</v>
      </c>
      <c r="AG211" s="180"/>
      <c r="AH211" s="180"/>
      <c r="AI211" s="230">
        <f t="shared" si="50"/>
        <v>0</v>
      </c>
      <c r="AJ211" s="227">
        <v>0</v>
      </c>
      <c r="AK211" s="227">
        <v>0</v>
      </c>
      <c r="AL211" s="228">
        <v>0</v>
      </c>
      <c r="AM211" s="180"/>
      <c r="AN211" s="180"/>
      <c r="AO211" s="180"/>
      <c r="AP211" s="180" t="s">
        <v>627</v>
      </c>
      <c r="AQ211" s="183" t="s">
        <v>445</v>
      </c>
      <c r="AR211" s="191"/>
      <c r="AS211" s="191"/>
      <c r="AT211" s="191"/>
      <c r="AU211" s="191"/>
      <c r="AV211" s="191"/>
      <c r="AW211" s="191"/>
    </row>
    <row r="212" spans="1:49" ht="30.75" customHeight="1" x14ac:dyDescent="0.25">
      <c r="A212" s="180" t="s">
        <v>1166</v>
      </c>
      <c r="B212" s="180" t="s">
        <v>1167</v>
      </c>
      <c r="C212" s="180" t="s">
        <v>1248</v>
      </c>
      <c r="D212" s="180" t="s">
        <v>1482</v>
      </c>
      <c r="E212" s="180" t="s">
        <v>1201</v>
      </c>
      <c r="F212" s="181" t="s">
        <v>259</v>
      </c>
      <c r="G212" s="181"/>
      <c r="H212" s="233" t="s">
        <v>285</v>
      </c>
      <c r="I212" s="233"/>
      <c r="J212" s="233"/>
      <c r="K212" s="233"/>
      <c r="L212" s="181" t="s">
        <v>349</v>
      </c>
      <c r="M212" s="180" t="s">
        <v>436</v>
      </c>
      <c r="N212" s="180" t="s">
        <v>437</v>
      </c>
      <c r="O212" s="180" t="s">
        <v>438</v>
      </c>
      <c r="P212" s="180" t="s">
        <v>439</v>
      </c>
      <c r="Q212" s="180">
        <v>1</v>
      </c>
      <c r="R212" s="180" t="s">
        <v>1484</v>
      </c>
      <c r="S212" s="180" t="s">
        <v>441</v>
      </c>
      <c r="T212" s="180" t="s">
        <v>649</v>
      </c>
      <c r="U212" s="180" t="s">
        <v>703</v>
      </c>
      <c r="V212" s="180" t="s">
        <v>994</v>
      </c>
      <c r="W212" s="180">
        <v>0</v>
      </c>
      <c r="X212" s="180">
        <v>140</v>
      </c>
      <c r="Y212" s="228">
        <f t="shared" si="48"/>
        <v>140</v>
      </c>
      <c r="Z212" s="180" t="s">
        <v>444</v>
      </c>
      <c r="AA212" s="180">
        <v>0</v>
      </c>
      <c r="AB212" s="180">
        <v>0</v>
      </c>
      <c r="AC212" s="180"/>
      <c r="AD212" s="180"/>
      <c r="AE212" s="180"/>
      <c r="AF212" s="230">
        <f t="shared" si="49"/>
        <v>0</v>
      </c>
      <c r="AG212" s="180"/>
      <c r="AH212" s="180"/>
      <c r="AI212" s="230">
        <f t="shared" si="50"/>
        <v>0</v>
      </c>
      <c r="AJ212" s="227">
        <v>0</v>
      </c>
      <c r="AK212" s="227">
        <v>0</v>
      </c>
      <c r="AL212" s="228">
        <v>0</v>
      </c>
      <c r="AM212" s="180"/>
      <c r="AN212" s="180"/>
      <c r="AO212" s="180"/>
      <c r="AP212" s="180" t="s">
        <v>627</v>
      </c>
      <c r="AQ212" s="183" t="s">
        <v>445</v>
      </c>
      <c r="AR212" s="191"/>
      <c r="AS212" s="191"/>
      <c r="AT212" s="191"/>
      <c r="AU212" s="191"/>
      <c r="AV212" s="191"/>
      <c r="AW212" s="191"/>
    </row>
    <row r="213" spans="1:49" ht="30.75" customHeight="1" x14ac:dyDescent="0.25">
      <c r="A213" s="180" t="s">
        <v>1166</v>
      </c>
      <c r="B213" s="180" t="s">
        <v>1167</v>
      </c>
      <c r="C213" s="180" t="s">
        <v>1184</v>
      </c>
      <c r="D213" s="180" t="s">
        <v>1482</v>
      </c>
      <c r="E213" s="180" t="s">
        <v>1201</v>
      </c>
      <c r="F213" s="181" t="s">
        <v>259</v>
      </c>
      <c r="G213" s="181"/>
      <c r="H213" s="233" t="s">
        <v>285</v>
      </c>
      <c r="I213" s="233"/>
      <c r="J213" s="233"/>
      <c r="K213" s="233"/>
      <c r="L213" s="181" t="s">
        <v>349</v>
      </c>
      <c r="M213" s="180" t="s">
        <v>436</v>
      </c>
      <c r="N213" s="180" t="s">
        <v>437</v>
      </c>
      <c r="O213" s="180" t="s">
        <v>438</v>
      </c>
      <c r="P213" s="180" t="s">
        <v>439</v>
      </c>
      <c r="Q213" s="180">
        <v>1</v>
      </c>
      <c r="R213" s="180" t="s">
        <v>1485</v>
      </c>
      <c r="S213" s="180" t="s">
        <v>441</v>
      </c>
      <c r="T213" s="180" t="s">
        <v>649</v>
      </c>
      <c r="U213" s="180" t="s">
        <v>703</v>
      </c>
      <c r="V213" s="180" t="s">
        <v>865</v>
      </c>
      <c r="W213" s="180">
        <v>0</v>
      </c>
      <c r="X213" s="180">
        <v>180</v>
      </c>
      <c r="Y213" s="228">
        <f t="shared" si="48"/>
        <v>180</v>
      </c>
      <c r="Z213" s="180" t="s">
        <v>444</v>
      </c>
      <c r="AA213" s="180">
        <v>0</v>
      </c>
      <c r="AB213" s="180">
        <v>0</v>
      </c>
      <c r="AC213" s="180"/>
      <c r="AD213" s="180"/>
      <c r="AE213" s="180"/>
      <c r="AF213" s="230">
        <f t="shared" si="49"/>
        <v>0</v>
      </c>
      <c r="AG213" s="180"/>
      <c r="AH213" s="180"/>
      <c r="AI213" s="230">
        <f t="shared" si="50"/>
        <v>0</v>
      </c>
      <c r="AJ213" s="227">
        <v>0</v>
      </c>
      <c r="AK213" s="227">
        <v>0</v>
      </c>
      <c r="AL213" s="228">
        <v>0</v>
      </c>
      <c r="AM213" s="180"/>
      <c r="AN213" s="180"/>
      <c r="AO213" s="180"/>
      <c r="AP213" s="180" t="s">
        <v>627</v>
      </c>
      <c r="AQ213" s="183" t="s">
        <v>445</v>
      </c>
      <c r="AR213" s="191"/>
      <c r="AS213" s="191"/>
      <c r="AT213" s="191"/>
      <c r="AU213" s="191"/>
      <c r="AV213" s="191"/>
      <c r="AW213" s="191"/>
    </row>
    <row r="214" spans="1:49" ht="30.75" customHeight="1" x14ac:dyDescent="0.15">
      <c r="A214" s="180" t="s">
        <v>1166</v>
      </c>
      <c r="B214" s="180" t="s">
        <v>1167</v>
      </c>
      <c r="C214" s="180" t="s">
        <v>1257</v>
      </c>
      <c r="D214" s="180" t="s">
        <v>1486</v>
      </c>
      <c r="E214" s="180" t="s">
        <v>259</v>
      </c>
      <c r="F214" s="181" t="s">
        <v>259</v>
      </c>
      <c r="G214" s="181"/>
      <c r="H214" s="181"/>
      <c r="I214" s="181"/>
      <c r="J214" s="181"/>
      <c r="K214" s="180" t="s">
        <v>345</v>
      </c>
      <c r="L214" s="181"/>
      <c r="M214" s="180" t="s">
        <v>436</v>
      </c>
      <c r="N214" s="180" t="s">
        <v>437</v>
      </c>
      <c r="O214" s="180" t="s">
        <v>438</v>
      </c>
      <c r="P214" s="180" t="s">
        <v>439</v>
      </c>
      <c r="Q214" s="180">
        <v>1</v>
      </c>
      <c r="R214" s="180" t="s">
        <v>1487</v>
      </c>
      <c r="S214" s="180" t="s">
        <v>441</v>
      </c>
      <c r="T214" s="180" t="s">
        <v>478</v>
      </c>
      <c r="U214" s="180" t="s">
        <v>479</v>
      </c>
      <c r="V214" s="180" t="s">
        <v>957</v>
      </c>
      <c r="W214" s="180">
        <v>0</v>
      </c>
      <c r="X214" s="180">
        <v>250</v>
      </c>
      <c r="Y214" s="228">
        <f t="shared" si="48"/>
        <v>250</v>
      </c>
      <c r="Z214" s="180" t="s">
        <v>444</v>
      </c>
      <c r="AA214" s="180">
        <v>0</v>
      </c>
      <c r="AB214" s="180">
        <v>0</v>
      </c>
      <c r="AC214" s="180"/>
      <c r="AD214" s="180"/>
      <c r="AE214" s="180"/>
      <c r="AF214" s="230">
        <f t="shared" si="49"/>
        <v>0</v>
      </c>
      <c r="AG214" s="180"/>
      <c r="AH214" s="180"/>
      <c r="AI214" s="230">
        <f t="shared" si="50"/>
        <v>0</v>
      </c>
      <c r="AJ214" s="227">
        <v>0</v>
      </c>
      <c r="AK214" s="227">
        <v>0</v>
      </c>
      <c r="AL214" s="228">
        <v>0</v>
      </c>
      <c r="AM214" s="180"/>
      <c r="AN214" s="180"/>
      <c r="AO214" s="180"/>
      <c r="AP214" s="180" t="s">
        <v>627</v>
      </c>
      <c r="AQ214" s="183" t="s">
        <v>445</v>
      </c>
      <c r="AR214" s="191"/>
      <c r="AS214" s="191"/>
      <c r="AT214" s="191"/>
      <c r="AU214" s="191"/>
      <c r="AV214" s="191"/>
      <c r="AW214" s="191"/>
    </row>
    <row r="215" spans="1:49" ht="30.75" customHeight="1" x14ac:dyDescent="0.15">
      <c r="A215" s="180" t="s">
        <v>1166</v>
      </c>
      <c r="B215" s="180" t="s">
        <v>1167</v>
      </c>
      <c r="C215" s="180" t="s">
        <v>1254</v>
      </c>
      <c r="D215" s="180" t="s">
        <v>1486</v>
      </c>
      <c r="E215" s="180" t="s">
        <v>259</v>
      </c>
      <c r="F215" s="181" t="s">
        <v>259</v>
      </c>
      <c r="G215" s="181"/>
      <c r="H215" s="181"/>
      <c r="I215" s="181"/>
      <c r="J215" s="181"/>
      <c r="K215" s="180" t="s">
        <v>345</v>
      </c>
      <c r="L215" s="181"/>
      <c r="M215" s="180" t="s">
        <v>436</v>
      </c>
      <c r="N215" s="180" t="s">
        <v>437</v>
      </c>
      <c r="O215" s="180" t="s">
        <v>438</v>
      </c>
      <c r="P215" s="180" t="s">
        <v>439</v>
      </c>
      <c r="Q215" s="180">
        <v>1</v>
      </c>
      <c r="R215" s="180" t="s">
        <v>1488</v>
      </c>
      <c r="S215" s="180" t="s">
        <v>441</v>
      </c>
      <c r="T215" s="180" t="s">
        <v>478</v>
      </c>
      <c r="U215" s="180" t="s">
        <v>479</v>
      </c>
      <c r="V215" s="180" t="s">
        <v>917</v>
      </c>
      <c r="W215" s="180">
        <v>0</v>
      </c>
      <c r="X215" s="180">
        <v>520</v>
      </c>
      <c r="Y215" s="228">
        <f t="shared" si="48"/>
        <v>520</v>
      </c>
      <c r="Z215" s="180" t="s">
        <v>444</v>
      </c>
      <c r="AA215" s="180">
        <v>0</v>
      </c>
      <c r="AB215" s="180">
        <v>0</v>
      </c>
      <c r="AC215" s="180"/>
      <c r="AD215" s="180"/>
      <c r="AE215" s="180"/>
      <c r="AF215" s="230">
        <f t="shared" si="49"/>
        <v>0</v>
      </c>
      <c r="AG215" s="180"/>
      <c r="AH215" s="180"/>
      <c r="AI215" s="230">
        <f t="shared" si="50"/>
        <v>0</v>
      </c>
      <c r="AJ215" s="227">
        <v>0</v>
      </c>
      <c r="AK215" s="227">
        <v>0</v>
      </c>
      <c r="AL215" s="228">
        <v>0</v>
      </c>
      <c r="AM215" s="180"/>
      <c r="AN215" s="180"/>
      <c r="AO215" s="180"/>
      <c r="AP215" s="180" t="s">
        <v>627</v>
      </c>
      <c r="AQ215" s="183" t="s">
        <v>445</v>
      </c>
      <c r="AR215" s="191"/>
      <c r="AS215" s="191"/>
      <c r="AT215" s="191"/>
      <c r="AU215" s="191"/>
      <c r="AV215" s="191"/>
      <c r="AW215" s="191"/>
    </row>
    <row r="216" spans="1:49" ht="30.75" customHeight="1" x14ac:dyDescent="0.15">
      <c r="A216" s="180" t="s">
        <v>1166</v>
      </c>
      <c r="B216" s="180" t="s">
        <v>1167</v>
      </c>
      <c r="C216" s="180" t="s">
        <v>1489</v>
      </c>
      <c r="D216" s="180" t="s">
        <v>1486</v>
      </c>
      <c r="E216" s="180" t="s">
        <v>259</v>
      </c>
      <c r="F216" s="181" t="s">
        <v>259</v>
      </c>
      <c r="G216" s="181"/>
      <c r="H216" s="181"/>
      <c r="I216" s="181"/>
      <c r="J216" s="181"/>
      <c r="K216" s="181"/>
      <c r="L216" s="181" t="s">
        <v>349</v>
      </c>
      <c r="M216" s="180" t="s">
        <v>436</v>
      </c>
      <c r="N216" s="180" t="s">
        <v>437</v>
      </c>
      <c r="O216" s="180" t="s">
        <v>438</v>
      </c>
      <c r="P216" s="180" t="s">
        <v>439</v>
      </c>
      <c r="Q216" s="180">
        <v>1</v>
      </c>
      <c r="R216" s="180" t="s">
        <v>1490</v>
      </c>
      <c r="S216" s="180" t="s">
        <v>441</v>
      </c>
      <c r="T216" s="180" t="s">
        <v>494</v>
      </c>
      <c r="U216" s="180" t="s">
        <v>494</v>
      </c>
      <c r="V216" s="180" t="s">
        <v>495</v>
      </c>
      <c r="W216" s="180">
        <v>0</v>
      </c>
      <c r="X216" s="180">
        <v>1100</v>
      </c>
      <c r="Y216" s="228">
        <f t="shared" si="48"/>
        <v>1100</v>
      </c>
      <c r="Z216" s="180" t="s">
        <v>444</v>
      </c>
      <c r="AA216" s="180">
        <v>0</v>
      </c>
      <c r="AB216" s="180">
        <v>0</v>
      </c>
      <c r="AC216" s="180"/>
      <c r="AD216" s="180"/>
      <c r="AE216" s="180"/>
      <c r="AF216" s="230">
        <f t="shared" si="49"/>
        <v>0</v>
      </c>
      <c r="AG216" s="180"/>
      <c r="AH216" s="180"/>
      <c r="AI216" s="230">
        <f t="shared" si="50"/>
        <v>0</v>
      </c>
      <c r="AJ216" s="227">
        <v>0</v>
      </c>
      <c r="AK216" s="227">
        <v>0</v>
      </c>
      <c r="AL216" s="228">
        <v>0</v>
      </c>
      <c r="AM216" s="180"/>
      <c r="AN216" s="180"/>
      <c r="AO216" s="180"/>
      <c r="AP216" s="180" t="s">
        <v>627</v>
      </c>
      <c r="AQ216" s="183" t="s">
        <v>445</v>
      </c>
      <c r="AR216" s="191"/>
      <c r="AS216" s="191"/>
      <c r="AT216" s="191"/>
      <c r="AU216" s="191"/>
      <c r="AV216" s="191"/>
      <c r="AW216" s="191"/>
    </row>
    <row r="217" spans="1:49" ht="30.75" customHeight="1" x14ac:dyDescent="0.15">
      <c r="A217" s="180" t="s">
        <v>1166</v>
      </c>
      <c r="B217" s="180" t="s">
        <v>1167</v>
      </c>
      <c r="C217" s="180" t="s">
        <v>1423</v>
      </c>
      <c r="D217" s="180" t="s">
        <v>1486</v>
      </c>
      <c r="E217" s="180" t="s">
        <v>267</v>
      </c>
      <c r="F217" s="180"/>
      <c r="G217" s="180" t="s">
        <v>267</v>
      </c>
      <c r="H217" s="180"/>
      <c r="I217" s="180"/>
      <c r="J217" s="180"/>
      <c r="K217" s="180"/>
      <c r="L217" s="181" t="s">
        <v>349</v>
      </c>
      <c r="M217" s="180" t="s">
        <v>449</v>
      </c>
      <c r="N217" s="180" t="s">
        <v>437</v>
      </c>
      <c r="O217" s="180" t="s">
        <v>438</v>
      </c>
      <c r="P217" s="180" t="s">
        <v>439</v>
      </c>
      <c r="Q217" s="180">
        <v>1</v>
      </c>
      <c r="R217" s="180" t="s">
        <v>1350</v>
      </c>
      <c r="S217" s="180" t="s">
        <v>441</v>
      </c>
      <c r="T217" s="180" t="s">
        <v>644</v>
      </c>
      <c r="U217" s="180" t="s">
        <v>666</v>
      </c>
      <c r="V217" s="180" t="s">
        <v>666</v>
      </c>
      <c r="W217" s="180">
        <v>742</v>
      </c>
      <c r="X217" s="180">
        <v>30</v>
      </c>
      <c r="Y217" s="228">
        <v>772</v>
      </c>
      <c r="Z217" s="180" t="s">
        <v>444</v>
      </c>
      <c r="AA217" s="180">
        <v>0</v>
      </c>
      <c r="AB217" s="180">
        <v>0</v>
      </c>
      <c r="AC217" s="180"/>
      <c r="AD217" s="180"/>
      <c r="AE217" s="180"/>
      <c r="AF217" s="230">
        <v>0</v>
      </c>
      <c r="AG217" s="180"/>
      <c r="AH217" s="180"/>
      <c r="AI217" s="230">
        <v>0</v>
      </c>
      <c r="AJ217" s="227">
        <v>0</v>
      </c>
      <c r="AK217" s="227">
        <v>0</v>
      </c>
      <c r="AL217" s="228">
        <v>0</v>
      </c>
      <c r="AM217" s="180"/>
      <c r="AN217" s="180"/>
      <c r="AO217" s="180"/>
      <c r="AP217" s="180" t="s">
        <v>618</v>
      </c>
      <c r="AQ217" s="183" t="s">
        <v>619</v>
      </c>
      <c r="AR217" s="191"/>
      <c r="AS217" s="191"/>
      <c r="AT217" s="191"/>
      <c r="AU217" s="191"/>
      <c r="AV217" s="191"/>
      <c r="AW217" s="191"/>
    </row>
    <row r="218" spans="1:49" ht="30.75" customHeight="1" x14ac:dyDescent="0.15">
      <c r="A218" s="180" t="s">
        <v>1166</v>
      </c>
      <c r="B218" s="180" t="s">
        <v>1167</v>
      </c>
      <c r="C218" s="180" t="s">
        <v>1316</v>
      </c>
      <c r="D218" s="180" t="s">
        <v>1491</v>
      </c>
      <c r="E218" s="180" t="s">
        <v>267</v>
      </c>
      <c r="F218" s="180"/>
      <c r="G218" s="180" t="s">
        <v>267</v>
      </c>
      <c r="H218" s="180"/>
      <c r="I218" s="180"/>
      <c r="J218" s="180"/>
      <c r="K218" s="180" t="s">
        <v>345</v>
      </c>
      <c r="L218" s="180"/>
      <c r="M218" s="180" t="s">
        <v>449</v>
      </c>
      <c r="N218" s="180" t="s">
        <v>437</v>
      </c>
      <c r="O218" s="180" t="s">
        <v>438</v>
      </c>
      <c r="P218" s="180" t="s">
        <v>615</v>
      </c>
      <c r="Q218" s="180">
        <v>3</v>
      </c>
      <c r="R218" s="180" t="s">
        <v>1060</v>
      </c>
      <c r="S218" s="180" t="s">
        <v>441</v>
      </c>
      <c r="T218" s="180" t="s">
        <v>478</v>
      </c>
      <c r="U218" s="180" t="s">
        <v>479</v>
      </c>
      <c r="V218" s="180" t="s">
        <v>479</v>
      </c>
      <c r="W218" s="180">
        <v>201</v>
      </c>
      <c r="X218" s="180">
        <v>40</v>
      </c>
      <c r="Y218" s="228">
        <v>241</v>
      </c>
      <c r="Z218" s="180" t="s">
        <v>444</v>
      </c>
      <c r="AA218" s="180">
        <v>0</v>
      </c>
      <c r="AB218" s="180">
        <v>0</v>
      </c>
      <c r="AC218" s="180"/>
      <c r="AD218" s="180"/>
      <c r="AE218" s="180"/>
      <c r="AF218" s="230">
        <v>0</v>
      </c>
      <c r="AG218" s="180"/>
      <c r="AH218" s="180"/>
      <c r="AI218" s="230">
        <v>0</v>
      </c>
      <c r="AJ218" s="227">
        <v>0</v>
      </c>
      <c r="AK218" s="227">
        <v>0</v>
      </c>
      <c r="AL218" s="228">
        <v>0</v>
      </c>
      <c r="AM218" s="180"/>
      <c r="AN218" s="180"/>
      <c r="AO218" s="180"/>
      <c r="AP218" s="180" t="s">
        <v>618</v>
      </c>
      <c r="AQ218" s="183" t="s">
        <v>619</v>
      </c>
      <c r="AR218" s="191"/>
      <c r="AS218" s="191"/>
      <c r="AT218" s="191"/>
      <c r="AU218" s="191"/>
      <c r="AV218" s="191"/>
      <c r="AW218" s="191"/>
    </row>
    <row r="219" spans="1:49" ht="30.75" customHeight="1" x14ac:dyDescent="0.15">
      <c r="A219" s="180" t="s">
        <v>1166</v>
      </c>
      <c r="B219" s="180" t="s">
        <v>1167</v>
      </c>
      <c r="C219" s="180" t="s">
        <v>1492</v>
      </c>
      <c r="D219" s="180" t="s">
        <v>1493</v>
      </c>
      <c r="E219" s="180" t="s">
        <v>259</v>
      </c>
      <c r="F219" s="181" t="s">
        <v>259</v>
      </c>
      <c r="G219" s="181"/>
      <c r="H219" s="181"/>
      <c r="I219" s="181"/>
      <c r="J219" s="181"/>
      <c r="K219" s="180" t="s">
        <v>345</v>
      </c>
      <c r="L219" s="181"/>
      <c r="M219" s="180" t="s">
        <v>436</v>
      </c>
      <c r="N219" s="180" t="s">
        <v>437</v>
      </c>
      <c r="O219" s="180" t="s">
        <v>665</v>
      </c>
      <c r="P219" s="180" t="s">
        <v>669</v>
      </c>
      <c r="Q219" s="180">
        <v>1</v>
      </c>
      <c r="R219" s="180" t="s">
        <v>1494</v>
      </c>
      <c r="S219" s="180" t="s">
        <v>441</v>
      </c>
      <c r="T219" s="180" t="s">
        <v>478</v>
      </c>
      <c r="U219" s="180" t="s">
        <v>479</v>
      </c>
      <c r="V219" s="180" t="s">
        <v>595</v>
      </c>
      <c r="W219" s="180"/>
      <c r="X219" s="180"/>
      <c r="Y219" s="228">
        <f>+W219+X219</f>
        <v>0</v>
      </c>
      <c r="Z219" s="180" t="s">
        <v>452</v>
      </c>
      <c r="AA219" s="180">
        <v>1</v>
      </c>
      <c r="AB219" s="234"/>
      <c r="AC219" s="180"/>
      <c r="AD219" s="180"/>
      <c r="AE219" s="180"/>
      <c r="AF219" s="230">
        <f>+AD219+AE219</f>
        <v>0</v>
      </c>
      <c r="AG219" s="180"/>
      <c r="AH219" s="180"/>
      <c r="AI219" s="230">
        <f>+AG219+AH219</f>
        <v>0</v>
      </c>
      <c r="AJ219" s="227">
        <v>0</v>
      </c>
      <c r="AK219" s="227">
        <v>0</v>
      </c>
      <c r="AL219" s="228">
        <v>0</v>
      </c>
      <c r="AM219" s="180"/>
      <c r="AN219" s="180"/>
      <c r="AO219" s="180"/>
      <c r="AP219" s="180" t="s">
        <v>627</v>
      </c>
      <c r="AQ219" s="183" t="s">
        <v>445</v>
      </c>
      <c r="AR219" s="191"/>
      <c r="AS219" s="191"/>
      <c r="AT219" s="191"/>
      <c r="AU219" s="191"/>
      <c r="AV219" s="191"/>
      <c r="AW219" s="191"/>
    </row>
    <row r="220" spans="1:49" ht="30.75" customHeight="1" x14ac:dyDescent="0.15">
      <c r="A220" s="180" t="s">
        <v>1166</v>
      </c>
      <c r="B220" s="180" t="s">
        <v>1167</v>
      </c>
      <c r="C220" s="180" t="s">
        <v>1269</v>
      </c>
      <c r="D220" s="180" t="s">
        <v>1495</v>
      </c>
      <c r="E220" s="180" t="s">
        <v>267</v>
      </c>
      <c r="F220" s="180"/>
      <c r="G220" s="180" t="s">
        <v>267</v>
      </c>
      <c r="H220" s="180"/>
      <c r="I220" s="180"/>
      <c r="J220" s="180"/>
      <c r="K220" s="180" t="s">
        <v>345</v>
      </c>
      <c r="L220" s="180"/>
      <c r="M220" s="180" t="s">
        <v>449</v>
      </c>
      <c r="N220" s="180" t="s">
        <v>437</v>
      </c>
      <c r="O220" s="180" t="s">
        <v>438</v>
      </c>
      <c r="P220" s="180" t="s">
        <v>624</v>
      </c>
      <c r="Q220" s="180">
        <v>1</v>
      </c>
      <c r="R220" s="180" t="s">
        <v>1060</v>
      </c>
      <c r="S220" s="180" t="s">
        <v>441</v>
      </c>
      <c r="T220" s="180" t="s">
        <v>478</v>
      </c>
      <c r="U220" s="180" t="s">
        <v>479</v>
      </c>
      <c r="V220" s="180" t="s">
        <v>479</v>
      </c>
      <c r="W220" s="180">
        <v>53</v>
      </c>
      <c r="X220" s="180">
        <v>22</v>
      </c>
      <c r="Y220" s="228">
        <v>75</v>
      </c>
      <c r="Z220" s="180" t="s">
        <v>444</v>
      </c>
      <c r="AA220" s="180">
        <v>0</v>
      </c>
      <c r="AB220" s="180">
        <v>0</v>
      </c>
      <c r="AC220" s="180"/>
      <c r="AD220" s="180"/>
      <c r="AE220" s="180"/>
      <c r="AF220" s="230">
        <v>0</v>
      </c>
      <c r="AG220" s="180"/>
      <c r="AH220" s="180"/>
      <c r="AI220" s="230">
        <v>0</v>
      </c>
      <c r="AJ220" s="227">
        <v>0</v>
      </c>
      <c r="AK220" s="227">
        <v>0</v>
      </c>
      <c r="AL220" s="228">
        <v>0</v>
      </c>
      <c r="AM220" s="180"/>
      <c r="AN220" s="180"/>
      <c r="AO220" s="180"/>
      <c r="AP220" s="180" t="s">
        <v>618</v>
      </c>
      <c r="AQ220" s="183" t="s">
        <v>619</v>
      </c>
      <c r="AR220" s="191"/>
      <c r="AS220" s="191"/>
      <c r="AT220" s="191"/>
      <c r="AU220" s="191"/>
      <c r="AV220" s="191"/>
      <c r="AW220" s="191"/>
    </row>
    <row r="221" spans="1:49" ht="30.75" customHeight="1" x14ac:dyDescent="0.15">
      <c r="A221" s="180" t="s">
        <v>1166</v>
      </c>
      <c r="B221" s="180" t="s">
        <v>1167</v>
      </c>
      <c r="C221" s="180" t="s">
        <v>1368</v>
      </c>
      <c r="D221" s="180" t="s">
        <v>1496</v>
      </c>
      <c r="E221" s="180" t="s">
        <v>259</v>
      </c>
      <c r="F221" s="181" t="s">
        <v>259</v>
      </c>
      <c r="G221" s="181"/>
      <c r="H221" s="181"/>
      <c r="I221" s="181"/>
      <c r="J221" s="181"/>
      <c r="K221" s="180" t="s">
        <v>345</v>
      </c>
      <c r="L221" s="181"/>
      <c r="M221" s="180" t="s">
        <v>436</v>
      </c>
      <c r="N221" s="180" t="s">
        <v>437</v>
      </c>
      <c r="O221" s="180" t="s">
        <v>438</v>
      </c>
      <c r="P221" s="180" t="s">
        <v>439</v>
      </c>
      <c r="Q221" s="180">
        <v>1</v>
      </c>
      <c r="R221" s="180" t="s">
        <v>1487</v>
      </c>
      <c r="S221" s="180" t="s">
        <v>441</v>
      </c>
      <c r="T221" s="180" t="s">
        <v>478</v>
      </c>
      <c r="U221" s="180" t="s">
        <v>479</v>
      </c>
      <c r="V221" s="180" t="s">
        <v>957</v>
      </c>
      <c r="W221" s="180">
        <v>0</v>
      </c>
      <c r="X221" s="180">
        <v>250</v>
      </c>
      <c r="Y221" s="228">
        <f>+W221+X221</f>
        <v>250</v>
      </c>
      <c r="Z221" s="180" t="s">
        <v>452</v>
      </c>
      <c r="AA221" s="180">
        <v>1</v>
      </c>
      <c r="AB221" s="180">
        <v>71</v>
      </c>
      <c r="AC221" s="180"/>
      <c r="AD221" s="180"/>
      <c r="AE221" s="180"/>
      <c r="AF221" s="230">
        <f>+AD221+AE221</f>
        <v>0</v>
      </c>
      <c r="AG221" s="180"/>
      <c r="AH221" s="180"/>
      <c r="AI221" s="230">
        <f>+AG221+AH221</f>
        <v>0</v>
      </c>
      <c r="AJ221" s="227">
        <v>0</v>
      </c>
      <c r="AK221" s="227">
        <v>0</v>
      </c>
      <c r="AL221" s="228">
        <v>0</v>
      </c>
      <c r="AM221" s="180"/>
      <c r="AN221" s="180"/>
      <c r="AO221" s="180"/>
      <c r="AP221" s="180" t="s">
        <v>627</v>
      </c>
      <c r="AQ221" s="183" t="s">
        <v>445</v>
      </c>
      <c r="AR221" s="191"/>
      <c r="AS221" s="191"/>
      <c r="AT221" s="191"/>
      <c r="AU221" s="191"/>
      <c r="AV221" s="191"/>
      <c r="AW221" s="191"/>
    </row>
    <row r="222" spans="1:49" ht="30.75" customHeight="1" x14ac:dyDescent="0.15">
      <c r="A222" s="180" t="s">
        <v>1166</v>
      </c>
      <c r="B222" s="180" t="s">
        <v>1167</v>
      </c>
      <c r="C222" s="180" t="s">
        <v>1186</v>
      </c>
      <c r="D222" s="180" t="s">
        <v>1496</v>
      </c>
      <c r="E222" s="180" t="s">
        <v>267</v>
      </c>
      <c r="F222" s="180"/>
      <c r="G222" s="180" t="s">
        <v>267</v>
      </c>
      <c r="H222" s="180"/>
      <c r="I222" s="180"/>
      <c r="J222" s="180"/>
      <c r="K222" s="180" t="s">
        <v>345</v>
      </c>
      <c r="L222" s="180"/>
      <c r="M222" s="180" t="s">
        <v>449</v>
      </c>
      <c r="N222" s="180" t="s">
        <v>437</v>
      </c>
      <c r="O222" s="180" t="s">
        <v>438</v>
      </c>
      <c r="P222" s="180" t="s">
        <v>439</v>
      </c>
      <c r="Q222" s="180">
        <v>3</v>
      </c>
      <c r="R222" s="180" t="s">
        <v>1060</v>
      </c>
      <c r="S222" s="180" t="s">
        <v>441</v>
      </c>
      <c r="T222" s="180" t="s">
        <v>478</v>
      </c>
      <c r="U222" s="180" t="s">
        <v>479</v>
      </c>
      <c r="V222" s="180" t="s">
        <v>479</v>
      </c>
      <c r="W222" s="180">
        <v>348</v>
      </c>
      <c r="X222" s="180">
        <v>50</v>
      </c>
      <c r="Y222" s="228">
        <v>398</v>
      </c>
      <c r="Z222" s="180" t="s">
        <v>452</v>
      </c>
      <c r="AA222" s="180">
        <v>1</v>
      </c>
      <c r="AB222" s="180">
        <v>50</v>
      </c>
      <c r="AC222" s="180"/>
      <c r="AD222" s="180"/>
      <c r="AE222" s="180"/>
      <c r="AF222" s="230">
        <v>0</v>
      </c>
      <c r="AG222" s="180"/>
      <c r="AH222" s="180"/>
      <c r="AI222" s="230">
        <v>0</v>
      </c>
      <c r="AJ222" s="227">
        <v>0</v>
      </c>
      <c r="AK222" s="227">
        <v>0</v>
      </c>
      <c r="AL222" s="228">
        <v>0</v>
      </c>
      <c r="AM222" s="180"/>
      <c r="AN222" s="180"/>
      <c r="AO222" s="180"/>
      <c r="AP222" s="180" t="s">
        <v>618</v>
      </c>
      <c r="AQ222" s="183" t="s">
        <v>619</v>
      </c>
      <c r="AR222" s="191"/>
      <c r="AS222" s="191"/>
      <c r="AT222" s="191"/>
      <c r="AU222" s="191"/>
      <c r="AV222" s="191"/>
      <c r="AW222" s="191"/>
    </row>
    <row r="223" spans="1:49" ht="30.75" customHeight="1" x14ac:dyDescent="0.15">
      <c r="A223" s="180" t="s">
        <v>1166</v>
      </c>
      <c r="B223" s="180" t="s">
        <v>1167</v>
      </c>
      <c r="C223" s="180" t="s">
        <v>1287</v>
      </c>
      <c r="D223" s="180" t="s">
        <v>1497</v>
      </c>
      <c r="E223" s="180" t="s">
        <v>267</v>
      </c>
      <c r="F223" s="180"/>
      <c r="G223" s="180" t="s">
        <v>267</v>
      </c>
      <c r="H223" s="180"/>
      <c r="I223" s="180"/>
      <c r="J223" s="180"/>
      <c r="K223" s="180"/>
      <c r="L223" s="180"/>
      <c r="M223" s="180" t="s">
        <v>449</v>
      </c>
      <c r="N223" s="180" t="s">
        <v>437</v>
      </c>
      <c r="O223" s="180" t="s">
        <v>438</v>
      </c>
      <c r="P223" s="180" t="s">
        <v>439</v>
      </c>
      <c r="Q223" s="180">
        <v>3</v>
      </c>
      <c r="R223" s="180" t="s">
        <v>1407</v>
      </c>
      <c r="S223" s="180" t="s">
        <v>441</v>
      </c>
      <c r="T223" s="180" t="s">
        <v>478</v>
      </c>
      <c r="U223" s="180" t="s">
        <v>479</v>
      </c>
      <c r="V223" s="180" t="s">
        <v>577</v>
      </c>
      <c r="W223" s="180">
        <v>181</v>
      </c>
      <c r="X223" s="180">
        <v>177</v>
      </c>
      <c r="Y223" s="228">
        <v>358</v>
      </c>
      <c r="Z223" s="180" t="s">
        <v>452</v>
      </c>
      <c r="AA223" s="180">
        <v>1</v>
      </c>
      <c r="AB223" s="180">
        <v>26</v>
      </c>
      <c r="AC223" s="180"/>
      <c r="AD223" s="180"/>
      <c r="AE223" s="180"/>
      <c r="AF223" s="230">
        <v>0</v>
      </c>
      <c r="AG223" s="180"/>
      <c r="AH223" s="180"/>
      <c r="AI223" s="230">
        <v>0</v>
      </c>
      <c r="AJ223" s="227">
        <v>0</v>
      </c>
      <c r="AK223" s="227">
        <v>0</v>
      </c>
      <c r="AL223" s="228">
        <v>0</v>
      </c>
      <c r="AM223" s="180"/>
      <c r="AN223" s="180"/>
      <c r="AO223" s="180"/>
      <c r="AP223" s="180" t="s">
        <v>618</v>
      </c>
      <c r="AQ223" s="183" t="s">
        <v>619</v>
      </c>
      <c r="AR223" s="191"/>
      <c r="AS223" s="191"/>
      <c r="AT223" s="191"/>
      <c r="AU223" s="191"/>
      <c r="AV223" s="191"/>
      <c r="AW223" s="191"/>
    </row>
    <row r="224" spans="1:49" ht="30.75" customHeight="1" x14ac:dyDescent="0.15">
      <c r="A224" s="180" t="s">
        <v>1166</v>
      </c>
      <c r="B224" s="180" t="s">
        <v>1167</v>
      </c>
      <c r="C224" s="180" t="s">
        <v>1498</v>
      </c>
      <c r="D224" s="180" t="s">
        <v>1499</v>
      </c>
      <c r="E224" s="180" t="s">
        <v>267</v>
      </c>
      <c r="F224" s="180"/>
      <c r="G224" s="180" t="s">
        <v>267</v>
      </c>
      <c r="H224" s="180"/>
      <c r="I224" s="180"/>
      <c r="J224" s="180"/>
      <c r="K224" s="180" t="s">
        <v>345</v>
      </c>
      <c r="L224" s="180"/>
      <c r="M224" s="180" t="s">
        <v>449</v>
      </c>
      <c r="N224" s="180" t="s">
        <v>437</v>
      </c>
      <c r="O224" s="180" t="s">
        <v>438</v>
      </c>
      <c r="P224" s="180" t="s">
        <v>439</v>
      </c>
      <c r="Q224" s="180">
        <v>8</v>
      </c>
      <c r="R224" s="180" t="s">
        <v>1233</v>
      </c>
      <c r="S224" s="180" t="s">
        <v>441</v>
      </c>
      <c r="T224" s="180" t="s">
        <v>478</v>
      </c>
      <c r="U224" s="180" t="s">
        <v>479</v>
      </c>
      <c r="V224" s="180" t="s">
        <v>479</v>
      </c>
      <c r="W224" s="180"/>
      <c r="X224" s="180"/>
      <c r="Y224" s="228">
        <v>0</v>
      </c>
      <c r="Z224" s="180" t="s">
        <v>444</v>
      </c>
      <c r="AA224" s="180">
        <v>0</v>
      </c>
      <c r="AB224" s="180">
        <v>0</v>
      </c>
      <c r="AC224" s="180"/>
      <c r="AD224" s="180"/>
      <c r="AE224" s="180"/>
      <c r="AF224" s="230">
        <v>0</v>
      </c>
      <c r="AG224" s="180"/>
      <c r="AH224" s="180"/>
      <c r="AI224" s="230">
        <v>0</v>
      </c>
      <c r="AJ224" s="227">
        <v>0</v>
      </c>
      <c r="AK224" s="227">
        <v>0</v>
      </c>
      <c r="AL224" s="228">
        <v>0</v>
      </c>
      <c r="AM224" s="180"/>
      <c r="AN224" s="180"/>
      <c r="AO224" s="180"/>
      <c r="AP224" s="180" t="s">
        <v>627</v>
      </c>
      <c r="AQ224" s="183" t="s">
        <v>445</v>
      </c>
      <c r="AR224" s="191"/>
      <c r="AS224" s="191"/>
      <c r="AT224" s="191"/>
      <c r="AU224" s="191"/>
      <c r="AV224" s="191"/>
      <c r="AW224" s="191"/>
    </row>
    <row r="225" spans="1:49" ht="30.75" customHeight="1" x14ac:dyDescent="0.15">
      <c r="A225" s="180" t="s">
        <v>1166</v>
      </c>
      <c r="B225" s="180" t="s">
        <v>1167</v>
      </c>
      <c r="C225" s="180" t="s">
        <v>1368</v>
      </c>
      <c r="D225" s="180" t="s">
        <v>1500</v>
      </c>
      <c r="E225" s="180" t="s">
        <v>259</v>
      </c>
      <c r="F225" s="181" t="s">
        <v>259</v>
      </c>
      <c r="G225" s="181"/>
      <c r="H225" s="181"/>
      <c r="I225" s="181"/>
      <c r="J225" s="181"/>
      <c r="K225" s="180" t="s">
        <v>345</v>
      </c>
      <c r="L225" s="181"/>
      <c r="M225" s="180" t="s">
        <v>436</v>
      </c>
      <c r="N225" s="180" t="s">
        <v>437</v>
      </c>
      <c r="O225" s="180" t="s">
        <v>438</v>
      </c>
      <c r="P225" s="180" t="s">
        <v>473</v>
      </c>
      <c r="Q225" s="180">
        <v>1</v>
      </c>
      <c r="R225" s="180" t="s">
        <v>1188</v>
      </c>
      <c r="S225" s="180" t="s">
        <v>441</v>
      </c>
      <c r="T225" s="180" t="s">
        <v>478</v>
      </c>
      <c r="U225" s="180" t="s">
        <v>479</v>
      </c>
      <c r="V225" s="180" t="s">
        <v>796</v>
      </c>
      <c r="W225" s="180"/>
      <c r="X225" s="180"/>
      <c r="Y225" s="228">
        <f>+W225+X225</f>
        <v>0</v>
      </c>
      <c r="Z225" s="180" t="s">
        <v>444</v>
      </c>
      <c r="AA225" s="180">
        <v>0</v>
      </c>
      <c r="AB225" s="180">
        <v>0</v>
      </c>
      <c r="AC225" s="180"/>
      <c r="AD225" s="180"/>
      <c r="AE225" s="180"/>
      <c r="AF225" s="230">
        <f>+AD225+AE225</f>
        <v>0</v>
      </c>
      <c r="AG225" s="180"/>
      <c r="AH225" s="180"/>
      <c r="AI225" s="230">
        <f>+AG225+AH225</f>
        <v>0</v>
      </c>
      <c r="AJ225" s="227">
        <v>0</v>
      </c>
      <c r="AK225" s="227">
        <v>0</v>
      </c>
      <c r="AL225" s="228">
        <v>0</v>
      </c>
      <c r="AM225" s="180"/>
      <c r="AN225" s="180"/>
      <c r="AO225" s="180"/>
      <c r="AP225" s="180" t="s">
        <v>627</v>
      </c>
      <c r="AQ225" s="183" t="s">
        <v>445</v>
      </c>
      <c r="AR225" s="191"/>
      <c r="AS225" s="191"/>
      <c r="AT225" s="191"/>
      <c r="AU225" s="191"/>
      <c r="AV225" s="191"/>
      <c r="AW225" s="191"/>
    </row>
    <row r="226" spans="1:49" ht="30.75" customHeight="1" x14ac:dyDescent="0.15">
      <c r="A226" s="180" t="s">
        <v>1166</v>
      </c>
      <c r="B226" s="180" t="s">
        <v>1167</v>
      </c>
      <c r="C226" s="180" t="s">
        <v>1198</v>
      </c>
      <c r="D226" s="180" t="s">
        <v>1501</v>
      </c>
      <c r="E226" s="180" t="s">
        <v>267</v>
      </c>
      <c r="F226" s="180"/>
      <c r="G226" s="180" t="s">
        <v>267</v>
      </c>
      <c r="H226" s="180"/>
      <c r="I226" s="180"/>
      <c r="J226" s="180"/>
      <c r="K226" s="180" t="s">
        <v>345</v>
      </c>
      <c r="L226" s="180"/>
      <c r="M226" s="180" t="s">
        <v>449</v>
      </c>
      <c r="N226" s="180" t="s">
        <v>437</v>
      </c>
      <c r="O226" s="180" t="s">
        <v>438</v>
      </c>
      <c r="P226" s="180" t="s">
        <v>439</v>
      </c>
      <c r="Q226" s="180">
        <v>2</v>
      </c>
      <c r="R226" s="180" t="s">
        <v>450</v>
      </c>
      <c r="S226" s="180" t="s">
        <v>441</v>
      </c>
      <c r="T226" s="180" t="s">
        <v>478</v>
      </c>
      <c r="U226" s="180" t="s">
        <v>479</v>
      </c>
      <c r="V226" s="180" t="s">
        <v>451</v>
      </c>
      <c r="W226" s="180">
        <v>539</v>
      </c>
      <c r="X226" s="180">
        <v>169</v>
      </c>
      <c r="Y226" s="228">
        <v>708</v>
      </c>
      <c r="Z226" s="180" t="s">
        <v>444</v>
      </c>
      <c r="AA226" s="180">
        <v>0</v>
      </c>
      <c r="AB226" s="180">
        <v>0</v>
      </c>
      <c r="AC226" s="180"/>
      <c r="AD226" s="180"/>
      <c r="AE226" s="180"/>
      <c r="AF226" s="230">
        <v>0</v>
      </c>
      <c r="AG226" s="180"/>
      <c r="AH226" s="180"/>
      <c r="AI226" s="230">
        <v>0</v>
      </c>
      <c r="AJ226" s="227">
        <v>0</v>
      </c>
      <c r="AK226" s="227">
        <v>0</v>
      </c>
      <c r="AL226" s="228">
        <v>0</v>
      </c>
      <c r="AM226" s="180"/>
      <c r="AN226" s="180"/>
      <c r="AO226" s="180"/>
      <c r="AP226" s="180" t="s">
        <v>618</v>
      </c>
      <c r="AQ226" s="183" t="s">
        <v>619</v>
      </c>
      <c r="AR226" s="191"/>
      <c r="AS226" s="191"/>
      <c r="AT226" s="191"/>
      <c r="AU226" s="191"/>
      <c r="AV226" s="191"/>
      <c r="AW226" s="191"/>
    </row>
    <row r="227" spans="1:49" ht="30.75" customHeight="1" x14ac:dyDescent="0.15">
      <c r="A227" s="180" t="s">
        <v>1166</v>
      </c>
      <c r="B227" s="180" t="s">
        <v>1167</v>
      </c>
      <c r="C227" s="180" t="s">
        <v>1287</v>
      </c>
      <c r="D227" s="180" t="s">
        <v>1502</v>
      </c>
      <c r="E227" s="180" t="s">
        <v>267</v>
      </c>
      <c r="F227" s="180"/>
      <c r="G227" s="180" t="s">
        <v>267</v>
      </c>
      <c r="H227" s="180"/>
      <c r="I227" s="180"/>
      <c r="J227" s="180"/>
      <c r="K227" s="180" t="s">
        <v>345</v>
      </c>
      <c r="L227" s="180"/>
      <c r="M227" s="180" t="s">
        <v>449</v>
      </c>
      <c r="N227" s="180" t="s">
        <v>437</v>
      </c>
      <c r="O227" s="180" t="s">
        <v>438</v>
      </c>
      <c r="P227" s="180" t="s">
        <v>615</v>
      </c>
      <c r="Q227" s="180">
        <v>3</v>
      </c>
      <c r="R227" s="180" t="s">
        <v>1503</v>
      </c>
      <c r="S227" s="180" t="s">
        <v>441</v>
      </c>
      <c r="T227" s="180" t="s">
        <v>478</v>
      </c>
      <c r="U227" s="180" t="s">
        <v>479</v>
      </c>
      <c r="V227" s="180" t="s">
        <v>479</v>
      </c>
      <c r="W227" s="180">
        <v>139</v>
      </c>
      <c r="X227" s="180">
        <v>100</v>
      </c>
      <c r="Y227" s="228">
        <v>239</v>
      </c>
      <c r="Z227" s="180" t="s">
        <v>444</v>
      </c>
      <c r="AA227" s="180">
        <v>0</v>
      </c>
      <c r="AB227" s="180">
        <v>0</v>
      </c>
      <c r="AC227" s="180"/>
      <c r="AD227" s="180"/>
      <c r="AE227" s="180"/>
      <c r="AF227" s="230">
        <v>0</v>
      </c>
      <c r="AG227" s="180"/>
      <c r="AH227" s="180"/>
      <c r="AI227" s="230">
        <v>0</v>
      </c>
      <c r="AJ227" s="227">
        <v>0</v>
      </c>
      <c r="AK227" s="227">
        <v>0</v>
      </c>
      <c r="AL227" s="228">
        <v>0</v>
      </c>
      <c r="AM227" s="180"/>
      <c r="AN227" s="180"/>
      <c r="AO227" s="180"/>
      <c r="AP227" s="180" t="s">
        <v>618</v>
      </c>
      <c r="AQ227" s="183" t="s">
        <v>619</v>
      </c>
      <c r="AR227" s="191"/>
      <c r="AS227" s="191"/>
      <c r="AT227" s="191"/>
      <c r="AU227" s="191"/>
      <c r="AV227" s="191"/>
      <c r="AW227" s="191"/>
    </row>
    <row r="228" spans="1:49" ht="30.75" customHeight="1" x14ac:dyDescent="0.15">
      <c r="A228" s="180" t="s">
        <v>1166</v>
      </c>
      <c r="B228" s="180" t="s">
        <v>1167</v>
      </c>
      <c r="C228" s="180" t="s">
        <v>1237</v>
      </c>
      <c r="D228" s="180" t="s">
        <v>1504</v>
      </c>
      <c r="E228" s="180" t="s">
        <v>267</v>
      </c>
      <c r="F228" s="180"/>
      <c r="G228" s="180" t="s">
        <v>267</v>
      </c>
      <c r="H228" s="180"/>
      <c r="I228" s="180"/>
      <c r="J228" s="180"/>
      <c r="K228" s="180" t="s">
        <v>345</v>
      </c>
      <c r="L228" s="180"/>
      <c r="M228" s="180" t="s">
        <v>449</v>
      </c>
      <c r="N228" s="180" t="s">
        <v>437</v>
      </c>
      <c r="O228" s="180" t="s">
        <v>438</v>
      </c>
      <c r="P228" s="180" t="s">
        <v>439</v>
      </c>
      <c r="Q228" s="180">
        <v>3</v>
      </c>
      <c r="R228" s="180" t="s">
        <v>450</v>
      </c>
      <c r="S228" s="180" t="s">
        <v>441</v>
      </c>
      <c r="T228" s="180" t="s">
        <v>478</v>
      </c>
      <c r="U228" s="180" t="s">
        <v>479</v>
      </c>
      <c r="V228" s="180" t="s">
        <v>451</v>
      </c>
      <c r="W228" s="180">
        <v>640</v>
      </c>
      <c r="X228" s="180">
        <v>151</v>
      </c>
      <c r="Y228" s="228">
        <v>791</v>
      </c>
      <c r="Z228" s="180" t="s">
        <v>452</v>
      </c>
      <c r="AA228" s="180">
        <v>1</v>
      </c>
      <c r="AB228" s="180">
        <v>200</v>
      </c>
      <c r="AC228" s="180"/>
      <c r="AD228" s="180"/>
      <c r="AE228" s="180"/>
      <c r="AF228" s="230">
        <v>0</v>
      </c>
      <c r="AG228" s="180"/>
      <c r="AH228" s="180"/>
      <c r="AI228" s="230">
        <v>0</v>
      </c>
      <c r="AJ228" s="227">
        <v>0</v>
      </c>
      <c r="AK228" s="227">
        <v>0</v>
      </c>
      <c r="AL228" s="228">
        <v>0</v>
      </c>
      <c r="AM228" s="180"/>
      <c r="AN228" s="180"/>
      <c r="AO228" s="180"/>
      <c r="AP228" s="180" t="s">
        <v>618</v>
      </c>
      <c r="AQ228" s="183" t="s">
        <v>619</v>
      </c>
      <c r="AR228" s="191"/>
      <c r="AS228" s="191"/>
      <c r="AT228" s="191"/>
      <c r="AU228" s="191"/>
      <c r="AV228" s="191"/>
      <c r="AW228" s="191"/>
    </row>
    <row r="229" spans="1:49" ht="30.75" customHeight="1" x14ac:dyDescent="0.15">
      <c r="A229" s="180" t="s">
        <v>1166</v>
      </c>
      <c r="B229" s="180" t="s">
        <v>1167</v>
      </c>
      <c r="C229" s="180" t="s">
        <v>1189</v>
      </c>
      <c r="D229" s="180" t="s">
        <v>1505</v>
      </c>
      <c r="E229" s="180" t="s">
        <v>259</v>
      </c>
      <c r="F229" s="181" t="s">
        <v>259</v>
      </c>
      <c r="G229" s="181"/>
      <c r="H229" s="181"/>
      <c r="I229" s="181"/>
      <c r="J229" s="181"/>
      <c r="K229" s="181"/>
      <c r="L229" s="181"/>
      <c r="M229" s="180" t="s">
        <v>436</v>
      </c>
      <c r="N229" s="180" t="s">
        <v>499</v>
      </c>
      <c r="O229" s="180" t="s">
        <v>438</v>
      </c>
      <c r="P229" s="180" t="s">
        <v>473</v>
      </c>
      <c r="Q229" s="180">
        <v>29</v>
      </c>
      <c r="R229" s="180"/>
      <c r="S229" s="180"/>
      <c r="T229" s="180"/>
      <c r="U229" s="180"/>
      <c r="V229" s="180"/>
      <c r="W229" s="180"/>
      <c r="X229" s="180"/>
      <c r="Y229" s="228">
        <f t="shared" ref="Y229:Y231" si="51">+W229+X229</f>
        <v>0</v>
      </c>
      <c r="Z229" s="180"/>
      <c r="AA229" s="180">
        <v>0</v>
      </c>
      <c r="AB229" s="180">
        <v>0</v>
      </c>
      <c r="AC229" s="180" t="s">
        <v>1170</v>
      </c>
      <c r="AD229" s="180">
        <v>0</v>
      </c>
      <c r="AE229" s="180">
        <v>0</v>
      </c>
      <c r="AF229" s="230">
        <f t="shared" ref="AF229:AF231" si="52">+AD229+AE229</f>
        <v>0</v>
      </c>
      <c r="AG229" s="180">
        <v>0</v>
      </c>
      <c r="AH229" s="180">
        <v>0</v>
      </c>
      <c r="AI229" s="230">
        <f t="shared" ref="AI229:AI231" si="53">+AG229+AH229</f>
        <v>0</v>
      </c>
      <c r="AJ229" s="227">
        <v>0</v>
      </c>
      <c r="AK229" s="227">
        <v>0</v>
      </c>
      <c r="AL229" s="228">
        <v>0</v>
      </c>
      <c r="AM229" s="180" t="s">
        <v>444</v>
      </c>
      <c r="AN229" s="180">
        <v>0</v>
      </c>
      <c r="AO229" s="180">
        <v>0</v>
      </c>
      <c r="AP229" s="180" t="s">
        <v>638</v>
      </c>
      <c r="AQ229" s="182" t="s">
        <v>643</v>
      </c>
      <c r="AR229" s="191"/>
      <c r="AS229" s="191"/>
      <c r="AT229" s="191"/>
      <c r="AU229" s="191"/>
      <c r="AV229" s="191"/>
      <c r="AW229" s="191"/>
    </row>
    <row r="230" spans="1:49" ht="30.75" customHeight="1" x14ac:dyDescent="0.15">
      <c r="A230" s="180" t="s">
        <v>1166</v>
      </c>
      <c r="B230" s="180" t="s">
        <v>1167</v>
      </c>
      <c r="C230" s="180" t="s">
        <v>1442</v>
      </c>
      <c r="D230" s="180" t="s">
        <v>1506</v>
      </c>
      <c r="E230" s="180" t="s">
        <v>329</v>
      </c>
      <c r="F230" s="180"/>
      <c r="G230" s="180"/>
      <c r="H230" s="180"/>
      <c r="I230" s="180"/>
      <c r="J230" s="180" t="s">
        <v>329</v>
      </c>
      <c r="K230" s="180" t="s">
        <v>345</v>
      </c>
      <c r="L230" s="180"/>
      <c r="M230" s="180" t="s">
        <v>436</v>
      </c>
      <c r="N230" s="180" t="s">
        <v>437</v>
      </c>
      <c r="O230" s="180" t="s">
        <v>623</v>
      </c>
      <c r="P230" s="180" t="s">
        <v>600</v>
      </c>
      <c r="Q230" s="180">
        <v>1</v>
      </c>
      <c r="R230" s="180" t="s">
        <v>1173</v>
      </c>
      <c r="S230" s="180" t="s">
        <v>441</v>
      </c>
      <c r="T230" s="180" t="s">
        <v>478</v>
      </c>
      <c r="U230" s="180" t="s">
        <v>479</v>
      </c>
      <c r="V230" s="180" t="s">
        <v>479</v>
      </c>
      <c r="W230" s="180">
        <v>0</v>
      </c>
      <c r="X230" s="180">
        <v>30</v>
      </c>
      <c r="Y230" s="228">
        <f t="shared" si="51"/>
        <v>30</v>
      </c>
      <c r="Z230" s="180" t="s">
        <v>444</v>
      </c>
      <c r="AA230" s="180">
        <v>0</v>
      </c>
      <c r="AB230" s="180">
        <v>0</v>
      </c>
      <c r="AC230" s="180"/>
      <c r="AD230" s="180"/>
      <c r="AE230" s="180"/>
      <c r="AF230" s="230">
        <f t="shared" si="52"/>
        <v>0</v>
      </c>
      <c r="AG230" s="180"/>
      <c r="AH230" s="180"/>
      <c r="AI230" s="230">
        <f t="shared" si="53"/>
        <v>0</v>
      </c>
      <c r="AJ230" s="227">
        <v>0</v>
      </c>
      <c r="AK230" s="227">
        <v>0</v>
      </c>
      <c r="AL230" s="228">
        <v>0</v>
      </c>
      <c r="AM230" s="180"/>
      <c r="AN230" s="180"/>
      <c r="AO230" s="180"/>
      <c r="AP230" s="180" t="s">
        <v>622</v>
      </c>
      <c r="AQ230" s="183" t="s">
        <v>639</v>
      </c>
      <c r="AR230" s="191"/>
      <c r="AS230" s="191"/>
      <c r="AT230" s="191"/>
      <c r="AU230" s="191"/>
      <c r="AV230" s="191"/>
      <c r="AW230" s="191"/>
    </row>
    <row r="231" spans="1:49" ht="30.75" customHeight="1" x14ac:dyDescent="0.15">
      <c r="A231" s="180" t="s">
        <v>1166</v>
      </c>
      <c r="B231" s="180" t="s">
        <v>1167</v>
      </c>
      <c r="C231" s="180" t="s">
        <v>1248</v>
      </c>
      <c r="D231" s="180" t="s">
        <v>1507</v>
      </c>
      <c r="E231" s="180" t="s">
        <v>259</v>
      </c>
      <c r="F231" s="181" t="s">
        <v>259</v>
      </c>
      <c r="G231" s="181"/>
      <c r="H231" s="181"/>
      <c r="I231" s="181"/>
      <c r="J231" s="181"/>
      <c r="K231" s="181"/>
      <c r="L231" s="181" t="s">
        <v>349</v>
      </c>
      <c r="M231" s="180" t="s">
        <v>436</v>
      </c>
      <c r="N231" s="180" t="s">
        <v>437</v>
      </c>
      <c r="O231" s="180" t="s">
        <v>438</v>
      </c>
      <c r="P231" s="180" t="s">
        <v>439</v>
      </c>
      <c r="Q231" s="180">
        <v>1</v>
      </c>
      <c r="R231" s="180" t="s">
        <v>1303</v>
      </c>
      <c r="S231" s="180" t="s">
        <v>441</v>
      </c>
      <c r="T231" s="180" t="s">
        <v>620</v>
      </c>
      <c r="U231" s="180" t="s">
        <v>620</v>
      </c>
      <c r="V231" s="180" t="s">
        <v>620</v>
      </c>
      <c r="W231" s="180">
        <v>0</v>
      </c>
      <c r="X231" s="180">
        <v>1100</v>
      </c>
      <c r="Y231" s="228">
        <f t="shared" si="51"/>
        <v>1100</v>
      </c>
      <c r="Z231" s="180" t="s">
        <v>444</v>
      </c>
      <c r="AA231" s="180">
        <v>0</v>
      </c>
      <c r="AB231" s="180">
        <v>0</v>
      </c>
      <c r="AC231" s="180"/>
      <c r="AD231" s="180"/>
      <c r="AE231" s="180"/>
      <c r="AF231" s="230">
        <f t="shared" si="52"/>
        <v>0</v>
      </c>
      <c r="AG231" s="180"/>
      <c r="AH231" s="180"/>
      <c r="AI231" s="230">
        <f t="shared" si="53"/>
        <v>0</v>
      </c>
      <c r="AJ231" s="227">
        <v>0</v>
      </c>
      <c r="AK231" s="227">
        <v>0</v>
      </c>
      <c r="AL231" s="228">
        <v>0</v>
      </c>
      <c r="AM231" s="180"/>
      <c r="AN231" s="180"/>
      <c r="AO231" s="180"/>
      <c r="AP231" s="180" t="s">
        <v>627</v>
      </c>
      <c r="AQ231" s="183" t="s">
        <v>445</v>
      </c>
      <c r="AR231" s="191"/>
      <c r="AS231" s="191"/>
      <c r="AT231" s="191"/>
      <c r="AU231" s="191"/>
      <c r="AV231" s="191"/>
      <c r="AW231" s="191"/>
    </row>
    <row r="232" spans="1:49" ht="30.75" customHeight="1" x14ac:dyDescent="0.15">
      <c r="A232" s="180" t="s">
        <v>1166</v>
      </c>
      <c r="B232" s="180" t="s">
        <v>1167</v>
      </c>
      <c r="C232" s="180" t="s">
        <v>1184</v>
      </c>
      <c r="D232" s="180" t="s">
        <v>1507</v>
      </c>
      <c r="E232" s="180" t="s">
        <v>267</v>
      </c>
      <c r="F232" s="180"/>
      <c r="G232" s="180" t="s">
        <v>267</v>
      </c>
      <c r="H232" s="180"/>
      <c r="I232" s="180"/>
      <c r="J232" s="180"/>
      <c r="K232" s="180"/>
      <c r="L232" s="181" t="s">
        <v>349</v>
      </c>
      <c r="M232" s="180" t="s">
        <v>449</v>
      </c>
      <c r="N232" s="180" t="s">
        <v>437</v>
      </c>
      <c r="O232" s="180" t="s">
        <v>438</v>
      </c>
      <c r="P232" s="180" t="s">
        <v>439</v>
      </c>
      <c r="Q232" s="180">
        <v>1</v>
      </c>
      <c r="R232" s="180" t="s">
        <v>1350</v>
      </c>
      <c r="S232" s="180" t="s">
        <v>441</v>
      </c>
      <c r="T232" s="180" t="s">
        <v>644</v>
      </c>
      <c r="U232" s="180" t="s">
        <v>666</v>
      </c>
      <c r="V232" s="180" t="s">
        <v>666</v>
      </c>
      <c r="W232" s="180">
        <v>232</v>
      </c>
      <c r="X232" s="180">
        <v>44</v>
      </c>
      <c r="Y232" s="228">
        <v>276</v>
      </c>
      <c r="Z232" s="180" t="s">
        <v>444</v>
      </c>
      <c r="AA232" s="180">
        <v>0</v>
      </c>
      <c r="AB232" s="180">
        <v>0</v>
      </c>
      <c r="AC232" s="180"/>
      <c r="AD232" s="180"/>
      <c r="AE232" s="180"/>
      <c r="AF232" s="230">
        <v>0</v>
      </c>
      <c r="AG232" s="180"/>
      <c r="AH232" s="180"/>
      <c r="AI232" s="230">
        <v>0</v>
      </c>
      <c r="AJ232" s="227">
        <v>0</v>
      </c>
      <c r="AK232" s="227">
        <v>0</v>
      </c>
      <c r="AL232" s="228">
        <v>0</v>
      </c>
      <c r="AM232" s="180"/>
      <c r="AN232" s="180"/>
      <c r="AO232" s="180"/>
      <c r="AP232" s="180" t="s">
        <v>618</v>
      </c>
      <c r="AQ232" s="183" t="s">
        <v>619</v>
      </c>
      <c r="AR232" s="191"/>
      <c r="AS232" s="191"/>
      <c r="AT232" s="191"/>
      <c r="AU232" s="191"/>
      <c r="AV232" s="191"/>
      <c r="AW232" s="191"/>
    </row>
    <row r="233" spans="1:49" ht="30.75" customHeight="1" x14ac:dyDescent="0.15">
      <c r="A233" s="180" t="s">
        <v>1166</v>
      </c>
      <c r="B233" s="180" t="s">
        <v>1167</v>
      </c>
      <c r="C233" s="180" t="s">
        <v>1177</v>
      </c>
      <c r="D233" s="180" t="s">
        <v>1507</v>
      </c>
      <c r="E233" s="180" t="s">
        <v>259</v>
      </c>
      <c r="F233" s="181" t="s">
        <v>259</v>
      </c>
      <c r="G233" s="181"/>
      <c r="H233" s="181"/>
      <c r="I233" s="181"/>
      <c r="J233" s="181"/>
      <c r="K233" s="180" t="s">
        <v>345</v>
      </c>
      <c r="L233" s="181"/>
      <c r="M233" s="180" t="s">
        <v>436</v>
      </c>
      <c r="N233" s="180" t="s">
        <v>437</v>
      </c>
      <c r="O233" s="180" t="s">
        <v>438</v>
      </c>
      <c r="P233" s="180" t="s">
        <v>439</v>
      </c>
      <c r="Q233" s="180">
        <v>1</v>
      </c>
      <c r="R233" s="180" t="s">
        <v>1508</v>
      </c>
      <c r="S233" s="180" t="s">
        <v>441</v>
      </c>
      <c r="T233" s="180" t="s">
        <v>478</v>
      </c>
      <c r="U233" s="180" t="s">
        <v>479</v>
      </c>
      <c r="V233" s="180" t="s">
        <v>930</v>
      </c>
      <c r="W233" s="180">
        <v>0</v>
      </c>
      <c r="X233" s="180">
        <v>950</v>
      </c>
      <c r="Y233" s="228">
        <f t="shared" ref="Y233:Y241" si="54">+W233+X233</f>
        <v>950</v>
      </c>
      <c r="Z233" s="180" t="s">
        <v>444</v>
      </c>
      <c r="AA233" s="180">
        <v>0</v>
      </c>
      <c r="AB233" s="180">
        <v>0</v>
      </c>
      <c r="AC233" s="180"/>
      <c r="AD233" s="180"/>
      <c r="AE233" s="180"/>
      <c r="AF233" s="230">
        <f t="shared" ref="AF233:AF241" si="55">+AD233+AE233</f>
        <v>0</v>
      </c>
      <c r="AG233" s="180"/>
      <c r="AH233" s="180"/>
      <c r="AI233" s="230">
        <f t="shared" ref="AI233:AI241" si="56">+AG233+AH233</f>
        <v>0</v>
      </c>
      <c r="AJ233" s="227">
        <v>0</v>
      </c>
      <c r="AK233" s="227">
        <v>0</v>
      </c>
      <c r="AL233" s="228">
        <v>0</v>
      </c>
      <c r="AM233" s="180"/>
      <c r="AN233" s="180"/>
      <c r="AO233" s="180"/>
      <c r="AP233" s="180" t="s">
        <v>627</v>
      </c>
      <c r="AQ233" s="183" t="s">
        <v>445</v>
      </c>
      <c r="AR233" s="191"/>
      <c r="AS233" s="191"/>
      <c r="AT233" s="191"/>
      <c r="AU233" s="191"/>
      <c r="AV233" s="191"/>
      <c r="AW233" s="191"/>
    </row>
    <row r="234" spans="1:49" ht="30.75" customHeight="1" x14ac:dyDescent="0.15">
      <c r="A234" s="180" t="s">
        <v>1166</v>
      </c>
      <c r="B234" s="180" t="s">
        <v>1167</v>
      </c>
      <c r="C234" s="180" t="s">
        <v>1509</v>
      </c>
      <c r="D234" s="180" t="s">
        <v>1510</v>
      </c>
      <c r="E234" s="180" t="s">
        <v>259</v>
      </c>
      <c r="F234" s="181" t="s">
        <v>259</v>
      </c>
      <c r="G234" s="181"/>
      <c r="H234" s="181"/>
      <c r="I234" s="181"/>
      <c r="J234" s="181"/>
      <c r="K234" s="181"/>
      <c r="L234" s="181"/>
      <c r="M234" s="180" t="s">
        <v>436</v>
      </c>
      <c r="N234" s="180" t="s">
        <v>499</v>
      </c>
      <c r="O234" s="180" t="s">
        <v>438</v>
      </c>
      <c r="P234" s="180" t="s">
        <v>473</v>
      </c>
      <c r="Q234" s="180">
        <v>28</v>
      </c>
      <c r="R234" s="180"/>
      <c r="S234" s="180"/>
      <c r="T234" s="180"/>
      <c r="U234" s="180"/>
      <c r="V234" s="180"/>
      <c r="W234" s="180"/>
      <c r="X234" s="180"/>
      <c r="Y234" s="228">
        <f t="shared" si="54"/>
        <v>0</v>
      </c>
      <c r="Z234" s="180"/>
      <c r="AA234" s="180">
        <v>0</v>
      </c>
      <c r="AB234" s="180">
        <v>0</v>
      </c>
      <c r="AC234" s="180" t="s">
        <v>1170</v>
      </c>
      <c r="AD234" s="180">
        <v>0</v>
      </c>
      <c r="AE234" s="180">
        <v>0</v>
      </c>
      <c r="AF234" s="230">
        <f t="shared" si="55"/>
        <v>0</v>
      </c>
      <c r="AG234" s="180">
        <v>0</v>
      </c>
      <c r="AH234" s="180">
        <v>261</v>
      </c>
      <c r="AI234" s="230">
        <f t="shared" si="56"/>
        <v>261</v>
      </c>
      <c r="AJ234" s="227">
        <v>0</v>
      </c>
      <c r="AK234" s="227">
        <v>261</v>
      </c>
      <c r="AL234" s="228">
        <v>261</v>
      </c>
      <c r="AM234" s="180" t="s">
        <v>444</v>
      </c>
      <c r="AN234" s="180">
        <v>0</v>
      </c>
      <c r="AO234" s="180">
        <v>0</v>
      </c>
      <c r="AP234" s="180" t="s">
        <v>638</v>
      </c>
      <c r="AQ234" s="182" t="s">
        <v>643</v>
      </c>
      <c r="AR234" s="191"/>
      <c r="AS234" s="191"/>
      <c r="AT234" s="191"/>
      <c r="AU234" s="191"/>
      <c r="AV234" s="191"/>
      <c r="AW234" s="191"/>
    </row>
    <row r="235" spans="1:49" ht="30.75" customHeight="1" x14ac:dyDescent="0.25">
      <c r="A235" s="180" t="s">
        <v>1166</v>
      </c>
      <c r="B235" s="180" t="s">
        <v>1167</v>
      </c>
      <c r="C235" s="180" t="s">
        <v>1511</v>
      </c>
      <c r="D235" s="180" t="s">
        <v>1512</v>
      </c>
      <c r="E235" s="180" t="s">
        <v>1201</v>
      </c>
      <c r="F235" s="181" t="s">
        <v>259</v>
      </c>
      <c r="G235" s="181"/>
      <c r="H235" s="233" t="s">
        <v>285</v>
      </c>
      <c r="I235" s="233"/>
      <c r="J235" s="233"/>
      <c r="K235" s="233"/>
      <c r="L235" s="181" t="s">
        <v>349</v>
      </c>
      <c r="M235" s="180" t="s">
        <v>436</v>
      </c>
      <c r="N235" s="180" t="s">
        <v>437</v>
      </c>
      <c r="O235" s="180" t="s">
        <v>438</v>
      </c>
      <c r="P235" s="180" t="s">
        <v>439</v>
      </c>
      <c r="Q235" s="180">
        <v>3</v>
      </c>
      <c r="R235" s="180" t="s">
        <v>1513</v>
      </c>
      <c r="S235" s="180" t="s">
        <v>441</v>
      </c>
      <c r="T235" s="180" t="s">
        <v>608</v>
      </c>
      <c r="U235" s="180" t="s">
        <v>613</v>
      </c>
      <c r="V235" s="180" t="s">
        <v>751</v>
      </c>
      <c r="W235" s="180">
        <v>0</v>
      </c>
      <c r="X235" s="180">
        <v>105</v>
      </c>
      <c r="Y235" s="228">
        <f t="shared" si="54"/>
        <v>105</v>
      </c>
      <c r="Z235" s="180" t="s">
        <v>444</v>
      </c>
      <c r="AA235" s="180">
        <v>0</v>
      </c>
      <c r="AB235" s="180">
        <v>0</v>
      </c>
      <c r="AC235" s="180"/>
      <c r="AD235" s="180"/>
      <c r="AE235" s="180"/>
      <c r="AF235" s="230">
        <f t="shared" si="55"/>
        <v>0</v>
      </c>
      <c r="AG235" s="180"/>
      <c r="AH235" s="180"/>
      <c r="AI235" s="230">
        <f t="shared" si="56"/>
        <v>0</v>
      </c>
      <c r="AJ235" s="227">
        <v>0</v>
      </c>
      <c r="AK235" s="227">
        <v>0</v>
      </c>
      <c r="AL235" s="228">
        <v>0</v>
      </c>
      <c r="AM235" s="180"/>
      <c r="AN235" s="180"/>
      <c r="AO235" s="180"/>
      <c r="AP235" s="180" t="s">
        <v>627</v>
      </c>
      <c r="AQ235" s="183" t="s">
        <v>445</v>
      </c>
      <c r="AR235" s="191"/>
      <c r="AS235" s="191"/>
      <c r="AT235" s="191"/>
      <c r="AU235" s="191"/>
      <c r="AV235" s="191"/>
      <c r="AW235" s="191"/>
    </row>
    <row r="236" spans="1:49" ht="30.75" customHeight="1" x14ac:dyDescent="0.15">
      <c r="A236" s="180" t="s">
        <v>1166</v>
      </c>
      <c r="B236" s="180" t="s">
        <v>1167</v>
      </c>
      <c r="C236" s="180" t="s">
        <v>1224</v>
      </c>
      <c r="D236" s="180" t="s">
        <v>1514</v>
      </c>
      <c r="E236" s="180" t="s">
        <v>259</v>
      </c>
      <c r="F236" s="181" t="s">
        <v>259</v>
      </c>
      <c r="G236" s="181"/>
      <c r="H236" s="181"/>
      <c r="I236" s="181"/>
      <c r="J236" s="181"/>
      <c r="K236" s="180" t="s">
        <v>345</v>
      </c>
      <c r="L236" s="181"/>
      <c r="M236" s="180" t="s">
        <v>436</v>
      </c>
      <c r="N236" s="180" t="s">
        <v>437</v>
      </c>
      <c r="O236" s="180" t="s">
        <v>438</v>
      </c>
      <c r="P236" s="180" t="s">
        <v>439</v>
      </c>
      <c r="Q236" s="180">
        <v>1</v>
      </c>
      <c r="R236" s="180" t="s">
        <v>1197</v>
      </c>
      <c r="S236" s="180" t="s">
        <v>441</v>
      </c>
      <c r="T236" s="180" t="s">
        <v>478</v>
      </c>
      <c r="U236" s="180" t="s">
        <v>479</v>
      </c>
      <c r="V236" s="180" t="s">
        <v>705</v>
      </c>
      <c r="W236" s="180">
        <v>0</v>
      </c>
      <c r="X236" s="180">
        <v>200</v>
      </c>
      <c r="Y236" s="228">
        <f t="shared" si="54"/>
        <v>200</v>
      </c>
      <c r="Z236" s="180" t="s">
        <v>444</v>
      </c>
      <c r="AA236" s="180">
        <v>0</v>
      </c>
      <c r="AB236" s="180">
        <v>0</v>
      </c>
      <c r="AC236" s="180"/>
      <c r="AD236" s="180"/>
      <c r="AE236" s="180"/>
      <c r="AF236" s="230">
        <f t="shared" si="55"/>
        <v>0</v>
      </c>
      <c r="AG236" s="180"/>
      <c r="AH236" s="180"/>
      <c r="AI236" s="230">
        <f t="shared" si="56"/>
        <v>0</v>
      </c>
      <c r="AJ236" s="227">
        <v>0</v>
      </c>
      <c r="AK236" s="227">
        <v>0</v>
      </c>
      <c r="AL236" s="228">
        <v>0</v>
      </c>
      <c r="AM236" s="180"/>
      <c r="AN236" s="180"/>
      <c r="AO236" s="180"/>
      <c r="AP236" s="180" t="s">
        <v>627</v>
      </c>
      <c r="AQ236" s="183" t="s">
        <v>445</v>
      </c>
      <c r="AR236" s="191"/>
      <c r="AS236" s="191"/>
      <c r="AT236" s="191"/>
      <c r="AU236" s="191"/>
      <c r="AV236" s="191"/>
      <c r="AW236" s="191"/>
    </row>
    <row r="237" spans="1:49" ht="30.75" customHeight="1" x14ac:dyDescent="0.15">
      <c r="A237" s="180" t="s">
        <v>1166</v>
      </c>
      <c r="B237" s="180" t="s">
        <v>1167</v>
      </c>
      <c r="C237" s="180" t="s">
        <v>1177</v>
      </c>
      <c r="D237" s="180" t="s">
        <v>1514</v>
      </c>
      <c r="E237" s="180" t="s">
        <v>259</v>
      </c>
      <c r="F237" s="181" t="s">
        <v>259</v>
      </c>
      <c r="G237" s="181"/>
      <c r="H237" s="181"/>
      <c r="I237" s="181"/>
      <c r="J237" s="181"/>
      <c r="K237" s="180" t="s">
        <v>345</v>
      </c>
      <c r="L237" s="181"/>
      <c r="M237" s="180" t="s">
        <v>436</v>
      </c>
      <c r="N237" s="180" t="s">
        <v>437</v>
      </c>
      <c r="O237" s="180" t="s">
        <v>438</v>
      </c>
      <c r="P237" s="180" t="s">
        <v>439</v>
      </c>
      <c r="Q237" s="180">
        <v>1</v>
      </c>
      <c r="R237" s="180" t="s">
        <v>1515</v>
      </c>
      <c r="S237" s="180" t="s">
        <v>441</v>
      </c>
      <c r="T237" s="180" t="s">
        <v>478</v>
      </c>
      <c r="U237" s="180" t="s">
        <v>479</v>
      </c>
      <c r="V237" s="180" t="s">
        <v>954</v>
      </c>
      <c r="W237" s="180">
        <v>0</v>
      </c>
      <c r="X237" s="180">
        <v>180</v>
      </c>
      <c r="Y237" s="228">
        <f t="shared" si="54"/>
        <v>180</v>
      </c>
      <c r="Z237" s="180" t="s">
        <v>444</v>
      </c>
      <c r="AA237" s="180">
        <v>0</v>
      </c>
      <c r="AB237" s="180">
        <v>0</v>
      </c>
      <c r="AC237" s="180"/>
      <c r="AD237" s="180"/>
      <c r="AE237" s="180"/>
      <c r="AF237" s="230">
        <f t="shared" si="55"/>
        <v>0</v>
      </c>
      <c r="AG237" s="180"/>
      <c r="AH237" s="180"/>
      <c r="AI237" s="230">
        <f t="shared" si="56"/>
        <v>0</v>
      </c>
      <c r="AJ237" s="227">
        <v>0</v>
      </c>
      <c r="AK237" s="227">
        <v>0</v>
      </c>
      <c r="AL237" s="228">
        <v>0</v>
      </c>
      <c r="AM237" s="180"/>
      <c r="AN237" s="180"/>
      <c r="AO237" s="180"/>
      <c r="AP237" s="180" t="s">
        <v>627</v>
      </c>
      <c r="AQ237" s="183" t="s">
        <v>445</v>
      </c>
      <c r="AR237" s="191"/>
      <c r="AS237" s="191"/>
      <c r="AT237" s="191"/>
      <c r="AU237" s="191"/>
      <c r="AV237" s="191"/>
      <c r="AW237" s="191"/>
    </row>
    <row r="238" spans="1:49" ht="30.75" customHeight="1" x14ac:dyDescent="0.15">
      <c r="A238" s="180" t="s">
        <v>1166</v>
      </c>
      <c r="B238" s="180" t="s">
        <v>1167</v>
      </c>
      <c r="C238" s="180" t="s">
        <v>1207</v>
      </c>
      <c r="D238" s="180" t="s">
        <v>1514</v>
      </c>
      <c r="E238" s="180" t="s">
        <v>259</v>
      </c>
      <c r="F238" s="181" t="s">
        <v>259</v>
      </c>
      <c r="G238" s="181"/>
      <c r="H238" s="181"/>
      <c r="I238" s="181"/>
      <c r="J238" s="181"/>
      <c r="K238" s="180" t="s">
        <v>345</v>
      </c>
      <c r="L238" s="181"/>
      <c r="M238" s="180" t="s">
        <v>436</v>
      </c>
      <c r="N238" s="180" t="s">
        <v>437</v>
      </c>
      <c r="O238" s="180" t="s">
        <v>438</v>
      </c>
      <c r="P238" s="180" t="s">
        <v>439</v>
      </c>
      <c r="Q238" s="180">
        <v>1</v>
      </c>
      <c r="R238" s="180" t="s">
        <v>1516</v>
      </c>
      <c r="S238" s="180" t="s">
        <v>441</v>
      </c>
      <c r="T238" s="180" t="s">
        <v>478</v>
      </c>
      <c r="U238" s="180" t="s">
        <v>479</v>
      </c>
      <c r="V238" s="180" t="s">
        <v>900</v>
      </c>
      <c r="W238" s="180">
        <v>0</v>
      </c>
      <c r="X238" s="180">
        <v>400</v>
      </c>
      <c r="Y238" s="228">
        <f t="shared" si="54"/>
        <v>400</v>
      </c>
      <c r="Z238" s="180" t="s">
        <v>444</v>
      </c>
      <c r="AA238" s="180">
        <v>0</v>
      </c>
      <c r="AB238" s="180">
        <v>0</v>
      </c>
      <c r="AC238" s="180"/>
      <c r="AD238" s="180"/>
      <c r="AE238" s="180"/>
      <c r="AF238" s="230">
        <f t="shared" si="55"/>
        <v>0</v>
      </c>
      <c r="AG238" s="180"/>
      <c r="AH238" s="180"/>
      <c r="AI238" s="230">
        <f t="shared" si="56"/>
        <v>0</v>
      </c>
      <c r="AJ238" s="227">
        <v>0</v>
      </c>
      <c r="AK238" s="227">
        <v>0</v>
      </c>
      <c r="AL238" s="228">
        <v>0</v>
      </c>
      <c r="AM238" s="180"/>
      <c r="AN238" s="180"/>
      <c r="AO238" s="180"/>
      <c r="AP238" s="180" t="s">
        <v>627</v>
      </c>
      <c r="AQ238" s="183" t="s">
        <v>445</v>
      </c>
      <c r="AR238" s="191"/>
      <c r="AS238" s="191"/>
      <c r="AT238" s="191"/>
      <c r="AU238" s="191"/>
      <c r="AV238" s="191"/>
      <c r="AW238" s="191"/>
    </row>
    <row r="239" spans="1:49" ht="30.75" customHeight="1" x14ac:dyDescent="0.15">
      <c r="A239" s="180" t="s">
        <v>1166</v>
      </c>
      <c r="B239" s="180" t="s">
        <v>1167</v>
      </c>
      <c r="C239" s="180" t="s">
        <v>1269</v>
      </c>
      <c r="D239" s="180" t="s">
        <v>1514</v>
      </c>
      <c r="E239" s="180" t="s">
        <v>259</v>
      </c>
      <c r="F239" s="181" t="s">
        <v>259</v>
      </c>
      <c r="G239" s="181"/>
      <c r="H239" s="181"/>
      <c r="I239" s="181"/>
      <c r="J239" s="181"/>
      <c r="K239" s="181"/>
      <c r="L239" s="181" t="s">
        <v>349</v>
      </c>
      <c r="M239" s="180" t="s">
        <v>436</v>
      </c>
      <c r="N239" s="180" t="s">
        <v>437</v>
      </c>
      <c r="O239" s="180" t="s">
        <v>438</v>
      </c>
      <c r="P239" s="180" t="s">
        <v>439</v>
      </c>
      <c r="Q239" s="180">
        <v>1</v>
      </c>
      <c r="R239" s="180" t="s">
        <v>1517</v>
      </c>
      <c r="S239" s="180" t="s">
        <v>441</v>
      </c>
      <c r="T239" s="180" t="s">
        <v>492</v>
      </c>
      <c r="U239" s="180" t="s">
        <v>492</v>
      </c>
      <c r="V239" s="180" t="s">
        <v>699</v>
      </c>
      <c r="W239" s="180">
        <v>0</v>
      </c>
      <c r="X239" s="180">
        <v>210</v>
      </c>
      <c r="Y239" s="228">
        <f t="shared" si="54"/>
        <v>210</v>
      </c>
      <c r="Z239" s="180" t="s">
        <v>444</v>
      </c>
      <c r="AA239" s="180">
        <v>0</v>
      </c>
      <c r="AB239" s="180">
        <v>0</v>
      </c>
      <c r="AC239" s="180"/>
      <c r="AD239" s="180"/>
      <c r="AE239" s="180"/>
      <c r="AF239" s="230">
        <f t="shared" si="55"/>
        <v>0</v>
      </c>
      <c r="AG239" s="180"/>
      <c r="AH239" s="180"/>
      <c r="AI239" s="230">
        <f t="shared" si="56"/>
        <v>0</v>
      </c>
      <c r="AJ239" s="227">
        <v>0</v>
      </c>
      <c r="AK239" s="227">
        <v>0</v>
      </c>
      <c r="AL239" s="228">
        <v>0</v>
      </c>
      <c r="AM239" s="180"/>
      <c r="AN239" s="180"/>
      <c r="AO239" s="180"/>
      <c r="AP239" s="180" t="s">
        <v>627</v>
      </c>
      <c r="AQ239" s="183" t="s">
        <v>445</v>
      </c>
      <c r="AR239" s="191"/>
      <c r="AS239" s="191"/>
      <c r="AT239" s="191"/>
      <c r="AU239" s="191"/>
      <c r="AV239" s="191"/>
      <c r="AW239" s="191"/>
    </row>
    <row r="240" spans="1:49" ht="30.75" customHeight="1" x14ac:dyDescent="0.25">
      <c r="A240" s="180" t="s">
        <v>1166</v>
      </c>
      <c r="B240" s="180" t="s">
        <v>1167</v>
      </c>
      <c r="C240" s="180" t="s">
        <v>1254</v>
      </c>
      <c r="D240" s="180" t="s">
        <v>1518</v>
      </c>
      <c r="E240" s="180" t="s">
        <v>1201</v>
      </c>
      <c r="F240" s="181" t="s">
        <v>259</v>
      </c>
      <c r="G240" s="181"/>
      <c r="H240" s="233" t="s">
        <v>285</v>
      </c>
      <c r="I240" s="233"/>
      <c r="J240" s="233"/>
      <c r="K240" s="233"/>
      <c r="L240" s="181" t="s">
        <v>349</v>
      </c>
      <c r="M240" s="180" t="s">
        <v>436</v>
      </c>
      <c r="N240" s="180" t="s">
        <v>437</v>
      </c>
      <c r="O240" s="180" t="s">
        <v>438</v>
      </c>
      <c r="P240" s="180" t="s">
        <v>439</v>
      </c>
      <c r="Q240" s="180">
        <v>1</v>
      </c>
      <c r="R240" s="180" t="s">
        <v>1391</v>
      </c>
      <c r="S240" s="180" t="s">
        <v>441</v>
      </c>
      <c r="T240" s="180" t="s">
        <v>492</v>
      </c>
      <c r="U240" s="180" t="s">
        <v>492</v>
      </c>
      <c r="V240" s="180" t="s">
        <v>492</v>
      </c>
      <c r="W240" s="180">
        <v>0</v>
      </c>
      <c r="X240" s="180">
        <v>220</v>
      </c>
      <c r="Y240" s="228">
        <f t="shared" si="54"/>
        <v>220</v>
      </c>
      <c r="Z240" s="180" t="s">
        <v>444</v>
      </c>
      <c r="AA240" s="180">
        <v>0</v>
      </c>
      <c r="AB240" s="180">
        <v>0</v>
      </c>
      <c r="AC240" s="180"/>
      <c r="AD240" s="180"/>
      <c r="AE240" s="180"/>
      <c r="AF240" s="230">
        <f t="shared" si="55"/>
        <v>0</v>
      </c>
      <c r="AG240" s="180"/>
      <c r="AH240" s="180"/>
      <c r="AI240" s="230">
        <f t="shared" si="56"/>
        <v>0</v>
      </c>
      <c r="AJ240" s="227">
        <v>0</v>
      </c>
      <c r="AK240" s="227">
        <v>0</v>
      </c>
      <c r="AL240" s="228">
        <v>0</v>
      </c>
      <c r="AM240" s="180"/>
      <c r="AN240" s="180"/>
      <c r="AO240" s="180"/>
      <c r="AP240" s="180" t="s">
        <v>627</v>
      </c>
      <c r="AQ240" s="183" t="s">
        <v>445</v>
      </c>
      <c r="AR240" s="191"/>
      <c r="AS240" s="191"/>
      <c r="AT240" s="191"/>
      <c r="AU240" s="191"/>
      <c r="AV240" s="191"/>
      <c r="AW240" s="191"/>
    </row>
    <row r="241" spans="1:49" ht="30.75" customHeight="1" x14ac:dyDescent="0.25">
      <c r="A241" s="180" t="s">
        <v>1166</v>
      </c>
      <c r="B241" s="180" t="s">
        <v>1167</v>
      </c>
      <c r="C241" s="180" t="s">
        <v>1207</v>
      </c>
      <c r="D241" s="180" t="s">
        <v>1518</v>
      </c>
      <c r="E241" s="180" t="s">
        <v>1201</v>
      </c>
      <c r="F241" s="181" t="s">
        <v>259</v>
      </c>
      <c r="G241" s="181"/>
      <c r="H241" s="233" t="s">
        <v>285</v>
      </c>
      <c r="I241" s="233"/>
      <c r="J241" s="233"/>
      <c r="K241" s="233"/>
      <c r="L241" s="181" t="s">
        <v>349</v>
      </c>
      <c r="M241" s="180" t="s">
        <v>436</v>
      </c>
      <c r="N241" s="180" t="s">
        <v>437</v>
      </c>
      <c r="O241" s="180" t="s">
        <v>438</v>
      </c>
      <c r="P241" s="180" t="s">
        <v>439</v>
      </c>
      <c r="Q241" s="180">
        <v>1</v>
      </c>
      <c r="R241" s="180" t="s">
        <v>1519</v>
      </c>
      <c r="S241" s="180" t="s">
        <v>441</v>
      </c>
      <c r="T241" s="180" t="s">
        <v>492</v>
      </c>
      <c r="U241" s="180" t="s">
        <v>717</v>
      </c>
      <c r="V241" s="180" t="s">
        <v>717</v>
      </c>
      <c r="W241" s="180">
        <v>0</v>
      </c>
      <c r="X241" s="180">
        <v>200</v>
      </c>
      <c r="Y241" s="228">
        <f t="shared" si="54"/>
        <v>200</v>
      </c>
      <c r="Z241" s="180" t="s">
        <v>444</v>
      </c>
      <c r="AA241" s="180">
        <v>0</v>
      </c>
      <c r="AB241" s="180">
        <v>0</v>
      </c>
      <c r="AC241" s="180"/>
      <c r="AD241" s="180"/>
      <c r="AE241" s="180"/>
      <c r="AF241" s="230">
        <f t="shared" si="55"/>
        <v>0</v>
      </c>
      <c r="AG241" s="180"/>
      <c r="AH241" s="180"/>
      <c r="AI241" s="230">
        <f t="shared" si="56"/>
        <v>0</v>
      </c>
      <c r="AJ241" s="227">
        <v>0</v>
      </c>
      <c r="AK241" s="227">
        <v>0</v>
      </c>
      <c r="AL241" s="228">
        <v>0</v>
      </c>
      <c r="AM241" s="180"/>
      <c r="AN241" s="180"/>
      <c r="AO241" s="180"/>
      <c r="AP241" s="180" t="s">
        <v>627</v>
      </c>
      <c r="AQ241" s="183" t="s">
        <v>445</v>
      </c>
      <c r="AR241" s="191"/>
      <c r="AS241" s="191"/>
      <c r="AT241" s="191"/>
      <c r="AU241" s="191"/>
      <c r="AV241" s="191"/>
      <c r="AW241" s="191"/>
    </row>
    <row r="242" spans="1:49" ht="30.75" customHeight="1" x14ac:dyDescent="0.15">
      <c r="A242" s="180" t="s">
        <v>1166</v>
      </c>
      <c r="B242" s="180" t="s">
        <v>1167</v>
      </c>
      <c r="C242" s="180" t="s">
        <v>1520</v>
      </c>
      <c r="D242" s="180" t="s">
        <v>1521</v>
      </c>
      <c r="E242" s="180" t="s">
        <v>267</v>
      </c>
      <c r="F242" s="180"/>
      <c r="G242" s="180" t="s">
        <v>267</v>
      </c>
      <c r="H242" s="180"/>
      <c r="I242" s="180"/>
      <c r="J242" s="180"/>
      <c r="K242" s="180" t="s">
        <v>345</v>
      </c>
      <c r="L242" s="180"/>
      <c r="M242" s="180" t="s">
        <v>449</v>
      </c>
      <c r="N242" s="180" t="s">
        <v>437</v>
      </c>
      <c r="O242" s="180" t="s">
        <v>438</v>
      </c>
      <c r="P242" s="180" t="s">
        <v>439</v>
      </c>
      <c r="Q242" s="180">
        <v>5</v>
      </c>
      <c r="R242" s="180" t="s">
        <v>1065</v>
      </c>
      <c r="S242" s="180" t="s">
        <v>441</v>
      </c>
      <c r="T242" s="180" t="s">
        <v>478</v>
      </c>
      <c r="U242" s="180" t="s">
        <v>479</v>
      </c>
      <c r="V242" s="180" t="s">
        <v>803</v>
      </c>
      <c r="W242" s="180">
        <v>96</v>
      </c>
      <c r="X242" s="180">
        <v>34</v>
      </c>
      <c r="Y242" s="228">
        <v>130</v>
      </c>
      <c r="Z242" s="180" t="s">
        <v>452</v>
      </c>
      <c r="AA242" s="180">
        <v>1</v>
      </c>
      <c r="AB242" s="180">
        <v>15</v>
      </c>
      <c r="AC242" s="180"/>
      <c r="AD242" s="180"/>
      <c r="AE242" s="180"/>
      <c r="AF242" s="230">
        <v>0</v>
      </c>
      <c r="AG242" s="180"/>
      <c r="AH242" s="180"/>
      <c r="AI242" s="230">
        <v>0</v>
      </c>
      <c r="AJ242" s="227">
        <v>0</v>
      </c>
      <c r="AK242" s="227">
        <v>0</v>
      </c>
      <c r="AL242" s="228">
        <v>0</v>
      </c>
      <c r="AM242" s="180"/>
      <c r="AN242" s="180"/>
      <c r="AO242" s="180"/>
      <c r="AP242" s="180" t="s">
        <v>618</v>
      </c>
      <c r="AQ242" s="183" t="s">
        <v>619</v>
      </c>
      <c r="AR242" s="191"/>
      <c r="AS242" s="191"/>
      <c r="AT242" s="191"/>
      <c r="AU242" s="191"/>
      <c r="AV242" s="191"/>
      <c r="AW242" s="191"/>
    </row>
    <row r="243" spans="1:49" ht="30.75" customHeight="1" x14ac:dyDescent="0.15">
      <c r="A243" s="180" t="s">
        <v>1166</v>
      </c>
      <c r="B243" s="180" t="s">
        <v>1167</v>
      </c>
      <c r="C243" s="180" t="s">
        <v>1269</v>
      </c>
      <c r="D243" s="180" t="s">
        <v>1522</v>
      </c>
      <c r="E243" s="180" t="s">
        <v>329</v>
      </c>
      <c r="F243" s="180"/>
      <c r="G243" s="180"/>
      <c r="H243" s="180"/>
      <c r="I243" s="180"/>
      <c r="J243" s="180" t="s">
        <v>329</v>
      </c>
      <c r="K243" s="180" t="s">
        <v>345</v>
      </c>
      <c r="L243" s="180"/>
      <c r="M243" s="180" t="s">
        <v>436</v>
      </c>
      <c r="N243" s="180" t="s">
        <v>437</v>
      </c>
      <c r="O243" s="180" t="s">
        <v>623</v>
      </c>
      <c r="P243" s="180" t="s">
        <v>600</v>
      </c>
      <c r="Q243" s="180">
        <v>1</v>
      </c>
      <c r="R243" s="180" t="s">
        <v>1173</v>
      </c>
      <c r="S243" s="180" t="s">
        <v>441</v>
      </c>
      <c r="T243" s="180" t="s">
        <v>478</v>
      </c>
      <c r="U243" s="180" t="s">
        <v>479</v>
      </c>
      <c r="V243" s="180" t="s">
        <v>479</v>
      </c>
      <c r="W243" s="180"/>
      <c r="X243" s="180"/>
      <c r="Y243" s="228">
        <f t="shared" ref="Y243:Y250" si="57">+W243+X243</f>
        <v>0</v>
      </c>
      <c r="Z243" s="180"/>
      <c r="AA243" s="180">
        <v>0</v>
      </c>
      <c r="AB243" s="180">
        <v>0</v>
      </c>
      <c r="AC243" s="180"/>
      <c r="AD243" s="180"/>
      <c r="AE243" s="180"/>
      <c r="AF243" s="230">
        <f t="shared" ref="AF243:AF250" si="58">+AD243+AE243</f>
        <v>0</v>
      </c>
      <c r="AG243" s="180"/>
      <c r="AH243" s="180"/>
      <c r="AI243" s="230">
        <f t="shared" ref="AI243:AI250" si="59">+AG243+AH243</f>
        <v>0</v>
      </c>
      <c r="AJ243" s="227">
        <v>0</v>
      </c>
      <c r="AK243" s="227">
        <v>0</v>
      </c>
      <c r="AL243" s="228">
        <v>0</v>
      </c>
      <c r="AM243" s="180"/>
      <c r="AN243" s="180"/>
      <c r="AO243" s="180"/>
      <c r="AP243" s="180" t="s">
        <v>622</v>
      </c>
      <c r="AQ243" s="183" t="s">
        <v>639</v>
      </c>
      <c r="AR243" s="191"/>
      <c r="AS243" s="191"/>
      <c r="AT243" s="191"/>
      <c r="AU243" s="191"/>
      <c r="AV243" s="191"/>
      <c r="AW243" s="191"/>
    </row>
    <row r="244" spans="1:49" ht="30.75" customHeight="1" x14ac:dyDescent="0.25">
      <c r="A244" s="180" t="s">
        <v>1166</v>
      </c>
      <c r="B244" s="180" t="s">
        <v>1167</v>
      </c>
      <c r="C244" s="180" t="s">
        <v>1297</v>
      </c>
      <c r="D244" s="180" t="s">
        <v>1523</v>
      </c>
      <c r="E244" s="180" t="s">
        <v>1201</v>
      </c>
      <c r="F244" s="181" t="s">
        <v>259</v>
      </c>
      <c r="G244" s="181"/>
      <c r="H244" s="233" t="s">
        <v>285</v>
      </c>
      <c r="I244" s="233"/>
      <c r="J244" s="233"/>
      <c r="K244" s="233"/>
      <c r="L244" s="181" t="s">
        <v>349</v>
      </c>
      <c r="M244" s="180" t="s">
        <v>436</v>
      </c>
      <c r="N244" s="180" t="s">
        <v>437</v>
      </c>
      <c r="O244" s="180" t="s">
        <v>438</v>
      </c>
      <c r="P244" s="180" t="s">
        <v>439</v>
      </c>
      <c r="Q244" s="180">
        <v>1</v>
      </c>
      <c r="R244" s="180" t="s">
        <v>1524</v>
      </c>
      <c r="S244" s="180" t="s">
        <v>441</v>
      </c>
      <c r="T244" s="180" t="s">
        <v>660</v>
      </c>
      <c r="U244" s="180" t="s">
        <v>734</v>
      </c>
      <c r="V244" s="180" t="s">
        <v>811</v>
      </c>
      <c r="W244" s="180">
        <v>0</v>
      </c>
      <c r="X244" s="180">
        <v>120</v>
      </c>
      <c r="Y244" s="228">
        <f t="shared" si="57"/>
        <v>120</v>
      </c>
      <c r="Z244" s="180" t="s">
        <v>444</v>
      </c>
      <c r="AA244" s="180">
        <v>0</v>
      </c>
      <c r="AB244" s="180">
        <v>0</v>
      </c>
      <c r="AC244" s="180"/>
      <c r="AD244" s="180"/>
      <c r="AE244" s="180"/>
      <c r="AF244" s="230">
        <f t="shared" si="58"/>
        <v>0</v>
      </c>
      <c r="AG244" s="180"/>
      <c r="AH244" s="180"/>
      <c r="AI244" s="230">
        <f t="shared" si="59"/>
        <v>0</v>
      </c>
      <c r="AJ244" s="227">
        <v>0</v>
      </c>
      <c r="AK244" s="227">
        <v>0</v>
      </c>
      <c r="AL244" s="228">
        <v>0</v>
      </c>
      <c r="AM244" s="180"/>
      <c r="AN244" s="180"/>
      <c r="AO244" s="180"/>
      <c r="AP244" s="180" t="s">
        <v>627</v>
      </c>
      <c r="AQ244" s="183" t="s">
        <v>445</v>
      </c>
      <c r="AR244" s="191"/>
      <c r="AS244" s="191"/>
      <c r="AT244" s="191"/>
      <c r="AU244" s="191"/>
      <c r="AV244" s="191"/>
      <c r="AW244" s="191"/>
    </row>
    <row r="245" spans="1:49" ht="30.75" customHeight="1" x14ac:dyDescent="0.25">
      <c r="A245" s="180" t="s">
        <v>1166</v>
      </c>
      <c r="B245" s="180" t="s">
        <v>1167</v>
      </c>
      <c r="C245" s="180" t="s">
        <v>1525</v>
      </c>
      <c r="D245" s="180" t="s">
        <v>1523</v>
      </c>
      <c r="E245" s="180" t="s">
        <v>1201</v>
      </c>
      <c r="F245" s="181" t="s">
        <v>259</v>
      </c>
      <c r="G245" s="181"/>
      <c r="H245" s="233" t="s">
        <v>285</v>
      </c>
      <c r="I245" s="233"/>
      <c r="J245" s="233"/>
      <c r="K245" s="233"/>
      <c r="L245" s="181" t="s">
        <v>349</v>
      </c>
      <c r="M245" s="180" t="s">
        <v>436</v>
      </c>
      <c r="N245" s="180" t="s">
        <v>437</v>
      </c>
      <c r="O245" s="180" t="s">
        <v>438</v>
      </c>
      <c r="P245" s="180" t="s">
        <v>439</v>
      </c>
      <c r="Q245" s="180">
        <v>2</v>
      </c>
      <c r="R245" s="180" t="s">
        <v>1526</v>
      </c>
      <c r="S245" s="180" t="s">
        <v>441</v>
      </c>
      <c r="T245" s="180" t="s">
        <v>660</v>
      </c>
      <c r="U245" s="180" t="s">
        <v>734</v>
      </c>
      <c r="V245" s="180" t="s">
        <v>734</v>
      </c>
      <c r="W245" s="180">
        <v>0</v>
      </c>
      <c r="X245" s="180">
        <v>429</v>
      </c>
      <c r="Y245" s="228">
        <f t="shared" si="57"/>
        <v>429</v>
      </c>
      <c r="Z245" s="180" t="s">
        <v>444</v>
      </c>
      <c r="AA245" s="180">
        <v>0</v>
      </c>
      <c r="AB245" s="180">
        <v>0</v>
      </c>
      <c r="AC245" s="180"/>
      <c r="AD245" s="180"/>
      <c r="AE245" s="180"/>
      <c r="AF245" s="230">
        <f t="shared" si="58"/>
        <v>0</v>
      </c>
      <c r="AG245" s="180"/>
      <c r="AH245" s="180"/>
      <c r="AI245" s="230">
        <f t="shared" si="59"/>
        <v>0</v>
      </c>
      <c r="AJ245" s="227">
        <v>0</v>
      </c>
      <c r="AK245" s="227">
        <v>0</v>
      </c>
      <c r="AL245" s="228">
        <v>0</v>
      </c>
      <c r="AM245" s="180"/>
      <c r="AN245" s="180"/>
      <c r="AO245" s="180"/>
      <c r="AP245" s="180" t="s">
        <v>627</v>
      </c>
      <c r="AQ245" s="183" t="s">
        <v>445</v>
      </c>
      <c r="AR245" s="191"/>
      <c r="AS245" s="191"/>
      <c r="AT245" s="191"/>
      <c r="AU245" s="191"/>
      <c r="AV245" s="191"/>
      <c r="AW245" s="191"/>
    </row>
    <row r="246" spans="1:49" ht="30.75" customHeight="1" x14ac:dyDescent="0.15">
      <c r="A246" s="180" t="s">
        <v>1166</v>
      </c>
      <c r="B246" s="180" t="s">
        <v>1167</v>
      </c>
      <c r="C246" s="180" t="s">
        <v>1379</v>
      </c>
      <c r="D246" s="180" t="s">
        <v>1527</v>
      </c>
      <c r="E246" s="180" t="s">
        <v>329</v>
      </c>
      <c r="F246" s="180"/>
      <c r="G246" s="180"/>
      <c r="H246" s="180"/>
      <c r="I246" s="180"/>
      <c r="J246" s="180" t="s">
        <v>329</v>
      </c>
      <c r="K246" s="180" t="s">
        <v>345</v>
      </c>
      <c r="L246" s="180"/>
      <c r="M246" s="180" t="s">
        <v>436</v>
      </c>
      <c r="N246" s="180" t="s">
        <v>437</v>
      </c>
      <c r="O246" s="180" t="s">
        <v>623</v>
      </c>
      <c r="P246" s="180" t="s">
        <v>439</v>
      </c>
      <c r="Q246" s="180">
        <v>1</v>
      </c>
      <c r="R246" s="180" t="s">
        <v>1528</v>
      </c>
      <c r="S246" s="180" t="s">
        <v>441</v>
      </c>
      <c r="T246" s="180" t="s">
        <v>478</v>
      </c>
      <c r="U246" s="180" t="s">
        <v>479</v>
      </c>
      <c r="V246" s="180" t="s">
        <v>595</v>
      </c>
      <c r="W246" s="180">
        <v>0</v>
      </c>
      <c r="X246" s="180">
        <v>40</v>
      </c>
      <c r="Y246" s="228">
        <f t="shared" si="57"/>
        <v>40</v>
      </c>
      <c r="Z246" s="180" t="s">
        <v>444</v>
      </c>
      <c r="AA246" s="180">
        <v>0</v>
      </c>
      <c r="AB246" s="180">
        <v>0</v>
      </c>
      <c r="AC246" s="180"/>
      <c r="AD246" s="180"/>
      <c r="AE246" s="180"/>
      <c r="AF246" s="230">
        <f t="shared" si="58"/>
        <v>0</v>
      </c>
      <c r="AG246" s="180"/>
      <c r="AH246" s="180"/>
      <c r="AI246" s="230">
        <f t="shared" si="59"/>
        <v>0</v>
      </c>
      <c r="AJ246" s="227">
        <v>0</v>
      </c>
      <c r="AK246" s="227">
        <v>0</v>
      </c>
      <c r="AL246" s="228">
        <v>0</v>
      </c>
      <c r="AM246" s="180"/>
      <c r="AN246" s="180"/>
      <c r="AO246" s="180"/>
      <c r="AP246" s="180" t="s">
        <v>622</v>
      </c>
      <c r="AQ246" s="183" t="s">
        <v>639</v>
      </c>
      <c r="AR246" s="191"/>
      <c r="AS246" s="191"/>
      <c r="AT246" s="191"/>
      <c r="AU246" s="191"/>
      <c r="AV246" s="191"/>
      <c r="AW246" s="191"/>
    </row>
    <row r="247" spans="1:49" ht="30.75" customHeight="1" x14ac:dyDescent="0.15">
      <c r="A247" s="180" t="s">
        <v>1166</v>
      </c>
      <c r="B247" s="180" t="s">
        <v>1167</v>
      </c>
      <c r="C247" s="180" t="s">
        <v>1529</v>
      </c>
      <c r="D247" s="180" t="s">
        <v>1530</v>
      </c>
      <c r="E247" s="180" t="s">
        <v>329</v>
      </c>
      <c r="F247" s="180"/>
      <c r="G247" s="180"/>
      <c r="H247" s="180"/>
      <c r="I247" s="180"/>
      <c r="J247" s="180" t="s">
        <v>329</v>
      </c>
      <c r="K247" s="180" t="s">
        <v>345</v>
      </c>
      <c r="L247" s="180"/>
      <c r="M247" s="180" t="s">
        <v>436</v>
      </c>
      <c r="N247" s="180" t="s">
        <v>437</v>
      </c>
      <c r="O247" s="180" t="s">
        <v>647</v>
      </c>
      <c r="P247" s="180" t="s">
        <v>615</v>
      </c>
      <c r="Q247" s="180">
        <v>7</v>
      </c>
      <c r="R247" s="180" t="s">
        <v>1531</v>
      </c>
      <c r="S247" s="180" t="s">
        <v>441</v>
      </c>
      <c r="T247" s="180" t="s">
        <v>478</v>
      </c>
      <c r="U247" s="180" t="s">
        <v>479</v>
      </c>
      <c r="V247" s="180" t="s">
        <v>479</v>
      </c>
      <c r="W247" s="180">
        <v>0</v>
      </c>
      <c r="X247" s="180">
        <v>10</v>
      </c>
      <c r="Y247" s="228">
        <f t="shared" si="57"/>
        <v>10</v>
      </c>
      <c r="Z247" s="180" t="s">
        <v>444</v>
      </c>
      <c r="AA247" s="180">
        <v>0</v>
      </c>
      <c r="AB247" s="180">
        <v>0</v>
      </c>
      <c r="AC247" s="180"/>
      <c r="AD247" s="180"/>
      <c r="AE247" s="180"/>
      <c r="AF247" s="230">
        <f t="shared" si="58"/>
        <v>0</v>
      </c>
      <c r="AG247" s="180"/>
      <c r="AH247" s="180"/>
      <c r="AI247" s="230">
        <f t="shared" si="59"/>
        <v>0</v>
      </c>
      <c r="AJ247" s="227">
        <v>0</v>
      </c>
      <c r="AK247" s="227">
        <v>0</v>
      </c>
      <c r="AL247" s="228">
        <v>0</v>
      </c>
      <c r="AM247" s="180"/>
      <c r="AN247" s="180"/>
      <c r="AO247" s="180"/>
      <c r="AP247" s="180" t="s">
        <v>622</v>
      </c>
      <c r="AQ247" s="183" t="s">
        <v>639</v>
      </c>
      <c r="AR247" s="191"/>
      <c r="AS247" s="191"/>
      <c r="AT247" s="191"/>
      <c r="AU247" s="191"/>
      <c r="AV247" s="191"/>
      <c r="AW247" s="191"/>
    </row>
    <row r="248" spans="1:49" ht="30.75" customHeight="1" x14ac:dyDescent="0.15">
      <c r="A248" s="180" t="s">
        <v>1166</v>
      </c>
      <c r="B248" s="180" t="s">
        <v>1167</v>
      </c>
      <c r="C248" s="180" t="s">
        <v>1532</v>
      </c>
      <c r="D248" s="180" t="s">
        <v>1533</v>
      </c>
      <c r="E248" s="180" t="s">
        <v>329</v>
      </c>
      <c r="F248" s="180"/>
      <c r="G248" s="180"/>
      <c r="H248" s="180"/>
      <c r="I248" s="180"/>
      <c r="J248" s="180" t="s">
        <v>329</v>
      </c>
      <c r="K248" s="180"/>
      <c r="L248" s="180"/>
      <c r="M248" s="180" t="s">
        <v>436</v>
      </c>
      <c r="N248" s="180" t="s">
        <v>437</v>
      </c>
      <c r="O248" s="180" t="s">
        <v>647</v>
      </c>
      <c r="P248" s="180" t="s">
        <v>439</v>
      </c>
      <c r="Q248" s="180">
        <v>3</v>
      </c>
      <c r="R248" s="180" t="s">
        <v>1534</v>
      </c>
      <c r="S248" s="180" t="s">
        <v>441</v>
      </c>
      <c r="T248" s="180" t="s">
        <v>478</v>
      </c>
      <c r="U248" s="180" t="s">
        <v>479</v>
      </c>
      <c r="V248" s="180" t="s">
        <v>577</v>
      </c>
      <c r="W248" s="180">
        <v>0</v>
      </c>
      <c r="X248" s="180">
        <v>10</v>
      </c>
      <c r="Y248" s="228">
        <f t="shared" si="57"/>
        <v>10</v>
      </c>
      <c r="Z248" s="180" t="s">
        <v>444</v>
      </c>
      <c r="AA248" s="180">
        <v>0</v>
      </c>
      <c r="AB248" s="180">
        <v>0</v>
      </c>
      <c r="AC248" s="180"/>
      <c r="AD248" s="180"/>
      <c r="AE248" s="180"/>
      <c r="AF248" s="230">
        <f t="shared" si="58"/>
        <v>0</v>
      </c>
      <c r="AG248" s="180"/>
      <c r="AH248" s="180"/>
      <c r="AI248" s="230">
        <f t="shared" si="59"/>
        <v>0</v>
      </c>
      <c r="AJ248" s="227">
        <v>0</v>
      </c>
      <c r="AK248" s="227">
        <v>0</v>
      </c>
      <c r="AL248" s="228">
        <v>0</v>
      </c>
      <c r="AM248" s="180"/>
      <c r="AN248" s="180"/>
      <c r="AO248" s="180"/>
      <c r="AP248" s="180" t="s">
        <v>622</v>
      </c>
      <c r="AQ248" s="183" t="s">
        <v>639</v>
      </c>
      <c r="AR248" s="191"/>
      <c r="AS248" s="191"/>
      <c r="AT248" s="191"/>
      <c r="AU248" s="191"/>
      <c r="AV248" s="191"/>
      <c r="AW248" s="191"/>
    </row>
    <row r="249" spans="1:49" ht="30.75" customHeight="1" x14ac:dyDescent="0.15">
      <c r="A249" s="180" t="s">
        <v>1166</v>
      </c>
      <c r="B249" s="180" t="s">
        <v>1167</v>
      </c>
      <c r="C249" s="180" t="s">
        <v>1535</v>
      </c>
      <c r="D249" s="180" t="s">
        <v>1536</v>
      </c>
      <c r="E249" s="180" t="s">
        <v>329</v>
      </c>
      <c r="F249" s="180"/>
      <c r="G249" s="180"/>
      <c r="H249" s="180"/>
      <c r="I249" s="180"/>
      <c r="J249" s="180" t="s">
        <v>329</v>
      </c>
      <c r="K249" s="180"/>
      <c r="L249" s="180"/>
      <c r="M249" s="180" t="s">
        <v>436</v>
      </c>
      <c r="N249" s="180" t="s">
        <v>437</v>
      </c>
      <c r="O249" s="180" t="s">
        <v>647</v>
      </c>
      <c r="P249" s="180" t="s">
        <v>615</v>
      </c>
      <c r="Q249" s="180">
        <v>5</v>
      </c>
      <c r="R249" s="180" t="s">
        <v>1534</v>
      </c>
      <c r="S249" s="180" t="s">
        <v>441</v>
      </c>
      <c r="T249" s="180" t="s">
        <v>478</v>
      </c>
      <c r="U249" s="180" t="s">
        <v>479</v>
      </c>
      <c r="V249" s="180" t="s">
        <v>577</v>
      </c>
      <c r="W249" s="180">
        <v>0</v>
      </c>
      <c r="X249" s="180">
        <v>20</v>
      </c>
      <c r="Y249" s="228">
        <f t="shared" si="57"/>
        <v>20</v>
      </c>
      <c r="Z249" s="180" t="s">
        <v>444</v>
      </c>
      <c r="AA249" s="180">
        <v>0</v>
      </c>
      <c r="AB249" s="180">
        <v>0</v>
      </c>
      <c r="AC249" s="180"/>
      <c r="AD249" s="180"/>
      <c r="AE249" s="180"/>
      <c r="AF249" s="230">
        <f t="shared" si="58"/>
        <v>0</v>
      </c>
      <c r="AG249" s="180"/>
      <c r="AH249" s="180"/>
      <c r="AI249" s="230">
        <f t="shared" si="59"/>
        <v>0</v>
      </c>
      <c r="AJ249" s="227">
        <v>0</v>
      </c>
      <c r="AK249" s="227">
        <v>0</v>
      </c>
      <c r="AL249" s="228">
        <v>0</v>
      </c>
      <c r="AM249" s="180"/>
      <c r="AN249" s="180"/>
      <c r="AO249" s="180"/>
      <c r="AP249" s="180" t="s">
        <v>622</v>
      </c>
      <c r="AQ249" s="183" t="s">
        <v>639</v>
      </c>
      <c r="AR249" s="191"/>
      <c r="AS249" s="191"/>
      <c r="AT249" s="191"/>
      <c r="AU249" s="191"/>
      <c r="AV249" s="191"/>
      <c r="AW249" s="191"/>
    </row>
    <row r="250" spans="1:49" ht="30.75" customHeight="1" x14ac:dyDescent="0.15">
      <c r="A250" s="180" t="s">
        <v>1166</v>
      </c>
      <c r="B250" s="180" t="s">
        <v>1167</v>
      </c>
      <c r="C250" s="180" t="s">
        <v>1184</v>
      </c>
      <c r="D250" s="180" t="s">
        <v>1537</v>
      </c>
      <c r="E250" s="180" t="s">
        <v>259</v>
      </c>
      <c r="F250" s="181" t="s">
        <v>259</v>
      </c>
      <c r="G250" s="181"/>
      <c r="H250" s="181"/>
      <c r="I250" s="181"/>
      <c r="J250" s="181"/>
      <c r="K250" s="180" t="s">
        <v>345</v>
      </c>
      <c r="L250" s="181"/>
      <c r="M250" s="180" t="s">
        <v>436</v>
      </c>
      <c r="N250" s="180" t="s">
        <v>437</v>
      </c>
      <c r="O250" s="180" t="s">
        <v>472</v>
      </c>
      <c r="P250" s="180" t="s">
        <v>439</v>
      </c>
      <c r="Q250" s="180">
        <v>1</v>
      </c>
      <c r="R250" s="180" t="s">
        <v>1090</v>
      </c>
      <c r="S250" s="180" t="s">
        <v>441</v>
      </c>
      <c r="T250" s="180" t="s">
        <v>478</v>
      </c>
      <c r="U250" s="180" t="s">
        <v>479</v>
      </c>
      <c r="V250" s="180" t="s">
        <v>800</v>
      </c>
      <c r="W250" s="180"/>
      <c r="X250" s="180"/>
      <c r="Y250" s="228">
        <f t="shared" si="57"/>
        <v>0</v>
      </c>
      <c r="Z250" s="180"/>
      <c r="AA250" s="180">
        <v>0</v>
      </c>
      <c r="AB250" s="180">
        <v>0</v>
      </c>
      <c r="AC250" s="180"/>
      <c r="AD250" s="180"/>
      <c r="AE250" s="180"/>
      <c r="AF250" s="230">
        <f t="shared" si="58"/>
        <v>0</v>
      </c>
      <c r="AG250" s="180"/>
      <c r="AH250" s="180"/>
      <c r="AI250" s="230">
        <f t="shared" si="59"/>
        <v>0</v>
      </c>
      <c r="AJ250" s="227">
        <v>0</v>
      </c>
      <c r="AK250" s="227">
        <v>0</v>
      </c>
      <c r="AL250" s="228">
        <v>0</v>
      </c>
      <c r="AM250" s="180"/>
      <c r="AN250" s="180"/>
      <c r="AO250" s="180"/>
      <c r="AP250" s="180"/>
      <c r="AQ250" s="183"/>
      <c r="AR250" s="191"/>
      <c r="AS250" s="191"/>
      <c r="AT250" s="191"/>
      <c r="AU250" s="191"/>
      <c r="AV250" s="191"/>
      <c r="AW250" s="191"/>
    </row>
    <row r="251" spans="1:49" ht="30.75" customHeight="1" x14ac:dyDescent="0.15">
      <c r="A251" s="180" t="s">
        <v>1166</v>
      </c>
      <c r="B251" s="180" t="s">
        <v>1167</v>
      </c>
      <c r="C251" s="180" t="s">
        <v>1254</v>
      </c>
      <c r="D251" s="180" t="s">
        <v>1538</v>
      </c>
      <c r="E251" s="180" t="s">
        <v>267</v>
      </c>
      <c r="F251" s="180"/>
      <c r="G251" s="180" t="s">
        <v>267</v>
      </c>
      <c r="H251" s="180"/>
      <c r="I251" s="180"/>
      <c r="J251" s="180"/>
      <c r="K251" s="180"/>
      <c r="L251" s="181" t="s">
        <v>349</v>
      </c>
      <c r="M251" s="180" t="s">
        <v>449</v>
      </c>
      <c r="N251" s="180" t="s">
        <v>437</v>
      </c>
      <c r="O251" s="180" t="s">
        <v>438</v>
      </c>
      <c r="P251" s="180" t="s">
        <v>624</v>
      </c>
      <c r="Q251" s="180">
        <v>1</v>
      </c>
      <c r="R251" s="180" t="s">
        <v>1539</v>
      </c>
      <c r="S251" s="180" t="s">
        <v>441</v>
      </c>
      <c r="T251" s="180" t="s">
        <v>492</v>
      </c>
      <c r="U251" s="180" t="s">
        <v>492</v>
      </c>
      <c r="V251" s="180" t="s">
        <v>995</v>
      </c>
      <c r="W251" s="180">
        <v>10000</v>
      </c>
      <c r="X251" s="180">
        <v>0</v>
      </c>
      <c r="Y251" s="232">
        <v>10000</v>
      </c>
      <c r="Z251" s="180"/>
      <c r="AA251" s="180">
        <v>0</v>
      </c>
      <c r="AB251" s="180">
        <v>0</v>
      </c>
      <c r="AC251" s="180"/>
      <c r="AD251" s="180"/>
      <c r="AE251" s="180"/>
      <c r="AF251" s="230">
        <v>0</v>
      </c>
      <c r="AG251" s="180"/>
      <c r="AH251" s="180"/>
      <c r="AI251" s="230">
        <v>0</v>
      </c>
      <c r="AJ251" s="227">
        <v>0</v>
      </c>
      <c r="AK251" s="227">
        <v>0</v>
      </c>
      <c r="AL251" s="228">
        <v>0</v>
      </c>
      <c r="AM251" s="180"/>
      <c r="AN251" s="180"/>
      <c r="AO251" s="180"/>
      <c r="AP251" s="180"/>
      <c r="AQ251" s="183"/>
      <c r="AR251" s="191"/>
      <c r="AS251" s="191"/>
      <c r="AT251" s="191"/>
      <c r="AU251" s="191"/>
      <c r="AV251" s="191"/>
      <c r="AW251" s="191"/>
    </row>
    <row r="252" spans="1:49" ht="30.75" customHeight="1" x14ac:dyDescent="0.15">
      <c r="A252" s="180" t="s">
        <v>1166</v>
      </c>
      <c r="B252" s="180" t="s">
        <v>1167</v>
      </c>
      <c r="C252" s="180" t="s">
        <v>1540</v>
      </c>
      <c r="D252" s="180" t="s">
        <v>1541</v>
      </c>
      <c r="E252" s="180" t="s">
        <v>259</v>
      </c>
      <c r="F252" s="181" t="s">
        <v>259</v>
      </c>
      <c r="G252" s="181"/>
      <c r="H252" s="181"/>
      <c r="I252" s="181"/>
      <c r="J252" s="181"/>
      <c r="K252" s="181"/>
      <c r="L252" s="181" t="s">
        <v>349</v>
      </c>
      <c r="M252" s="180" t="s">
        <v>436</v>
      </c>
      <c r="N252" s="180" t="s">
        <v>437</v>
      </c>
      <c r="O252" s="180" t="s">
        <v>438</v>
      </c>
      <c r="P252" s="180" t="s">
        <v>439</v>
      </c>
      <c r="Q252" s="180">
        <v>2</v>
      </c>
      <c r="R252" s="180" t="s">
        <v>1542</v>
      </c>
      <c r="S252" s="180" t="s">
        <v>441</v>
      </c>
      <c r="T252" s="180" t="s">
        <v>644</v>
      </c>
      <c r="U252" s="180" t="s">
        <v>666</v>
      </c>
      <c r="V252" s="180" t="s">
        <v>666</v>
      </c>
      <c r="W252" s="180">
        <v>0</v>
      </c>
      <c r="X252" s="180">
        <v>197</v>
      </c>
      <c r="Y252" s="228">
        <f t="shared" ref="Y252:Y266" si="60">+W252+X252</f>
        <v>197</v>
      </c>
      <c r="Z252" s="180" t="s">
        <v>444</v>
      </c>
      <c r="AA252" s="180">
        <v>0</v>
      </c>
      <c r="AB252" s="180">
        <v>0</v>
      </c>
      <c r="AC252" s="180"/>
      <c r="AD252" s="180"/>
      <c r="AE252" s="180"/>
      <c r="AF252" s="230">
        <f t="shared" ref="AF252:AF266" si="61">+AD252+AE252</f>
        <v>0</v>
      </c>
      <c r="AG252" s="180"/>
      <c r="AH252" s="180"/>
      <c r="AI252" s="230">
        <f t="shared" ref="AI252:AI266" si="62">+AG252+AH252</f>
        <v>0</v>
      </c>
      <c r="AJ252" s="227">
        <v>0</v>
      </c>
      <c r="AK252" s="227">
        <v>0</v>
      </c>
      <c r="AL252" s="228">
        <v>0</v>
      </c>
      <c r="AM252" s="180"/>
      <c r="AN252" s="180"/>
      <c r="AO252" s="180"/>
      <c r="AP252" s="180" t="s">
        <v>627</v>
      </c>
      <c r="AQ252" s="183" t="s">
        <v>445</v>
      </c>
      <c r="AR252" s="191"/>
      <c r="AS252" s="191"/>
      <c r="AT252" s="191"/>
      <c r="AU252" s="191"/>
      <c r="AV252" s="191"/>
      <c r="AW252" s="191"/>
    </row>
    <row r="253" spans="1:49" ht="30.75" customHeight="1" x14ac:dyDescent="0.15">
      <c r="A253" s="180" t="s">
        <v>1166</v>
      </c>
      <c r="B253" s="180" t="s">
        <v>1167</v>
      </c>
      <c r="C253" s="180" t="s">
        <v>1379</v>
      </c>
      <c r="D253" s="180" t="s">
        <v>1541</v>
      </c>
      <c r="E253" s="180" t="s">
        <v>259</v>
      </c>
      <c r="F253" s="181" t="s">
        <v>259</v>
      </c>
      <c r="G253" s="181"/>
      <c r="H253" s="181"/>
      <c r="I253" s="181"/>
      <c r="J253" s="181"/>
      <c r="K253" s="181"/>
      <c r="L253" s="181" t="s">
        <v>349</v>
      </c>
      <c r="M253" s="180" t="s">
        <v>436</v>
      </c>
      <c r="N253" s="180" t="s">
        <v>437</v>
      </c>
      <c r="O253" s="180" t="s">
        <v>438</v>
      </c>
      <c r="P253" s="180" t="s">
        <v>439</v>
      </c>
      <c r="Q253" s="180">
        <v>1</v>
      </c>
      <c r="R253" s="180" t="s">
        <v>1543</v>
      </c>
      <c r="S253" s="180" t="s">
        <v>441</v>
      </c>
      <c r="T253" s="180" t="s">
        <v>644</v>
      </c>
      <c r="U253" s="180" t="s">
        <v>666</v>
      </c>
      <c r="V253" s="180" t="s">
        <v>983</v>
      </c>
      <c r="W253" s="180">
        <v>2</v>
      </c>
      <c r="X253" s="180">
        <v>40</v>
      </c>
      <c r="Y253" s="228">
        <f t="shared" si="60"/>
        <v>42</v>
      </c>
      <c r="Z253" s="180" t="s">
        <v>444</v>
      </c>
      <c r="AA253" s="180">
        <v>0</v>
      </c>
      <c r="AB253" s="180">
        <v>0</v>
      </c>
      <c r="AC253" s="180"/>
      <c r="AD253" s="180"/>
      <c r="AE253" s="180"/>
      <c r="AF253" s="230">
        <f t="shared" si="61"/>
        <v>0</v>
      </c>
      <c r="AG253" s="180"/>
      <c r="AH253" s="180"/>
      <c r="AI253" s="230">
        <f t="shared" si="62"/>
        <v>0</v>
      </c>
      <c r="AJ253" s="227">
        <v>0</v>
      </c>
      <c r="AK253" s="227">
        <v>0</v>
      </c>
      <c r="AL253" s="228">
        <v>0</v>
      </c>
      <c r="AM253" s="180"/>
      <c r="AN253" s="180"/>
      <c r="AO253" s="180"/>
      <c r="AP253" s="180" t="s">
        <v>627</v>
      </c>
      <c r="AQ253" s="183" t="s">
        <v>445</v>
      </c>
      <c r="AR253" s="191"/>
      <c r="AS253" s="191"/>
      <c r="AT253" s="191"/>
      <c r="AU253" s="191"/>
      <c r="AV253" s="191"/>
      <c r="AW253" s="191"/>
    </row>
    <row r="254" spans="1:49" ht="30.75" customHeight="1" x14ac:dyDescent="0.25">
      <c r="A254" s="180" t="s">
        <v>1166</v>
      </c>
      <c r="B254" s="180" t="s">
        <v>1167</v>
      </c>
      <c r="C254" s="180" t="s">
        <v>1295</v>
      </c>
      <c r="D254" s="180" t="s">
        <v>1544</v>
      </c>
      <c r="E254" s="180" t="s">
        <v>1201</v>
      </c>
      <c r="F254" s="181" t="s">
        <v>259</v>
      </c>
      <c r="G254" s="181"/>
      <c r="H254" s="233" t="s">
        <v>285</v>
      </c>
      <c r="I254" s="233"/>
      <c r="J254" s="233"/>
      <c r="K254" s="233"/>
      <c r="L254" s="181" t="s">
        <v>349</v>
      </c>
      <c r="M254" s="180" t="s">
        <v>436</v>
      </c>
      <c r="N254" s="180" t="s">
        <v>437</v>
      </c>
      <c r="O254" s="180" t="s">
        <v>438</v>
      </c>
      <c r="P254" s="180" t="s">
        <v>439</v>
      </c>
      <c r="Q254" s="180">
        <v>1</v>
      </c>
      <c r="R254" s="180" t="s">
        <v>1545</v>
      </c>
      <c r="S254" s="180" t="s">
        <v>441</v>
      </c>
      <c r="T254" s="180" t="s">
        <v>652</v>
      </c>
      <c r="U254" s="180" t="s">
        <v>696</v>
      </c>
      <c r="V254" s="180" t="s">
        <v>901</v>
      </c>
      <c r="W254" s="180">
        <v>0</v>
      </c>
      <c r="X254" s="180">
        <v>260</v>
      </c>
      <c r="Y254" s="228">
        <f t="shared" si="60"/>
        <v>260</v>
      </c>
      <c r="Z254" s="180" t="s">
        <v>444</v>
      </c>
      <c r="AA254" s="180">
        <v>0</v>
      </c>
      <c r="AB254" s="180">
        <v>0</v>
      </c>
      <c r="AC254" s="180"/>
      <c r="AD254" s="180"/>
      <c r="AE254" s="180"/>
      <c r="AF254" s="230">
        <f t="shared" si="61"/>
        <v>0</v>
      </c>
      <c r="AG254" s="180"/>
      <c r="AH254" s="180"/>
      <c r="AI254" s="230">
        <f t="shared" si="62"/>
        <v>0</v>
      </c>
      <c r="AJ254" s="227">
        <v>0</v>
      </c>
      <c r="AK254" s="227">
        <v>0</v>
      </c>
      <c r="AL254" s="228">
        <v>0</v>
      </c>
      <c r="AM254" s="180"/>
      <c r="AN254" s="180"/>
      <c r="AO254" s="180"/>
      <c r="AP254" s="180" t="s">
        <v>627</v>
      </c>
      <c r="AQ254" s="183" t="s">
        <v>445</v>
      </c>
      <c r="AR254" s="191"/>
      <c r="AS254" s="191"/>
      <c r="AT254" s="191"/>
      <c r="AU254" s="191"/>
      <c r="AV254" s="191"/>
      <c r="AW254" s="191"/>
    </row>
    <row r="255" spans="1:49" ht="30.75" customHeight="1" x14ac:dyDescent="0.25">
      <c r="A255" s="180" t="s">
        <v>1166</v>
      </c>
      <c r="B255" s="180" t="s">
        <v>1167</v>
      </c>
      <c r="C255" s="180" t="s">
        <v>1442</v>
      </c>
      <c r="D255" s="180" t="s">
        <v>1544</v>
      </c>
      <c r="E255" s="180" t="s">
        <v>1201</v>
      </c>
      <c r="F255" s="181" t="s">
        <v>259</v>
      </c>
      <c r="G255" s="181"/>
      <c r="H255" s="233" t="s">
        <v>285</v>
      </c>
      <c r="I255" s="233"/>
      <c r="J255" s="233"/>
      <c r="K255" s="233"/>
      <c r="L255" s="181" t="s">
        <v>349</v>
      </c>
      <c r="M255" s="180" t="s">
        <v>436</v>
      </c>
      <c r="N255" s="180" t="s">
        <v>437</v>
      </c>
      <c r="O255" s="180" t="s">
        <v>438</v>
      </c>
      <c r="P255" s="180" t="s">
        <v>439</v>
      </c>
      <c r="Q255" s="180">
        <v>2</v>
      </c>
      <c r="R255" s="180" t="s">
        <v>1546</v>
      </c>
      <c r="S255" s="180" t="s">
        <v>441</v>
      </c>
      <c r="T255" s="180" t="s">
        <v>652</v>
      </c>
      <c r="U255" s="180" t="s">
        <v>696</v>
      </c>
      <c r="V255" s="180" t="s">
        <v>903</v>
      </c>
      <c r="W255" s="180">
        <v>0</v>
      </c>
      <c r="X255" s="180">
        <v>110</v>
      </c>
      <c r="Y255" s="228">
        <f t="shared" si="60"/>
        <v>110</v>
      </c>
      <c r="Z255" s="180" t="s">
        <v>444</v>
      </c>
      <c r="AA255" s="180">
        <v>0</v>
      </c>
      <c r="AB255" s="180">
        <v>0</v>
      </c>
      <c r="AC255" s="180"/>
      <c r="AD255" s="180"/>
      <c r="AE255" s="180"/>
      <c r="AF255" s="230">
        <f t="shared" si="61"/>
        <v>0</v>
      </c>
      <c r="AG255" s="180"/>
      <c r="AH255" s="180"/>
      <c r="AI255" s="230">
        <f t="shared" si="62"/>
        <v>0</v>
      </c>
      <c r="AJ255" s="227">
        <v>0</v>
      </c>
      <c r="AK255" s="227">
        <v>0</v>
      </c>
      <c r="AL255" s="228">
        <v>0</v>
      </c>
      <c r="AM255" s="180"/>
      <c r="AN255" s="180"/>
      <c r="AO255" s="180"/>
      <c r="AP255" s="180" t="s">
        <v>627</v>
      </c>
      <c r="AQ255" s="183" t="s">
        <v>445</v>
      </c>
      <c r="AR255" s="191"/>
      <c r="AS255" s="191"/>
      <c r="AT255" s="191"/>
      <c r="AU255" s="191"/>
      <c r="AV255" s="191"/>
      <c r="AW255" s="191"/>
    </row>
    <row r="256" spans="1:49" ht="30.75" customHeight="1" x14ac:dyDescent="0.15">
      <c r="A256" s="180" t="s">
        <v>1166</v>
      </c>
      <c r="B256" s="180" t="s">
        <v>1167</v>
      </c>
      <c r="C256" s="180" t="s">
        <v>1492</v>
      </c>
      <c r="D256" s="180" t="s">
        <v>1547</v>
      </c>
      <c r="E256" s="180" t="s">
        <v>259</v>
      </c>
      <c r="F256" s="181" t="s">
        <v>259</v>
      </c>
      <c r="G256" s="181"/>
      <c r="H256" s="181"/>
      <c r="I256" s="181"/>
      <c r="J256" s="181"/>
      <c r="K256" s="180" t="s">
        <v>345</v>
      </c>
      <c r="L256" s="181"/>
      <c r="M256" s="180" t="s">
        <v>436</v>
      </c>
      <c r="N256" s="180" t="s">
        <v>437</v>
      </c>
      <c r="O256" s="180" t="s">
        <v>438</v>
      </c>
      <c r="P256" s="180" t="s">
        <v>439</v>
      </c>
      <c r="Q256" s="180">
        <v>1</v>
      </c>
      <c r="R256" s="180" t="s">
        <v>1213</v>
      </c>
      <c r="S256" s="180" t="s">
        <v>441</v>
      </c>
      <c r="T256" s="180" t="s">
        <v>478</v>
      </c>
      <c r="U256" s="180" t="s">
        <v>479</v>
      </c>
      <c r="V256" s="180" t="s">
        <v>479</v>
      </c>
      <c r="W256" s="180">
        <v>0</v>
      </c>
      <c r="X256" s="180">
        <v>5000</v>
      </c>
      <c r="Y256" s="228">
        <f t="shared" si="60"/>
        <v>5000</v>
      </c>
      <c r="Z256" s="180" t="s">
        <v>452</v>
      </c>
      <c r="AA256" s="180">
        <v>1</v>
      </c>
      <c r="AB256" s="180">
        <v>14</v>
      </c>
      <c r="AC256" s="180"/>
      <c r="AD256" s="180"/>
      <c r="AE256" s="180"/>
      <c r="AF256" s="230">
        <f t="shared" si="61"/>
        <v>0</v>
      </c>
      <c r="AG256" s="180"/>
      <c r="AH256" s="180"/>
      <c r="AI256" s="230">
        <f t="shared" si="62"/>
        <v>0</v>
      </c>
      <c r="AJ256" s="227">
        <v>0</v>
      </c>
      <c r="AK256" s="227">
        <v>0</v>
      </c>
      <c r="AL256" s="228">
        <v>0</v>
      </c>
      <c r="AM256" s="180"/>
      <c r="AN256" s="180"/>
      <c r="AO256" s="180"/>
      <c r="AP256" s="180" t="s">
        <v>634</v>
      </c>
      <c r="AQ256" s="183" t="s">
        <v>445</v>
      </c>
      <c r="AR256" s="191"/>
      <c r="AS256" s="191"/>
      <c r="AT256" s="191"/>
      <c r="AU256" s="191"/>
      <c r="AV256" s="191"/>
      <c r="AW256" s="191"/>
    </row>
    <row r="257" spans="1:49" ht="30.75" customHeight="1" x14ac:dyDescent="0.15">
      <c r="A257" s="180" t="s">
        <v>1166</v>
      </c>
      <c r="B257" s="180" t="s">
        <v>1167</v>
      </c>
      <c r="C257" s="180" t="s">
        <v>1364</v>
      </c>
      <c r="D257" s="180" t="s">
        <v>1547</v>
      </c>
      <c r="E257" s="180" t="s">
        <v>259</v>
      </c>
      <c r="F257" s="181" t="s">
        <v>259</v>
      </c>
      <c r="G257" s="181"/>
      <c r="H257" s="181"/>
      <c r="I257" s="181"/>
      <c r="J257" s="181"/>
      <c r="K257" s="180" t="s">
        <v>345</v>
      </c>
      <c r="L257" s="181"/>
      <c r="M257" s="180" t="s">
        <v>436</v>
      </c>
      <c r="N257" s="180" t="s">
        <v>437</v>
      </c>
      <c r="O257" s="180" t="s">
        <v>438</v>
      </c>
      <c r="P257" s="180" t="s">
        <v>439</v>
      </c>
      <c r="Q257" s="180">
        <v>1</v>
      </c>
      <c r="R257" s="180" t="s">
        <v>1548</v>
      </c>
      <c r="S257" s="180" t="s">
        <v>441</v>
      </c>
      <c r="T257" s="180" t="s">
        <v>478</v>
      </c>
      <c r="U257" s="180" t="s">
        <v>479</v>
      </c>
      <c r="V257" s="180" t="s">
        <v>800</v>
      </c>
      <c r="W257" s="180">
        <v>0</v>
      </c>
      <c r="X257" s="180">
        <v>5000</v>
      </c>
      <c r="Y257" s="228">
        <f t="shared" si="60"/>
        <v>5000</v>
      </c>
      <c r="Z257" s="180" t="s">
        <v>444</v>
      </c>
      <c r="AA257" s="180">
        <v>0</v>
      </c>
      <c r="AB257" s="180">
        <v>0</v>
      </c>
      <c r="AC257" s="180"/>
      <c r="AD257" s="180"/>
      <c r="AE257" s="180"/>
      <c r="AF257" s="230">
        <f t="shared" si="61"/>
        <v>0</v>
      </c>
      <c r="AG257" s="180"/>
      <c r="AH257" s="180"/>
      <c r="AI257" s="230">
        <f t="shared" si="62"/>
        <v>0</v>
      </c>
      <c r="AJ257" s="227">
        <v>0</v>
      </c>
      <c r="AK257" s="227">
        <v>0</v>
      </c>
      <c r="AL257" s="228">
        <v>0</v>
      </c>
      <c r="AM257" s="180"/>
      <c r="AN257" s="180"/>
      <c r="AO257" s="180"/>
      <c r="AP257" s="180" t="s">
        <v>634</v>
      </c>
      <c r="AQ257" s="183" t="s">
        <v>445</v>
      </c>
      <c r="AR257" s="191"/>
      <c r="AS257" s="191"/>
      <c r="AT257" s="191"/>
      <c r="AU257" s="191"/>
      <c r="AV257" s="191"/>
      <c r="AW257" s="191"/>
    </row>
    <row r="258" spans="1:49" ht="30.75" customHeight="1" x14ac:dyDescent="0.15">
      <c r="A258" s="180" t="s">
        <v>1166</v>
      </c>
      <c r="B258" s="180" t="s">
        <v>1167</v>
      </c>
      <c r="C258" s="180" t="s">
        <v>1447</v>
      </c>
      <c r="D258" s="180" t="s">
        <v>1547</v>
      </c>
      <c r="E258" s="180" t="s">
        <v>259</v>
      </c>
      <c r="F258" s="181" t="s">
        <v>259</v>
      </c>
      <c r="G258" s="181"/>
      <c r="H258" s="181"/>
      <c r="I258" s="181"/>
      <c r="J258" s="181"/>
      <c r="K258" s="180" t="s">
        <v>345</v>
      </c>
      <c r="L258" s="181"/>
      <c r="M258" s="180" t="s">
        <v>436</v>
      </c>
      <c r="N258" s="180" t="s">
        <v>437</v>
      </c>
      <c r="O258" s="180" t="s">
        <v>438</v>
      </c>
      <c r="P258" s="180" t="s">
        <v>439</v>
      </c>
      <c r="Q258" s="180">
        <v>1</v>
      </c>
      <c r="R258" s="180" t="s">
        <v>1404</v>
      </c>
      <c r="S258" s="180" t="s">
        <v>441</v>
      </c>
      <c r="T258" s="180" t="s">
        <v>478</v>
      </c>
      <c r="U258" s="180" t="s">
        <v>479</v>
      </c>
      <c r="V258" s="180" t="s">
        <v>705</v>
      </c>
      <c r="W258" s="180">
        <v>0</v>
      </c>
      <c r="X258" s="180">
        <v>8000</v>
      </c>
      <c r="Y258" s="228">
        <f t="shared" si="60"/>
        <v>8000</v>
      </c>
      <c r="Z258" s="180" t="s">
        <v>444</v>
      </c>
      <c r="AA258" s="180">
        <v>0</v>
      </c>
      <c r="AB258" s="180">
        <v>0</v>
      </c>
      <c r="AC258" s="180"/>
      <c r="AD258" s="180"/>
      <c r="AE258" s="180"/>
      <c r="AF258" s="230">
        <f t="shared" si="61"/>
        <v>0</v>
      </c>
      <c r="AG258" s="180"/>
      <c r="AH258" s="180"/>
      <c r="AI258" s="230">
        <f t="shared" si="62"/>
        <v>0</v>
      </c>
      <c r="AJ258" s="227">
        <v>0</v>
      </c>
      <c r="AK258" s="227">
        <v>0</v>
      </c>
      <c r="AL258" s="228">
        <v>0</v>
      </c>
      <c r="AM258" s="180"/>
      <c r="AN258" s="180"/>
      <c r="AO258" s="180"/>
      <c r="AP258" s="180" t="s">
        <v>634</v>
      </c>
      <c r="AQ258" s="183" t="s">
        <v>445</v>
      </c>
      <c r="AR258" s="191"/>
      <c r="AS258" s="191"/>
      <c r="AT258" s="191"/>
      <c r="AU258" s="191"/>
      <c r="AV258" s="191"/>
      <c r="AW258" s="191"/>
    </row>
    <row r="259" spans="1:49" ht="30.75" customHeight="1" x14ac:dyDescent="0.15">
      <c r="A259" s="180" t="s">
        <v>1166</v>
      </c>
      <c r="B259" s="180" t="s">
        <v>1167</v>
      </c>
      <c r="C259" s="180" t="s">
        <v>1257</v>
      </c>
      <c r="D259" s="180" t="s">
        <v>1547</v>
      </c>
      <c r="E259" s="180" t="s">
        <v>259</v>
      </c>
      <c r="F259" s="181" t="s">
        <v>259</v>
      </c>
      <c r="G259" s="181"/>
      <c r="H259" s="181"/>
      <c r="I259" s="181"/>
      <c r="J259" s="181"/>
      <c r="K259" s="180" t="s">
        <v>345</v>
      </c>
      <c r="L259" s="181"/>
      <c r="M259" s="180" t="s">
        <v>436</v>
      </c>
      <c r="N259" s="180" t="s">
        <v>437</v>
      </c>
      <c r="O259" s="180" t="s">
        <v>438</v>
      </c>
      <c r="P259" s="180" t="s">
        <v>439</v>
      </c>
      <c r="Q259" s="180">
        <v>1</v>
      </c>
      <c r="R259" s="180" t="s">
        <v>1549</v>
      </c>
      <c r="S259" s="180" t="s">
        <v>441</v>
      </c>
      <c r="T259" s="180" t="s">
        <v>478</v>
      </c>
      <c r="U259" s="180" t="s">
        <v>479</v>
      </c>
      <c r="V259" s="180" t="s">
        <v>837</v>
      </c>
      <c r="W259" s="180">
        <v>0</v>
      </c>
      <c r="X259" s="180">
        <v>30000</v>
      </c>
      <c r="Y259" s="228">
        <f t="shared" si="60"/>
        <v>30000</v>
      </c>
      <c r="Z259" s="180" t="s">
        <v>444</v>
      </c>
      <c r="AA259" s="180">
        <v>0</v>
      </c>
      <c r="AB259" s="180">
        <v>0</v>
      </c>
      <c r="AC259" s="180"/>
      <c r="AD259" s="180"/>
      <c r="AE259" s="180"/>
      <c r="AF259" s="230">
        <f t="shared" si="61"/>
        <v>0</v>
      </c>
      <c r="AG259" s="180"/>
      <c r="AH259" s="180"/>
      <c r="AI259" s="230">
        <f t="shared" si="62"/>
        <v>0</v>
      </c>
      <c r="AJ259" s="227">
        <v>0</v>
      </c>
      <c r="AK259" s="227">
        <v>0</v>
      </c>
      <c r="AL259" s="228">
        <v>0</v>
      </c>
      <c r="AM259" s="180"/>
      <c r="AN259" s="180"/>
      <c r="AO259" s="180"/>
      <c r="AP259" s="180" t="s">
        <v>634</v>
      </c>
      <c r="AQ259" s="183" t="s">
        <v>445</v>
      </c>
      <c r="AR259" s="191"/>
      <c r="AS259" s="191"/>
      <c r="AT259" s="191"/>
      <c r="AU259" s="191"/>
      <c r="AV259" s="191"/>
      <c r="AW259" s="191"/>
    </row>
    <row r="260" spans="1:49" ht="30.75" customHeight="1" x14ac:dyDescent="0.15">
      <c r="A260" s="180" t="s">
        <v>1166</v>
      </c>
      <c r="B260" s="180" t="s">
        <v>1167</v>
      </c>
      <c r="C260" s="180" t="s">
        <v>1297</v>
      </c>
      <c r="D260" s="180" t="s">
        <v>1547</v>
      </c>
      <c r="E260" s="180" t="s">
        <v>259</v>
      </c>
      <c r="F260" s="181" t="s">
        <v>259</v>
      </c>
      <c r="G260" s="181"/>
      <c r="H260" s="181"/>
      <c r="I260" s="181"/>
      <c r="J260" s="181"/>
      <c r="K260" s="180" t="s">
        <v>345</v>
      </c>
      <c r="L260" s="181"/>
      <c r="M260" s="180" t="s">
        <v>436</v>
      </c>
      <c r="N260" s="180" t="s">
        <v>437</v>
      </c>
      <c r="O260" s="180" t="s">
        <v>438</v>
      </c>
      <c r="P260" s="180" t="s">
        <v>439</v>
      </c>
      <c r="Q260" s="180">
        <v>1</v>
      </c>
      <c r="R260" s="180" t="s">
        <v>1550</v>
      </c>
      <c r="S260" s="180" t="s">
        <v>441</v>
      </c>
      <c r="T260" s="180" t="s">
        <v>478</v>
      </c>
      <c r="U260" s="180" t="s">
        <v>479</v>
      </c>
      <c r="V260" s="180" t="s">
        <v>595</v>
      </c>
      <c r="W260" s="180">
        <v>0</v>
      </c>
      <c r="X260" s="180">
        <v>30000</v>
      </c>
      <c r="Y260" s="228">
        <f t="shared" si="60"/>
        <v>30000</v>
      </c>
      <c r="Z260" s="180" t="s">
        <v>444</v>
      </c>
      <c r="AA260" s="180">
        <v>0</v>
      </c>
      <c r="AB260" s="180">
        <v>0</v>
      </c>
      <c r="AC260" s="180"/>
      <c r="AD260" s="180"/>
      <c r="AE260" s="180"/>
      <c r="AF260" s="230">
        <f t="shared" si="61"/>
        <v>0</v>
      </c>
      <c r="AG260" s="180"/>
      <c r="AH260" s="180"/>
      <c r="AI260" s="230">
        <f t="shared" si="62"/>
        <v>0</v>
      </c>
      <c r="AJ260" s="227">
        <v>0</v>
      </c>
      <c r="AK260" s="227">
        <v>0</v>
      </c>
      <c r="AL260" s="228">
        <v>0</v>
      </c>
      <c r="AM260" s="180"/>
      <c r="AN260" s="180"/>
      <c r="AO260" s="180"/>
      <c r="AP260" s="180" t="s">
        <v>634</v>
      </c>
      <c r="AQ260" s="183" t="s">
        <v>445</v>
      </c>
      <c r="AR260" s="191"/>
      <c r="AS260" s="191"/>
      <c r="AT260" s="191"/>
      <c r="AU260" s="191"/>
      <c r="AV260" s="191"/>
      <c r="AW260" s="191"/>
    </row>
    <row r="261" spans="1:49" ht="30.75" customHeight="1" x14ac:dyDescent="0.15">
      <c r="A261" s="180" t="s">
        <v>1166</v>
      </c>
      <c r="B261" s="180" t="s">
        <v>1167</v>
      </c>
      <c r="C261" s="180" t="s">
        <v>1245</v>
      </c>
      <c r="D261" s="180" t="s">
        <v>1547</v>
      </c>
      <c r="E261" s="180" t="s">
        <v>259</v>
      </c>
      <c r="F261" s="181" t="s">
        <v>259</v>
      </c>
      <c r="G261" s="181"/>
      <c r="H261" s="181"/>
      <c r="I261" s="181"/>
      <c r="J261" s="181"/>
      <c r="K261" s="180" t="s">
        <v>345</v>
      </c>
      <c r="L261" s="181"/>
      <c r="M261" s="180" t="s">
        <v>436</v>
      </c>
      <c r="N261" s="180" t="s">
        <v>437</v>
      </c>
      <c r="O261" s="180" t="s">
        <v>438</v>
      </c>
      <c r="P261" s="180" t="s">
        <v>439</v>
      </c>
      <c r="Q261" s="180">
        <v>1</v>
      </c>
      <c r="R261" s="180" t="s">
        <v>1551</v>
      </c>
      <c r="S261" s="180" t="s">
        <v>441</v>
      </c>
      <c r="T261" s="180" t="s">
        <v>478</v>
      </c>
      <c r="U261" s="180" t="s">
        <v>479</v>
      </c>
      <c r="V261" s="180" t="s">
        <v>899</v>
      </c>
      <c r="W261" s="180">
        <v>0</v>
      </c>
      <c r="X261" s="180">
        <v>20000</v>
      </c>
      <c r="Y261" s="228">
        <f t="shared" si="60"/>
        <v>20000</v>
      </c>
      <c r="Z261" s="180" t="s">
        <v>444</v>
      </c>
      <c r="AA261" s="180">
        <v>0</v>
      </c>
      <c r="AB261" s="180">
        <v>0</v>
      </c>
      <c r="AC261" s="180"/>
      <c r="AD261" s="180"/>
      <c r="AE261" s="180"/>
      <c r="AF261" s="230">
        <f t="shared" si="61"/>
        <v>0</v>
      </c>
      <c r="AG261" s="180"/>
      <c r="AH261" s="180"/>
      <c r="AI261" s="230">
        <f t="shared" si="62"/>
        <v>0</v>
      </c>
      <c r="AJ261" s="227">
        <v>0</v>
      </c>
      <c r="AK261" s="227">
        <v>0</v>
      </c>
      <c r="AL261" s="228">
        <v>0</v>
      </c>
      <c r="AM261" s="180"/>
      <c r="AN261" s="180"/>
      <c r="AO261" s="180"/>
      <c r="AP261" s="180" t="s">
        <v>634</v>
      </c>
      <c r="AQ261" s="183" t="s">
        <v>445</v>
      </c>
      <c r="AR261" s="191"/>
      <c r="AS261" s="191"/>
      <c r="AT261" s="191"/>
      <c r="AU261" s="191"/>
      <c r="AV261" s="191"/>
      <c r="AW261" s="191"/>
    </row>
    <row r="262" spans="1:49" ht="30.75" customHeight="1" x14ac:dyDescent="0.15">
      <c r="A262" s="180" t="s">
        <v>1166</v>
      </c>
      <c r="B262" s="180" t="s">
        <v>1167</v>
      </c>
      <c r="C262" s="180" t="s">
        <v>1251</v>
      </c>
      <c r="D262" s="180" t="s">
        <v>1547</v>
      </c>
      <c r="E262" s="180" t="s">
        <v>259</v>
      </c>
      <c r="F262" s="181" t="s">
        <v>259</v>
      </c>
      <c r="G262" s="181"/>
      <c r="H262" s="181"/>
      <c r="I262" s="181"/>
      <c r="J262" s="181"/>
      <c r="K262" s="180" t="s">
        <v>345</v>
      </c>
      <c r="L262" s="181"/>
      <c r="M262" s="180" t="s">
        <v>436</v>
      </c>
      <c r="N262" s="180" t="s">
        <v>437</v>
      </c>
      <c r="O262" s="180" t="s">
        <v>438</v>
      </c>
      <c r="P262" s="180" t="s">
        <v>439</v>
      </c>
      <c r="Q262" s="180">
        <v>1</v>
      </c>
      <c r="R262" s="180" t="s">
        <v>1552</v>
      </c>
      <c r="S262" s="180" t="s">
        <v>441</v>
      </c>
      <c r="T262" s="180" t="s">
        <v>478</v>
      </c>
      <c r="U262" s="180" t="s">
        <v>479</v>
      </c>
      <c r="V262" s="180" t="s">
        <v>820</v>
      </c>
      <c r="W262" s="180">
        <v>0</v>
      </c>
      <c r="X262" s="180">
        <v>6000</v>
      </c>
      <c r="Y262" s="228">
        <f t="shared" si="60"/>
        <v>6000</v>
      </c>
      <c r="Z262" s="180" t="s">
        <v>444</v>
      </c>
      <c r="AA262" s="180">
        <v>0</v>
      </c>
      <c r="AB262" s="180">
        <v>0</v>
      </c>
      <c r="AC262" s="180"/>
      <c r="AD262" s="180"/>
      <c r="AE262" s="180"/>
      <c r="AF262" s="230">
        <f t="shared" si="61"/>
        <v>0</v>
      </c>
      <c r="AG262" s="180"/>
      <c r="AH262" s="180"/>
      <c r="AI262" s="230">
        <f t="shared" si="62"/>
        <v>0</v>
      </c>
      <c r="AJ262" s="227">
        <v>0</v>
      </c>
      <c r="AK262" s="227">
        <v>0</v>
      </c>
      <c r="AL262" s="228">
        <v>0</v>
      </c>
      <c r="AM262" s="180"/>
      <c r="AN262" s="180"/>
      <c r="AO262" s="180"/>
      <c r="AP262" s="180" t="s">
        <v>634</v>
      </c>
      <c r="AQ262" s="183" t="s">
        <v>445</v>
      </c>
      <c r="AR262" s="191"/>
      <c r="AS262" s="191"/>
      <c r="AT262" s="191"/>
      <c r="AU262" s="191"/>
      <c r="AV262" s="191"/>
      <c r="AW262" s="191"/>
    </row>
    <row r="263" spans="1:49" ht="30.75" customHeight="1" x14ac:dyDescent="0.25">
      <c r="A263" s="180" t="s">
        <v>1166</v>
      </c>
      <c r="B263" s="180" t="s">
        <v>1167</v>
      </c>
      <c r="C263" s="180" t="s">
        <v>1405</v>
      </c>
      <c r="D263" s="180" t="s">
        <v>1553</v>
      </c>
      <c r="E263" s="180" t="s">
        <v>1201</v>
      </c>
      <c r="F263" s="181" t="s">
        <v>259</v>
      </c>
      <c r="G263" s="181"/>
      <c r="H263" s="233" t="s">
        <v>285</v>
      </c>
      <c r="I263" s="233"/>
      <c r="J263" s="233"/>
      <c r="K263" s="233"/>
      <c r="L263" s="181" t="s">
        <v>349</v>
      </c>
      <c r="M263" s="180" t="s">
        <v>436</v>
      </c>
      <c r="N263" s="180" t="s">
        <v>437</v>
      </c>
      <c r="O263" s="180" t="s">
        <v>438</v>
      </c>
      <c r="P263" s="180" t="s">
        <v>439</v>
      </c>
      <c r="Q263" s="180">
        <v>3</v>
      </c>
      <c r="R263" s="180" t="s">
        <v>1490</v>
      </c>
      <c r="S263" s="180" t="s">
        <v>441</v>
      </c>
      <c r="T263" s="180" t="s">
        <v>494</v>
      </c>
      <c r="U263" s="180" t="s">
        <v>494</v>
      </c>
      <c r="V263" s="180" t="s">
        <v>495</v>
      </c>
      <c r="W263" s="180">
        <v>0</v>
      </c>
      <c r="X263" s="180">
        <v>75</v>
      </c>
      <c r="Y263" s="228">
        <f t="shared" si="60"/>
        <v>75</v>
      </c>
      <c r="Z263" s="180" t="s">
        <v>444</v>
      </c>
      <c r="AA263" s="180">
        <v>0</v>
      </c>
      <c r="AB263" s="180">
        <v>0</v>
      </c>
      <c r="AC263" s="180"/>
      <c r="AD263" s="180"/>
      <c r="AE263" s="180"/>
      <c r="AF263" s="230">
        <f t="shared" si="61"/>
        <v>0</v>
      </c>
      <c r="AG263" s="180"/>
      <c r="AH263" s="180"/>
      <c r="AI263" s="230">
        <f t="shared" si="62"/>
        <v>0</v>
      </c>
      <c r="AJ263" s="227">
        <v>0</v>
      </c>
      <c r="AK263" s="227">
        <v>0</v>
      </c>
      <c r="AL263" s="228">
        <v>0</v>
      </c>
      <c r="AM263" s="180"/>
      <c r="AN263" s="180"/>
      <c r="AO263" s="180"/>
      <c r="AP263" s="180" t="s">
        <v>627</v>
      </c>
      <c r="AQ263" s="183" t="s">
        <v>445</v>
      </c>
      <c r="AR263" s="191"/>
      <c r="AS263" s="191"/>
      <c r="AT263" s="191"/>
      <c r="AU263" s="191"/>
      <c r="AV263" s="191"/>
      <c r="AW263" s="191"/>
    </row>
    <row r="264" spans="1:49" ht="30.75" customHeight="1" x14ac:dyDescent="0.15">
      <c r="A264" s="180" t="s">
        <v>1166</v>
      </c>
      <c r="B264" s="180" t="s">
        <v>1167</v>
      </c>
      <c r="C264" s="180" t="s">
        <v>1254</v>
      </c>
      <c r="D264" s="180" t="s">
        <v>1554</v>
      </c>
      <c r="E264" s="180" t="s">
        <v>259</v>
      </c>
      <c r="F264" s="181" t="s">
        <v>259</v>
      </c>
      <c r="G264" s="181"/>
      <c r="H264" s="181"/>
      <c r="I264" s="181"/>
      <c r="J264" s="181"/>
      <c r="K264" s="181"/>
      <c r="L264" s="181" t="s">
        <v>349</v>
      </c>
      <c r="M264" s="180" t="s">
        <v>436</v>
      </c>
      <c r="N264" s="180" t="s">
        <v>437</v>
      </c>
      <c r="O264" s="180" t="s">
        <v>438</v>
      </c>
      <c r="P264" s="180" t="s">
        <v>439</v>
      </c>
      <c r="Q264" s="180">
        <v>1</v>
      </c>
      <c r="R264" s="180" t="s">
        <v>1519</v>
      </c>
      <c r="S264" s="180" t="s">
        <v>441</v>
      </c>
      <c r="T264" s="180" t="s">
        <v>492</v>
      </c>
      <c r="U264" s="180" t="s">
        <v>717</v>
      </c>
      <c r="V264" s="180" t="s">
        <v>717</v>
      </c>
      <c r="W264" s="180">
        <v>0</v>
      </c>
      <c r="X264" s="180">
        <v>200</v>
      </c>
      <c r="Y264" s="228">
        <f t="shared" si="60"/>
        <v>200</v>
      </c>
      <c r="Z264" s="180" t="s">
        <v>444</v>
      </c>
      <c r="AA264" s="180">
        <v>0</v>
      </c>
      <c r="AB264" s="180">
        <v>0</v>
      </c>
      <c r="AC264" s="180"/>
      <c r="AD264" s="180"/>
      <c r="AE264" s="180"/>
      <c r="AF264" s="230">
        <f t="shared" si="61"/>
        <v>0</v>
      </c>
      <c r="AG264" s="180"/>
      <c r="AH264" s="180"/>
      <c r="AI264" s="230">
        <f t="shared" si="62"/>
        <v>0</v>
      </c>
      <c r="AJ264" s="227">
        <v>0</v>
      </c>
      <c r="AK264" s="227">
        <v>0</v>
      </c>
      <c r="AL264" s="228">
        <v>0</v>
      </c>
      <c r="AM264" s="180"/>
      <c r="AN264" s="180"/>
      <c r="AO264" s="180"/>
      <c r="AP264" s="180" t="s">
        <v>627</v>
      </c>
      <c r="AQ264" s="183" t="s">
        <v>445</v>
      </c>
      <c r="AR264" s="191"/>
      <c r="AS264" s="191"/>
      <c r="AT264" s="191"/>
      <c r="AU264" s="191"/>
      <c r="AV264" s="191"/>
      <c r="AW264" s="191"/>
    </row>
    <row r="265" spans="1:49" ht="30.75" customHeight="1" x14ac:dyDescent="0.15">
      <c r="A265" s="180" t="s">
        <v>1166</v>
      </c>
      <c r="B265" s="180" t="s">
        <v>1167</v>
      </c>
      <c r="C265" s="180" t="s">
        <v>1267</v>
      </c>
      <c r="D265" s="180" t="s">
        <v>1554</v>
      </c>
      <c r="E265" s="180" t="s">
        <v>259</v>
      </c>
      <c r="F265" s="181" t="s">
        <v>259</v>
      </c>
      <c r="G265" s="181"/>
      <c r="H265" s="181"/>
      <c r="I265" s="181"/>
      <c r="J265" s="181"/>
      <c r="K265" s="181"/>
      <c r="L265" s="181" t="s">
        <v>349</v>
      </c>
      <c r="M265" s="180" t="s">
        <v>436</v>
      </c>
      <c r="N265" s="180" t="s">
        <v>437</v>
      </c>
      <c r="O265" s="180" t="s">
        <v>438</v>
      </c>
      <c r="P265" s="180" t="s">
        <v>439</v>
      </c>
      <c r="Q265" s="180">
        <v>2</v>
      </c>
      <c r="R265" s="180" t="s">
        <v>1391</v>
      </c>
      <c r="S265" s="180" t="s">
        <v>441</v>
      </c>
      <c r="T265" s="180" t="s">
        <v>492</v>
      </c>
      <c r="U265" s="180" t="s">
        <v>492</v>
      </c>
      <c r="V265" s="180" t="s">
        <v>492</v>
      </c>
      <c r="W265" s="180">
        <v>0</v>
      </c>
      <c r="X265" s="180">
        <v>166</v>
      </c>
      <c r="Y265" s="228">
        <f t="shared" si="60"/>
        <v>166</v>
      </c>
      <c r="Z265" s="180" t="s">
        <v>444</v>
      </c>
      <c r="AA265" s="180">
        <v>0</v>
      </c>
      <c r="AB265" s="180">
        <v>0</v>
      </c>
      <c r="AC265" s="180"/>
      <c r="AD265" s="180"/>
      <c r="AE265" s="180"/>
      <c r="AF265" s="230">
        <f t="shared" si="61"/>
        <v>0</v>
      </c>
      <c r="AG265" s="180"/>
      <c r="AH265" s="180"/>
      <c r="AI265" s="230">
        <f t="shared" si="62"/>
        <v>0</v>
      </c>
      <c r="AJ265" s="227">
        <v>0</v>
      </c>
      <c r="AK265" s="227">
        <v>0</v>
      </c>
      <c r="AL265" s="228">
        <v>0</v>
      </c>
      <c r="AM265" s="180"/>
      <c r="AN265" s="180"/>
      <c r="AO265" s="180"/>
      <c r="AP265" s="180" t="s">
        <v>627</v>
      </c>
      <c r="AQ265" s="183" t="s">
        <v>445</v>
      </c>
      <c r="AR265" s="191"/>
      <c r="AS265" s="191"/>
      <c r="AT265" s="191"/>
      <c r="AU265" s="191"/>
      <c r="AV265" s="191"/>
      <c r="AW265" s="191"/>
    </row>
    <row r="266" spans="1:49" ht="30.75" customHeight="1" x14ac:dyDescent="0.15">
      <c r="A266" s="180" t="s">
        <v>1166</v>
      </c>
      <c r="B266" s="180" t="s">
        <v>1167</v>
      </c>
      <c r="C266" s="180" t="s">
        <v>1555</v>
      </c>
      <c r="D266" s="180" t="s">
        <v>1556</v>
      </c>
      <c r="E266" s="180" t="s">
        <v>259</v>
      </c>
      <c r="F266" s="181" t="s">
        <v>259</v>
      </c>
      <c r="G266" s="181"/>
      <c r="H266" s="181"/>
      <c r="I266" s="181"/>
      <c r="J266" s="181"/>
      <c r="K266" s="181"/>
      <c r="L266" s="181" t="s">
        <v>349</v>
      </c>
      <c r="M266" s="180" t="s">
        <v>436</v>
      </c>
      <c r="N266" s="180" t="s">
        <v>437</v>
      </c>
      <c r="O266" s="180" t="s">
        <v>438</v>
      </c>
      <c r="P266" s="180" t="s">
        <v>439</v>
      </c>
      <c r="Q266" s="180">
        <v>3</v>
      </c>
      <c r="R266" s="180" t="s">
        <v>1350</v>
      </c>
      <c r="S266" s="180" t="s">
        <v>441</v>
      </c>
      <c r="T266" s="180" t="s">
        <v>644</v>
      </c>
      <c r="U266" s="180" t="s">
        <v>666</v>
      </c>
      <c r="V266" s="180" t="s">
        <v>666</v>
      </c>
      <c r="W266" s="180">
        <v>113</v>
      </c>
      <c r="X266" s="180">
        <v>0</v>
      </c>
      <c r="Y266" s="228">
        <f t="shared" si="60"/>
        <v>113</v>
      </c>
      <c r="Z266" s="180" t="s">
        <v>444</v>
      </c>
      <c r="AA266" s="180">
        <v>0</v>
      </c>
      <c r="AB266" s="180">
        <v>0</v>
      </c>
      <c r="AC266" s="180"/>
      <c r="AD266" s="180"/>
      <c r="AE266" s="180"/>
      <c r="AF266" s="230">
        <f t="shared" si="61"/>
        <v>0</v>
      </c>
      <c r="AG266" s="180"/>
      <c r="AH266" s="180"/>
      <c r="AI266" s="230">
        <f t="shared" si="62"/>
        <v>0</v>
      </c>
      <c r="AJ266" s="227">
        <v>0</v>
      </c>
      <c r="AK266" s="227">
        <v>0</v>
      </c>
      <c r="AL266" s="228">
        <v>0</v>
      </c>
      <c r="AM266" s="180"/>
      <c r="AN266" s="180"/>
      <c r="AO266" s="180"/>
      <c r="AP266" s="180" t="s">
        <v>618</v>
      </c>
      <c r="AQ266" s="183" t="s">
        <v>619</v>
      </c>
      <c r="AR266" s="191"/>
      <c r="AS266" s="191"/>
      <c r="AT266" s="191"/>
      <c r="AU266" s="191"/>
      <c r="AV266" s="191"/>
      <c r="AW266" s="191"/>
    </row>
    <row r="267" spans="1:49" ht="30.75" customHeight="1" x14ac:dyDescent="0.15">
      <c r="A267" s="180" t="s">
        <v>1166</v>
      </c>
      <c r="B267" s="180" t="s">
        <v>1167</v>
      </c>
      <c r="C267" s="180" t="s">
        <v>1557</v>
      </c>
      <c r="D267" s="180" t="s">
        <v>1558</v>
      </c>
      <c r="E267" s="180" t="s">
        <v>267</v>
      </c>
      <c r="F267" s="180"/>
      <c r="G267" s="180" t="s">
        <v>267</v>
      </c>
      <c r="H267" s="180"/>
      <c r="I267" s="180"/>
      <c r="J267" s="180"/>
      <c r="K267" s="180" t="s">
        <v>345</v>
      </c>
      <c r="L267" s="180"/>
      <c r="M267" s="180" t="s">
        <v>449</v>
      </c>
      <c r="N267" s="180" t="s">
        <v>437</v>
      </c>
      <c r="O267" s="180" t="s">
        <v>438</v>
      </c>
      <c r="P267" s="180" t="s">
        <v>677</v>
      </c>
      <c r="Q267" s="180">
        <v>16</v>
      </c>
      <c r="R267" s="180" t="s">
        <v>1173</v>
      </c>
      <c r="S267" s="180" t="s">
        <v>441</v>
      </c>
      <c r="T267" s="180" t="s">
        <v>478</v>
      </c>
      <c r="U267" s="180" t="s">
        <v>479</v>
      </c>
      <c r="V267" s="180" t="s">
        <v>479</v>
      </c>
      <c r="W267" s="180">
        <v>2078</v>
      </c>
      <c r="X267" s="180">
        <v>346</v>
      </c>
      <c r="Y267" s="232">
        <v>2424</v>
      </c>
      <c r="Z267" s="180" t="s">
        <v>444</v>
      </c>
      <c r="AA267" s="180">
        <v>0</v>
      </c>
      <c r="AB267" s="180">
        <v>0</v>
      </c>
      <c r="AC267" s="180"/>
      <c r="AD267" s="180"/>
      <c r="AE267" s="180"/>
      <c r="AF267" s="230">
        <v>0</v>
      </c>
      <c r="AG267" s="180"/>
      <c r="AH267" s="180"/>
      <c r="AI267" s="230">
        <v>0</v>
      </c>
      <c r="AJ267" s="227">
        <v>0</v>
      </c>
      <c r="AK267" s="227">
        <v>0</v>
      </c>
      <c r="AL267" s="228">
        <v>0</v>
      </c>
      <c r="AM267" s="180"/>
      <c r="AN267" s="180"/>
      <c r="AO267" s="180"/>
      <c r="AP267" s="180" t="s">
        <v>618</v>
      </c>
      <c r="AQ267" s="183" t="s">
        <v>619</v>
      </c>
      <c r="AR267" s="191"/>
      <c r="AS267" s="191"/>
      <c r="AT267" s="191"/>
      <c r="AU267" s="191"/>
      <c r="AV267" s="191"/>
      <c r="AW267" s="191"/>
    </row>
    <row r="268" spans="1:49" ht="30.75" customHeight="1" x14ac:dyDescent="0.15">
      <c r="A268" s="180" t="s">
        <v>1166</v>
      </c>
      <c r="B268" s="180" t="s">
        <v>1167</v>
      </c>
      <c r="C268" s="180" t="s">
        <v>1254</v>
      </c>
      <c r="D268" s="180" t="s">
        <v>1559</v>
      </c>
      <c r="E268" s="180" t="s">
        <v>329</v>
      </c>
      <c r="F268" s="180"/>
      <c r="G268" s="180"/>
      <c r="H268" s="180"/>
      <c r="I268" s="180"/>
      <c r="J268" s="180" t="s">
        <v>329</v>
      </c>
      <c r="K268" s="180" t="s">
        <v>345</v>
      </c>
      <c r="L268" s="180"/>
      <c r="M268" s="180" t="s">
        <v>436</v>
      </c>
      <c r="N268" s="180" t="s">
        <v>437</v>
      </c>
      <c r="O268" s="180" t="s">
        <v>628</v>
      </c>
      <c r="P268" s="180" t="s">
        <v>600</v>
      </c>
      <c r="Q268" s="180">
        <v>1</v>
      </c>
      <c r="R268" s="180" t="s">
        <v>1560</v>
      </c>
      <c r="S268" s="180" t="s">
        <v>441</v>
      </c>
      <c r="T268" s="180" t="s">
        <v>478</v>
      </c>
      <c r="U268" s="180" t="s">
        <v>479</v>
      </c>
      <c r="V268" s="180" t="s">
        <v>595</v>
      </c>
      <c r="W268" s="180">
        <v>0</v>
      </c>
      <c r="X268" s="180">
        <v>30</v>
      </c>
      <c r="Y268" s="228">
        <f t="shared" ref="Y268:Y271" si="63">+W268+X268</f>
        <v>30</v>
      </c>
      <c r="Z268" s="180" t="s">
        <v>444</v>
      </c>
      <c r="AA268" s="180">
        <v>0</v>
      </c>
      <c r="AB268" s="180">
        <v>0</v>
      </c>
      <c r="AC268" s="180"/>
      <c r="AD268" s="180"/>
      <c r="AE268" s="180"/>
      <c r="AF268" s="230">
        <f t="shared" ref="AF268:AF271" si="64">+AD268+AE268</f>
        <v>0</v>
      </c>
      <c r="AG268" s="180"/>
      <c r="AH268" s="180"/>
      <c r="AI268" s="230">
        <f t="shared" ref="AI268:AI271" si="65">+AG268+AH268</f>
        <v>0</v>
      </c>
      <c r="AJ268" s="227">
        <v>0</v>
      </c>
      <c r="AK268" s="227">
        <v>0</v>
      </c>
      <c r="AL268" s="228">
        <v>0</v>
      </c>
      <c r="AM268" s="180"/>
      <c r="AN268" s="180"/>
      <c r="AO268" s="180"/>
      <c r="AP268" s="180" t="s">
        <v>622</v>
      </c>
      <c r="AQ268" s="183" t="s">
        <v>639</v>
      </c>
      <c r="AR268" s="191"/>
      <c r="AS268" s="191"/>
      <c r="AT268" s="191"/>
      <c r="AU268" s="191"/>
      <c r="AV268" s="191"/>
      <c r="AW268" s="191"/>
    </row>
    <row r="269" spans="1:49" ht="30.75" customHeight="1" x14ac:dyDescent="0.15">
      <c r="A269" s="180" t="s">
        <v>1166</v>
      </c>
      <c r="B269" s="180" t="s">
        <v>1167</v>
      </c>
      <c r="C269" s="180" t="s">
        <v>1561</v>
      </c>
      <c r="D269" s="180" t="s">
        <v>1562</v>
      </c>
      <c r="E269" s="180" t="s">
        <v>259</v>
      </c>
      <c r="F269" s="181" t="s">
        <v>259</v>
      </c>
      <c r="G269" s="181"/>
      <c r="H269" s="181"/>
      <c r="I269" s="181"/>
      <c r="J269" s="181"/>
      <c r="K269" s="181"/>
      <c r="L269" s="181"/>
      <c r="M269" s="180" t="s">
        <v>436</v>
      </c>
      <c r="N269" s="180" t="s">
        <v>499</v>
      </c>
      <c r="O269" s="180" t="s">
        <v>438</v>
      </c>
      <c r="P269" s="180" t="s">
        <v>473</v>
      </c>
      <c r="Q269" s="180">
        <v>4</v>
      </c>
      <c r="R269" s="180"/>
      <c r="S269" s="180"/>
      <c r="T269" s="180"/>
      <c r="U269" s="180"/>
      <c r="V269" s="180"/>
      <c r="W269" s="180"/>
      <c r="X269" s="180"/>
      <c r="Y269" s="228">
        <f t="shared" si="63"/>
        <v>0</v>
      </c>
      <c r="Z269" s="180"/>
      <c r="AA269" s="180">
        <v>0</v>
      </c>
      <c r="AB269" s="180">
        <v>0</v>
      </c>
      <c r="AC269" s="180" t="s">
        <v>1170</v>
      </c>
      <c r="AD269" s="180">
        <v>0</v>
      </c>
      <c r="AE269" s="180">
        <v>0</v>
      </c>
      <c r="AF269" s="230">
        <f t="shared" si="64"/>
        <v>0</v>
      </c>
      <c r="AG269" s="180">
        <v>0</v>
      </c>
      <c r="AH269" s="180">
        <v>25</v>
      </c>
      <c r="AI269" s="230">
        <f t="shared" si="65"/>
        <v>25</v>
      </c>
      <c r="AJ269" s="227">
        <v>0</v>
      </c>
      <c r="AK269" s="227">
        <v>25</v>
      </c>
      <c r="AL269" s="228">
        <v>25</v>
      </c>
      <c r="AM269" s="180" t="s">
        <v>444</v>
      </c>
      <c r="AN269" s="180">
        <v>0</v>
      </c>
      <c r="AO269" s="180">
        <v>0</v>
      </c>
      <c r="AP269" s="180" t="s">
        <v>638</v>
      </c>
      <c r="AQ269" s="182" t="s">
        <v>643</v>
      </c>
      <c r="AR269" s="191"/>
      <c r="AS269" s="191"/>
      <c r="AT269" s="191"/>
      <c r="AU269" s="191"/>
      <c r="AV269" s="191"/>
      <c r="AW269" s="191"/>
    </row>
    <row r="270" spans="1:49" ht="30.75" customHeight="1" x14ac:dyDescent="0.15">
      <c r="A270" s="180" t="s">
        <v>1166</v>
      </c>
      <c r="B270" s="180" t="s">
        <v>1167</v>
      </c>
      <c r="C270" s="180" t="s">
        <v>1563</v>
      </c>
      <c r="D270" s="180" t="s">
        <v>1564</v>
      </c>
      <c r="E270" s="180" t="s">
        <v>259</v>
      </c>
      <c r="F270" s="181" t="s">
        <v>259</v>
      </c>
      <c r="G270" s="181"/>
      <c r="H270" s="181"/>
      <c r="I270" s="181"/>
      <c r="J270" s="181"/>
      <c r="K270" s="180" t="s">
        <v>345</v>
      </c>
      <c r="L270" s="181"/>
      <c r="M270" s="180" t="s">
        <v>436</v>
      </c>
      <c r="N270" s="180" t="s">
        <v>437</v>
      </c>
      <c r="O270" s="180" t="s">
        <v>665</v>
      </c>
      <c r="P270" s="180" t="s">
        <v>640</v>
      </c>
      <c r="Q270" s="180">
        <v>38</v>
      </c>
      <c r="R270" s="180" t="s">
        <v>1060</v>
      </c>
      <c r="S270" s="180" t="s">
        <v>441</v>
      </c>
      <c r="T270" s="180" t="s">
        <v>478</v>
      </c>
      <c r="U270" s="180" t="s">
        <v>479</v>
      </c>
      <c r="V270" s="180" t="s">
        <v>479</v>
      </c>
      <c r="W270" s="180">
        <v>0</v>
      </c>
      <c r="X270" s="180">
        <v>70000</v>
      </c>
      <c r="Y270" s="228">
        <f t="shared" si="63"/>
        <v>70000</v>
      </c>
      <c r="Z270" s="180"/>
      <c r="AA270" s="180">
        <v>0</v>
      </c>
      <c r="AB270" s="180">
        <v>0</v>
      </c>
      <c r="AC270" s="180"/>
      <c r="AD270" s="180"/>
      <c r="AE270" s="180"/>
      <c r="AF270" s="230">
        <f t="shared" si="64"/>
        <v>0</v>
      </c>
      <c r="AG270" s="180"/>
      <c r="AH270" s="180"/>
      <c r="AI270" s="230">
        <f t="shared" si="65"/>
        <v>0</v>
      </c>
      <c r="AJ270" s="227">
        <v>0</v>
      </c>
      <c r="AK270" s="227">
        <v>0</v>
      </c>
      <c r="AL270" s="228">
        <v>0</v>
      </c>
      <c r="AM270" s="180"/>
      <c r="AN270" s="180"/>
      <c r="AO270" s="180"/>
      <c r="AP270" s="180"/>
      <c r="AQ270" s="183"/>
      <c r="AR270" s="191"/>
      <c r="AS270" s="191"/>
      <c r="AT270" s="191"/>
      <c r="AU270" s="191"/>
      <c r="AV270" s="191"/>
      <c r="AW270" s="191"/>
    </row>
    <row r="271" spans="1:49" ht="30.75" customHeight="1" x14ac:dyDescent="0.15">
      <c r="A271" s="180" t="s">
        <v>1166</v>
      </c>
      <c r="B271" s="180" t="s">
        <v>1167</v>
      </c>
      <c r="C271" s="180" t="s">
        <v>1207</v>
      </c>
      <c r="D271" s="180" t="s">
        <v>1565</v>
      </c>
      <c r="E271" s="180" t="s">
        <v>329</v>
      </c>
      <c r="F271" s="180"/>
      <c r="G271" s="180"/>
      <c r="H271" s="180"/>
      <c r="I271" s="180"/>
      <c r="J271" s="180" t="s">
        <v>329</v>
      </c>
      <c r="K271" s="180" t="s">
        <v>345</v>
      </c>
      <c r="L271" s="180"/>
      <c r="M271" s="180" t="s">
        <v>436</v>
      </c>
      <c r="N271" s="180" t="s">
        <v>437</v>
      </c>
      <c r="O271" s="180" t="s">
        <v>623</v>
      </c>
      <c r="P271" s="180" t="s">
        <v>439</v>
      </c>
      <c r="Q271" s="180">
        <v>1</v>
      </c>
      <c r="R271" s="180" t="s">
        <v>1173</v>
      </c>
      <c r="S271" s="180" t="s">
        <v>441</v>
      </c>
      <c r="T271" s="180" t="s">
        <v>478</v>
      </c>
      <c r="U271" s="180" t="s">
        <v>479</v>
      </c>
      <c r="V271" s="180" t="s">
        <v>479</v>
      </c>
      <c r="W271" s="180">
        <v>0</v>
      </c>
      <c r="X271" s="180">
        <v>40</v>
      </c>
      <c r="Y271" s="228">
        <f t="shared" si="63"/>
        <v>40</v>
      </c>
      <c r="Z271" s="180" t="s">
        <v>444</v>
      </c>
      <c r="AA271" s="180">
        <v>0</v>
      </c>
      <c r="AB271" s="180">
        <v>0</v>
      </c>
      <c r="AC271" s="180"/>
      <c r="AD271" s="180"/>
      <c r="AE271" s="180"/>
      <c r="AF271" s="230">
        <f t="shared" si="64"/>
        <v>0</v>
      </c>
      <c r="AG271" s="180"/>
      <c r="AH271" s="180"/>
      <c r="AI271" s="230">
        <f t="shared" si="65"/>
        <v>0</v>
      </c>
      <c r="AJ271" s="227">
        <v>0</v>
      </c>
      <c r="AK271" s="227">
        <v>0</v>
      </c>
      <c r="AL271" s="228">
        <v>0</v>
      </c>
      <c r="AM271" s="180"/>
      <c r="AN271" s="180"/>
      <c r="AO271" s="180"/>
      <c r="AP271" s="180" t="s">
        <v>622</v>
      </c>
      <c r="AQ271" s="183" t="s">
        <v>639</v>
      </c>
      <c r="AR271" s="191"/>
      <c r="AS271" s="191"/>
      <c r="AT271" s="191"/>
      <c r="AU271" s="191"/>
      <c r="AV271" s="191"/>
      <c r="AW271" s="191"/>
    </row>
    <row r="272" spans="1:49" ht="30.75" customHeight="1" x14ac:dyDescent="0.15">
      <c r="A272" s="180" t="s">
        <v>1166</v>
      </c>
      <c r="B272" s="180" t="s">
        <v>1167</v>
      </c>
      <c r="C272" s="180" t="s">
        <v>1566</v>
      </c>
      <c r="D272" s="180" t="s">
        <v>1567</v>
      </c>
      <c r="E272" s="180" t="s">
        <v>267</v>
      </c>
      <c r="F272" s="180"/>
      <c r="G272" s="180" t="s">
        <v>267</v>
      </c>
      <c r="H272" s="180"/>
      <c r="I272" s="180"/>
      <c r="J272" s="180"/>
      <c r="K272" s="180" t="s">
        <v>345</v>
      </c>
      <c r="L272" s="180"/>
      <c r="M272" s="180" t="s">
        <v>449</v>
      </c>
      <c r="N272" s="180" t="s">
        <v>437</v>
      </c>
      <c r="O272" s="180" t="s">
        <v>438</v>
      </c>
      <c r="P272" s="180" t="s">
        <v>439</v>
      </c>
      <c r="Q272" s="180">
        <v>4</v>
      </c>
      <c r="R272" s="180" t="s">
        <v>1357</v>
      </c>
      <c r="S272" s="180" t="s">
        <v>441</v>
      </c>
      <c r="T272" s="180" t="s">
        <v>478</v>
      </c>
      <c r="U272" s="180" t="s">
        <v>479</v>
      </c>
      <c r="V272" s="180" t="s">
        <v>479</v>
      </c>
      <c r="W272" s="180">
        <v>1009</v>
      </c>
      <c r="X272" s="180">
        <v>279</v>
      </c>
      <c r="Y272" s="232">
        <v>1288</v>
      </c>
      <c r="Z272" s="180" t="s">
        <v>452</v>
      </c>
      <c r="AA272" s="180">
        <v>1</v>
      </c>
      <c r="AB272" s="180">
        <v>95</v>
      </c>
      <c r="AC272" s="180"/>
      <c r="AD272" s="180"/>
      <c r="AE272" s="180"/>
      <c r="AF272" s="230">
        <v>0</v>
      </c>
      <c r="AG272" s="180"/>
      <c r="AH272" s="180"/>
      <c r="AI272" s="230">
        <v>0</v>
      </c>
      <c r="AJ272" s="227">
        <v>0</v>
      </c>
      <c r="AK272" s="227">
        <v>0</v>
      </c>
      <c r="AL272" s="228">
        <v>0</v>
      </c>
      <c r="AM272" s="180"/>
      <c r="AN272" s="180"/>
      <c r="AO272" s="180"/>
      <c r="AP272" s="180" t="s">
        <v>618</v>
      </c>
      <c r="AQ272" s="183" t="s">
        <v>619</v>
      </c>
      <c r="AR272" s="191"/>
      <c r="AS272" s="191"/>
      <c r="AT272" s="191"/>
      <c r="AU272" s="191"/>
      <c r="AV272" s="191"/>
      <c r="AW272" s="191"/>
    </row>
    <row r="273" spans="1:49" ht="30.75" customHeight="1" x14ac:dyDescent="0.15">
      <c r="A273" s="180" t="s">
        <v>1166</v>
      </c>
      <c r="B273" s="180" t="s">
        <v>1167</v>
      </c>
      <c r="C273" s="180" t="s">
        <v>1297</v>
      </c>
      <c r="D273" s="180" t="s">
        <v>1568</v>
      </c>
      <c r="E273" s="180" t="s">
        <v>259</v>
      </c>
      <c r="F273" s="181" t="s">
        <v>259</v>
      </c>
      <c r="G273" s="181"/>
      <c r="H273" s="181"/>
      <c r="I273" s="181"/>
      <c r="J273" s="181"/>
      <c r="K273" s="181"/>
      <c r="L273" s="181" t="s">
        <v>349</v>
      </c>
      <c r="M273" s="180" t="s">
        <v>436</v>
      </c>
      <c r="N273" s="180" t="s">
        <v>437</v>
      </c>
      <c r="O273" s="180" t="s">
        <v>438</v>
      </c>
      <c r="P273" s="180" t="s">
        <v>439</v>
      </c>
      <c r="Q273" s="180">
        <v>1</v>
      </c>
      <c r="R273" s="180" t="s">
        <v>1281</v>
      </c>
      <c r="S273" s="180" t="s">
        <v>441</v>
      </c>
      <c r="T273" s="180" t="s">
        <v>620</v>
      </c>
      <c r="U273" s="180" t="s">
        <v>620</v>
      </c>
      <c r="V273" s="180" t="s">
        <v>620</v>
      </c>
      <c r="W273" s="180">
        <v>0</v>
      </c>
      <c r="X273" s="180">
        <v>750</v>
      </c>
      <c r="Y273" s="228">
        <f>+W273+X273</f>
        <v>750</v>
      </c>
      <c r="Z273" s="180" t="s">
        <v>452</v>
      </c>
      <c r="AA273" s="180">
        <v>1</v>
      </c>
      <c r="AB273" s="180">
        <v>150</v>
      </c>
      <c r="AC273" s="180"/>
      <c r="AD273" s="180"/>
      <c r="AE273" s="180"/>
      <c r="AF273" s="230">
        <f>+AD273+AE273</f>
        <v>0</v>
      </c>
      <c r="AG273" s="180"/>
      <c r="AH273" s="180"/>
      <c r="AI273" s="230">
        <f>+AG273+AH273</f>
        <v>0</v>
      </c>
      <c r="AJ273" s="227">
        <v>0</v>
      </c>
      <c r="AK273" s="227">
        <v>0</v>
      </c>
      <c r="AL273" s="228">
        <v>0</v>
      </c>
      <c r="AM273" s="180"/>
      <c r="AN273" s="180"/>
      <c r="AO273" s="180"/>
      <c r="AP273" s="180" t="s">
        <v>627</v>
      </c>
      <c r="AQ273" s="183" t="s">
        <v>445</v>
      </c>
      <c r="AR273" s="191"/>
      <c r="AS273" s="191"/>
      <c r="AT273" s="191"/>
      <c r="AU273" s="191"/>
      <c r="AV273" s="191"/>
      <c r="AW273" s="191"/>
    </row>
    <row r="274" spans="1:49" ht="30.75" customHeight="1" x14ac:dyDescent="0.15">
      <c r="A274" s="180" t="s">
        <v>1166</v>
      </c>
      <c r="B274" s="180" t="s">
        <v>1167</v>
      </c>
      <c r="C274" s="180" t="s">
        <v>1289</v>
      </c>
      <c r="D274" s="180" t="s">
        <v>1568</v>
      </c>
      <c r="E274" s="180" t="s">
        <v>267</v>
      </c>
      <c r="F274" s="180"/>
      <c r="G274" s="180" t="s">
        <v>267</v>
      </c>
      <c r="H274" s="180"/>
      <c r="I274" s="180"/>
      <c r="J274" s="180"/>
      <c r="K274" s="180"/>
      <c r="L274" s="180"/>
      <c r="M274" s="180" t="s">
        <v>449</v>
      </c>
      <c r="N274" s="180" t="s">
        <v>437</v>
      </c>
      <c r="O274" s="180" t="s">
        <v>438</v>
      </c>
      <c r="P274" s="180" t="s">
        <v>439</v>
      </c>
      <c r="Q274" s="180">
        <v>3</v>
      </c>
      <c r="R274" s="180" t="s">
        <v>1407</v>
      </c>
      <c r="S274" s="180" t="s">
        <v>441</v>
      </c>
      <c r="T274" s="180" t="s">
        <v>478</v>
      </c>
      <c r="U274" s="180" t="s">
        <v>479</v>
      </c>
      <c r="V274" s="180" t="s">
        <v>577</v>
      </c>
      <c r="W274" s="180">
        <v>372</v>
      </c>
      <c r="X274" s="180">
        <v>119</v>
      </c>
      <c r="Y274" s="228">
        <v>491</v>
      </c>
      <c r="Z274" s="180" t="s">
        <v>452</v>
      </c>
      <c r="AA274" s="180">
        <v>1</v>
      </c>
      <c r="AB274" s="180">
        <v>40</v>
      </c>
      <c r="AC274" s="180"/>
      <c r="AD274" s="180"/>
      <c r="AE274" s="180"/>
      <c r="AF274" s="230">
        <v>0</v>
      </c>
      <c r="AG274" s="180"/>
      <c r="AH274" s="180"/>
      <c r="AI274" s="230">
        <v>0</v>
      </c>
      <c r="AJ274" s="227">
        <v>0</v>
      </c>
      <c r="AK274" s="227">
        <v>0</v>
      </c>
      <c r="AL274" s="228">
        <v>0</v>
      </c>
      <c r="AM274" s="180"/>
      <c r="AN274" s="180"/>
      <c r="AO274" s="180"/>
      <c r="AP274" s="180" t="s">
        <v>627</v>
      </c>
      <c r="AQ274" s="183" t="s">
        <v>445</v>
      </c>
      <c r="AR274" s="191"/>
      <c r="AS274" s="191"/>
      <c r="AT274" s="191"/>
      <c r="AU274" s="191"/>
      <c r="AV274" s="191"/>
      <c r="AW274" s="191"/>
    </row>
    <row r="275" spans="1:49" ht="30.75" customHeight="1" x14ac:dyDescent="0.15">
      <c r="A275" s="180" t="s">
        <v>1166</v>
      </c>
      <c r="B275" s="180" t="s">
        <v>1167</v>
      </c>
      <c r="C275" s="180" t="s">
        <v>1269</v>
      </c>
      <c r="D275" s="180" t="s">
        <v>1568</v>
      </c>
      <c r="E275" s="180" t="s">
        <v>259</v>
      </c>
      <c r="F275" s="181" t="s">
        <v>259</v>
      </c>
      <c r="G275" s="181"/>
      <c r="H275" s="181"/>
      <c r="I275" s="181"/>
      <c r="J275" s="181"/>
      <c r="K275" s="180" t="s">
        <v>345</v>
      </c>
      <c r="L275" s="181"/>
      <c r="M275" s="180" t="s">
        <v>436</v>
      </c>
      <c r="N275" s="180" t="s">
        <v>437</v>
      </c>
      <c r="O275" s="180" t="s">
        <v>438</v>
      </c>
      <c r="P275" s="180" t="s">
        <v>439</v>
      </c>
      <c r="Q275" s="180">
        <v>1</v>
      </c>
      <c r="R275" s="180" t="s">
        <v>1569</v>
      </c>
      <c r="S275" s="180" t="s">
        <v>441</v>
      </c>
      <c r="T275" s="180" t="s">
        <v>478</v>
      </c>
      <c r="U275" s="180" t="s">
        <v>479</v>
      </c>
      <c r="V275" s="180" t="s">
        <v>876</v>
      </c>
      <c r="W275" s="180">
        <v>0</v>
      </c>
      <c r="X275" s="180">
        <v>380</v>
      </c>
      <c r="Y275" s="228">
        <f>+W275+X275</f>
        <v>380</v>
      </c>
      <c r="Z275" s="180" t="s">
        <v>444</v>
      </c>
      <c r="AA275" s="180">
        <v>0</v>
      </c>
      <c r="AB275" s="180">
        <v>0</v>
      </c>
      <c r="AC275" s="180"/>
      <c r="AD275" s="180"/>
      <c r="AE275" s="180"/>
      <c r="AF275" s="230">
        <f>+AD275+AE275</f>
        <v>0</v>
      </c>
      <c r="AG275" s="180"/>
      <c r="AH275" s="180"/>
      <c r="AI275" s="230">
        <f>+AG275+AH275</f>
        <v>0</v>
      </c>
      <c r="AJ275" s="227">
        <v>0</v>
      </c>
      <c r="AK275" s="227">
        <v>0</v>
      </c>
      <c r="AL275" s="228">
        <v>0</v>
      </c>
      <c r="AM275" s="180"/>
      <c r="AN275" s="180"/>
      <c r="AO275" s="180"/>
      <c r="AP275" s="180" t="s">
        <v>627</v>
      </c>
      <c r="AQ275" s="183" t="s">
        <v>445</v>
      </c>
      <c r="AR275" s="191"/>
      <c r="AS275" s="191"/>
      <c r="AT275" s="191"/>
      <c r="AU275" s="191"/>
      <c r="AV275" s="191"/>
      <c r="AW275" s="191"/>
    </row>
    <row r="276" spans="1:49" ht="30.75" customHeight="1" x14ac:dyDescent="0.15">
      <c r="A276" s="180" t="s">
        <v>1166</v>
      </c>
      <c r="B276" s="180" t="s">
        <v>1167</v>
      </c>
      <c r="C276" s="180" t="s">
        <v>1570</v>
      </c>
      <c r="D276" s="180" t="s">
        <v>1571</v>
      </c>
      <c r="E276" s="180" t="s">
        <v>267</v>
      </c>
      <c r="F276" s="180"/>
      <c r="G276" s="180" t="s">
        <v>267</v>
      </c>
      <c r="H276" s="180"/>
      <c r="I276" s="180"/>
      <c r="J276" s="180"/>
      <c r="K276" s="180" t="s">
        <v>345</v>
      </c>
      <c r="L276" s="180"/>
      <c r="M276" s="180" t="s">
        <v>449</v>
      </c>
      <c r="N276" s="180" t="s">
        <v>437</v>
      </c>
      <c r="O276" s="180" t="s">
        <v>438</v>
      </c>
      <c r="P276" s="180" t="s">
        <v>631</v>
      </c>
      <c r="Q276" s="180">
        <v>6</v>
      </c>
      <c r="R276" s="180" t="s">
        <v>1176</v>
      </c>
      <c r="S276" s="180" t="s">
        <v>441</v>
      </c>
      <c r="T276" s="180" t="s">
        <v>478</v>
      </c>
      <c r="U276" s="180" t="s">
        <v>479</v>
      </c>
      <c r="V276" s="180" t="s">
        <v>813</v>
      </c>
      <c r="W276" s="180">
        <v>3525</v>
      </c>
      <c r="X276" s="180">
        <v>323</v>
      </c>
      <c r="Y276" s="232">
        <v>3848</v>
      </c>
      <c r="Z276" s="180" t="s">
        <v>444</v>
      </c>
      <c r="AA276" s="180">
        <v>0</v>
      </c>
      <c r="AB276" s="180">
        <v>0</v>
      </c>
      <c r="AC276" s="180"/>
      <c r="AD276" s="180"/>
      <c r="AE276" s="180"/>
      <c r="AF276" s="230">
        <v>0</v>
      </c>
      <c r="AG276" s="180"/>
      <c r="AH276" s="180"/>
      <c r="AI276" s="230">
        <v>0</v>
      </c>
      <c r="AJ276" s="227">
        <v>0</v>
      </c>
      <c r="AK276" s="227">
        <v>0</v>
      </c>
      <c r="AL276" s="228">
        <v>0</v>
      </c>
      <c r="AM276" s="180"/>
      <c r="AN276" s="180"/>
      <c r="AO276" s="180"/>
      <c r="AP276" s="180" t="s">
        <v>618</v>
      </c>
      <c r="AQ276" s="183" t="s">
        <v>619</v>
      </c>
      <c r="AR276" s="191"/>
      <c r="AS276" s="191"/>
      <c r="AT276" s="191"/>
      <c r="AU276" s="191"/>
      <c r="AV276" s="191"/>
      <c r="AW276" s="191"/>
    </row>
    <row r="277" spans="1:49" ht="30.75" customHeight="1" x14ac:dyDescent="0.15">
      <c r="A277" s="180" t="s">
        <v>1166</v>
      </c>
      <c r="B277" s="180" t="s">
        <v>1167</v>
      </c>
      <c r="C277" s="180" t="s">
        <v>1177</v>
      </c>
      <c r="D277" s="180" t="s">
        <v>1572</v>
      </c>
      <c r="E277" s="180" t="s">
        <v>329</v>
      </c>
      <c r="F277" s="180"/>
      <c r="G277" s="180"/>
      <c r="H277" s="180"/>
      <c r="I277" s="180"/>
      <c r="J277" s="180" t="s">
        <v>329</v>
      </c>
      <c r="K277" s="180" t="s">
        <v>345</v>
      </c>
      <c r="L277" s="180"/>
      <c r="M277" s="180" t="s">
        <v>436</v>
      </c>
      <c r="N277" s="180" t="s">
        <v>437</v>
      </c>
      <c r="O277" s="180" t="s">
        <v>628</v>
      </c>
      <c r="P277" s="180" t="s">
        <v>600</v>
      </c>
      <c r="Q277" s="180">
        <v>1</v>
      </c>
      <c r="R277" s="180" t="s">
        <v>1060</v>
      </c>
      <c r="S277" s="180" t="s">
        <v>441</v>
      </c>
      <c r="T277" s="180" t="s">
        <v>478</v>
      </c>
      <c r="U277" s="180" t="s">
        <v>479</v>
      </c>
      <c r="V277" s="180" t="s">
        <v>479</v>
      </c>
      <c r="W277" s="180">
        <v>0</v>
      </c>
      <c r="X277" s="180">
        <v>20</v>
      </c>
      <c r="Y277" s="228">
        <f>+W277+X277</f>
        <v>20</v>
      </c>
      <c r="Z277" s="180" t="s">
        <v>444</v>
      </c>
      <c r="AA277" s="180">
        <v>0</v>
      </c>
      <c r="AB277" s="180">
        <v>0</v>
      </c>
      <c r="AC277" s="180"/>
      <c r="AD277" s="180"/>
      <c r="AE277" s="180"/>
      <c r="AF277" s="230">
        <f>+AD277+AE277</f>
        <v>0</v>
      </c>
      <c r="AG277" s="180"/>
      <c r="AH277" s="180"/>
      <c r="AI277" s="230">
        <f>+AG277+AH277</f>
        <v>0</v>
      </c>
      <c r="AJ277" s="227">
        <v>0</v>
      </c>
      <c r="AK277" s="227">
        <v>0</v>
      </c>
      <c r="AL277" s="228">
        <v>0</v>
      </c>
      <c r="AM277" s="180"/>
      <c r="AN277" s="180"/>
      <c r="AO277" s="180"/>
      <c r="AP277" s="180" t="s">
        <v>622</v>
      </c>
      <c r="AQ277" s="183" t="s">
        <v>639</v>
      </c>
      <c r="AR277" s="191"/>
      <c r="AS277" s="191"/>
      <c r="AT277" s="191"/>
      <c r="AU277" s="191"/>
      <c r="AV277" s="191"/>
      <c r="AW277" s="191"/>
    </row>
    <row r="278" spans="1:49" ht="30.75" customHeight="1" x14ac:dyDescent="0.15">
      <c r="A278" s="180" t="s">
        <v>1166</v>
      </c>
      <c r="B278" s="180" t="s">
        <v>1167</v>
      </c>
      <c r="C278" s="180" t="s">
        <v>1573</v>
      </c>
      <c r="D278" s="180" t="s">
        <v>1574</v>
      </c>
      <c r="E278" s="180" t="s">
        <v>267</v>
      </c>
      <c r="F278" s="180"/>
      <c r="G278" s="180" t="s">
        <v>267</v>
      </c>
      <c r="H278" s="180"/>
      <c r="I278" s="180"/>
      <c r="J278" s="180"/>
      <c r="K278" s="180" t="s">
        <v>345</v>
      </c>
      <c r="L278" s="180"/>
      <c r="M278" s="180" t="s">
        <v>449</v>
      </c>
      <c r="N278" s="180" t="s">
        <v>437</v>
      </c>
      <c r="O278" s="180" t="s">
        <v>438</v>
      </c>
      <c r="P278" s="180" t="s">
        <v>615</v>
      </c>
      <c r="Q278" s="180">
        <v>4</v>
      </c>
      <c r="R278" s="180" t="s">
        <v>1060</v>
      </c>
      <c r="S278" s="180" t="s">
        <v>441</v>
      </c>
      <c r="T278" s="180" t="s">
        <v>478</v>
      </c>
      <c r="U278" s="180" t="s">
        <v>479</v>
      </c>
      <c r="V278" s="180" t="s">
        <v>479</v>
      </c>
      <c r="W278" s="180">
        <v>161</v>
      </c>
      <c r="X278" s="180">
        <v>204</v>
      </c>
      <c r="Y278" s="228">
        <v>365</v>
      </c>
      <c r="Z278" s="180" t="s">
        <v>452</v>
      </c>
      <c r="AA278" s="180">
        <v>1</v>
      </c>
      <c r="AB278" s="180">
        <v>40</v>
      </c>
      <c r="AC278" s="180"/>
      <c r="AD278" s="180"/>
      <c r="AE278" s="180"/>
      <c r="AF278" s="230">
        <v>0</v>
      </c>
      <c r="AG278" s="180"/>
      <c r="AH278" s="180"/>
      <c r="AI278" s="230">
        <v>0</v>
      </c>
      <c r="AJ278" s="227">
        <v>0</v>
      </c>
      <c r="AK278" s="227">
        <v>0</v>
      </c>
      <c r="AL278" s="228">
        <v>0</v>
      </c>
      <c r="AM278" s="180"/>
      <c r="AN278" s="180"/>
      <c r="AO278" s="180"/>
      <c r="AP278" s="180" t="s">
        <v>618</v>
      </c>
      <c r="AQ278" s="183" t="s">
        <v>619</v>
      </c>
      <c r="AR278" s="191"/>
      <c r="AS278" s="191"/>
      <c r="AT278" s="191"/>
      <c r="AU278" s="191"/>
      <c r="AV278" s="191"/>
      <c r="AW278" s="191"/>
    </row>
    <row r="279" spans="1:49" ht="30.75" customHeight="1" x14ac:dyDescent="0.15">
      <c r="A279" s="180" t="s">
        <v>1166</v>
      </c>
      <c r="B279" s="180" t="s">
        <v>1167</v>
      </c>
      <c r="C279" s="180" t="s">
        <v>1177</v>
      </c>
      <c r="D279" s="180" t="s">
        <v>1575</v>
      </c>
      <c r="E279" s="180" t="s">
        <v>259</v>
      </c>
      <c r="F279" s="181" t="s">
        <v>259</v>
      </c>
      <c r="G279" s="181"/>
      <c r="H279" s="181"/>
      <c r="I279" s="181"/>
      <c r="J279" s="181"/>
      <c r="K279" s="180" t="s">
        <v>345</v>
      </c>
      <c r="L279" s="181"/>
      <c r="M279" s="180" t="s">
        <v>436</v>
      </c>
      <c r="N279" s="180" t="s">
        <v>437</v>
      </c>
      <c r="O279" s="180" t="s">
        <v>472</v>
      </c>
      <c r="P279" s="180" t="s">
        <v>439</v>
      </c>
      <c r="Q279" s="180">
        <v>1</v>
      </c>
      <c r="R279" s="180" t="s">
        <v>1188</v>
      </c>
      <c r="S279" s="180" t="s">
        <v>441</v>
      </c>
      <c r="T279" s="180" t="s">
        <v>478</v>
      </c>
      <c r="U279" s="180" t="s">
        <v>479</v>
      </c>
      <c r="V279" s="180" t="s">
        <v>796</v>
      </c>
      <c r="W279" s="180"/>
      <c r="X279" s="180"/>
      <c r="Y279" s="228">
        <f>+W279+X279</f>
        <v>0</v>
      </c>
      <c r="Z279" s="180"/>
      <c r="AA279" s="180">
        <v>0</v>
      </c>
      <c r="AB279" s="180">
        <v>0</v>
      </c>
      <c r="AC279" s="180"/>
      <c r="AD279" s="180"/>
      <c r="AE279" s="180"/>
      <c r="AF279" s="230">
        <f>+AD279+AE279</f>
        <v>0</v>
      </c>
      <c r="AG279" s="180"/>
      <c r="AH279" s="180"/>
      <c r="AI279" s="230">
        <f>+AG279+AH279</f>
        <v>0</v>
      </c>
      <c r="AJ279" s="227">
        <v>0</v>
      </c>
      <c r="AK279" s="227">
        <v>0</v>
      </c>
      <c r="AL279" s="228">
        <v>0</v>
      </c>
      <c r="AM279" s="180"/>
      <c r="AN279" s="180"/>
      <c r="AO279" s="180"/>
      <c r="AP279" s="180"/>
      <c r="AQ279" s="183"/>
      <c r="AR279" s="191"/>
      <c r="AS279" s="191"/>
      <c r="AT279" s="191"/>
      <c r="AU279" s="191"/>
      <c r="AV279" s="191"/>
      <c r="AW279" s="191"/>
    </row>
    <row r="280" spans="1:49" ht="30.75" customHeight="1" x14ac:dyDescent="0.15">
      <c r="A280" s="180" t="s">
        <v>1166</v>
      </c>
      <c r="B280" s="180" t="s">
        <v>1167</v>
      </c>
      <c r="C280" s="180" t="s">
        <v>1267</v>
      </c>
      <c r="D280" s="180" t="s">
        <v>1576</v>
      </c>
      <c r="E280" s="180" t="s">
        <v>267</v>
      </c>
      <c r="F280" s="180"/>
      <c r="G280" s="180" t="s">
        <v>267</v>
      </c>
      <c r="H280" s="180"/>
      <c r="I280" s="180"/>
      <c r="J280" s="180"/>
      <c r="K280" s="180" t="s">
        <v>345</v>
      </c>
      <c r="L280" s="180"/>
      <c r="M280" s="180" t="s">
        <v>449</v>
      </c>
      <c r="N280" s="180" t="s">
        <v>437</v>
      </c>
      <c r="O280" s="180" t="s">
        <v>438</v>
      </c>
      <c r="P280" s="180" t="s">
        <v>439</v>
      </c>
      <c r="Q280" s="180">
        <v>2</v>
      </c>
      <c r="R280" s="180" t="s">
        <v>1313</v>
      </c>
      <c r="S280" s="180" t="s">
        <v>441</v>
      </c>
      <c r="T280" s="180" t="s">
        <v>478</v>
      </c>
      <c r="U280" s="180" t="s">
        <v>479</v>
      </c>
      <c r="V280" s="180" t="s">
        <v>479</v>
      </c>
      <c r="W280" s="180">
        <v>291</v>
      </c>
      <c r="X280" s="180">
        <v>95</v>
      </c>
      <c r="Y280" s="228">
        <v>386</v>
      </c>
      <c r="Z280" s="180" t="s">
        <v>444</v>
      </c>
      <c r="AA280" s="180">
        <v>0</v>
      </c>
      <c r="AB280" s="180">
        <v>0</v>
      </c>
      <c r="AC280" s="180"/>
      <c r="AD280" s="180"/>
      <c r="AE280" s="180"/>
      <c r="AF280" s="230">
        <v>0</v>
      </c>
      <c r="AG280" s="180"/>
      <c r="AH280" s="180"/>
      <c r="AI280" s="230">
        <v>0</v>
      </c>
      <c r="AJ280" s="227">
        <v>0</v>
      </c>
      <c r="AK280" s="227">
        <v>0</v>
      </c>
      <c r="AL280" s="228">
        <v>0</v>
      </c>
      <c r="AM280" s="180"/>
      <c r="AN280" s="180"/>
      <c r="AO280" s="180"/>
      <c r="AP280" s="180" t="s">
        <v>618</v>
      </c>
      <c r="AQ280" s="183" t="s">
        <v>619</v>
      </c>
      <c r="AR280" s="191"/>
      <c r="AS280" s="191"/>
      <c r="AT280" s="191"/>
      <c r="AU280" s="191"/>
      <c r="AV280" s="191"/>
      <c r="AW280" s="191"/>
    </row>
    <row r="281" spans="1:49" ht="30.75" customHeight="1" x14ac:dyDescent="0.15">
      <c r="A281" s="180" t="s">
        <v>1166</v>
      </c>
      <c r="B281" s="180" t="s">
        <v>1167</v>
      </c>
      <c r="C281" s="180" t="s">
        <v>1520</v>
      </c>
      <c r="D281" s="180" t="s">
        <v>1577</v>
      </c>
      <c r="E281" s="180" t="s">
        <v>267</v>
      </c>
      <c r="F281" s="180"/>
      <c r="G281" s="180" t="s">
        <v>267</v>
      </c>
      <c r="H281" s="180"/>
      <c r="I281" s="180"/>
      <c r="J281" s="180"/>
      <c r="K281" s="180" t="s">
        <v>345</v>
      </c>
      <c r="L281" s="180"/>
      <c r="M281" s="180" t="s">
        <v>449</v>
      </c>
      <c r="N281" s="180" t="s">
        <v>437</v>
      </c>
      <c r="O281" s="180" t="s">
        <v>438</v>
      </c>
      <c r="P281" s="180" t="s">
        <v>439</v>
      </c>
      <c r="Q281" s="180">
        <v>5</v>
      </c>
      <c r="R281" s="180" t="s">
        <v>1065</v>
      </c>
      <c r="S281" s="180" t="s">
        <v>441</v>
      </c>
      <c r="T281" s="180" t="s">
        <v>478</v>
      </c>
      <c r="U281" s="180" t="s">
        <v>479</v>
      </c>
      <c r="V281" s="180" t="s">
        <v>803</v>
      </c>
      <c r="W281" s="180">
        <v>511</v>
      </c>
      <c r="X281" s="180">
        <v>56</v>
      </c>
      <c r="Y281" s="228">
        <v>567</v>
      </c>
      <c r="Z281" s="180" t="s">
        <v>452</v>
      </c>
      <c r="AA281" s="180">
        <v>1</v>
      </c>
      <c r="AB281" s="180">
        <v>60</v>
      </c>
      <c r="AC281" s="180"/>
      <c r="AD281" s="180"/>
      <c r="AE281" s="180"/>
      <c r="AF281" s="230">
        <v>0</v>
      </c>
      <c r="AG281" s="180"/>
      <c r="AH281" s="180"/>
      <c r="AI281" s="230">
        <v>0</v>
      </c>
      <c r="AJ281" s="227">
        <v>0</v>
      </c>
      <c r="AK281" s="227">
        <v>0</v>
      </c>
      <c r="AL281" s="228">
        <v>0</v>
      </c>
      <c r="AM281" s="180"/>
      <c r="AN281" s="180"/>
      <c r="AO281" s="180"/>
      <c r="AP281" s="180" t="s">
        <v>618</v>
      </c>
      <c r="AQ281" s="183" t="s">
        <v>619</v>
      </c>
      <c r="AR281" s="191"/>
      <c r="AS281" s="191"/>
      <c r="AT281" s="191"/>
      <c r="AU281" s="191"/>
      <c r="AV281" s="191"/>
      <c r="AW281" s="191"/>
    </row>
    <row r="282" spans="1:49" ht="30.75" customHeight="1" x14ac:dyDescent="0.15">
      <c r="A282" s="180" t="s">
        <v>1166</v>
      </c>
      <c r="B282" s="180" t="s">
        <v>1167</v>
      </c>
      <c r="C282" s="180" t="s">
        <v>1301</v>
      </c>
      <c r="D282" s="180" t="s">
        <v>1578</v>
      </c>
      <c r="E282" s="180" t="s">
        <v>329</v>
      </c>
      <c r="F282" s="180"/>
      <c r="G282" s="180"/>
      <c r="H282" s="180"/>
      <c r="I282" s="180"/>
      <c r="J282" s="180" t="s">
        <v>329</v>
      </c>
      <c r="K282" s="180" t="s">
        <v>345</v>
      </c>
      <c r="L282" s="180"/>
      <c r="M282" s="180" t="s">
        <v>436</v>
      </c>
      <c r="N282" s="180" t="s">
        <v>437</v>
      </c>
      <c r="O282" s="180" t="s">
        <v>628</v>
      </c>
      <c r="P282" s="180" t="s">
        <v>615</v>
      </c>
      <c r="Q282" s="180">
        <v>1</v>
      </c>
      <c r="R282" s="180" t="s">
        <v>1065</v>
      </c>
      <c r="S282" s="180" t="s">
        <v>441</v>
      </c>
      <c r="T282" s="180" t="s">
        <v>478</v>
      </c>
      <c r="U282" s="180" t="s">
        <v>479</v>
      </c>
      <c r="V282" s="180" t="s">
        <v>803</v>
      </c>
      <c r="W282" s="180">
        <v>0</v>
      </c>
      <c r="X282" s="180">
        <v>30</v>
      </c>
      <c r="Y282" s="228">
        <f t="shared" ref="Y282:Y311" si="66">+W282+X282</f>
        <v>30</v>
      </c>
      <c r="Z282" s="180" t="s">
        <v>444</v>
      </c>
      <c r="AA282" s="180">
        <v>0</v>
      </c>
      <c r="AB282" s="180">
        <v>0</v>
      </c>
      <c r="AC282" s="180"/>
      <c r="AD282" s="180"/>
      <c r="AE282" s="180"/>
      <c r="AF282" s="230">
        <f t="shared" ref="AF282:AF311" si="67">+AD282+AE282</f>
        <v>0</v>
      </c>
      <c r="AG282" s="180"/>
      <c r="AH282" s="180"/>
      <c r="AI282" s="230">
        <f t="shared" ref="AI282:AI311" si="68">+AG282+AH282</f>
        <v>0</v>
      </c>
      <c r="AJ282" s="227">
        <v>0</v>
      </c>
      <c r="AK282" s="227">
        <v>0</v>
      </c>
      <c r="AL282" s="228">
        <v>0</v>
      </c>
      <c r="AM282" s="180"/>
      <c r="AN282" s="180"/>
      <c r="AO282" s="180"/>
      <c r="AP282" s="180" t="s">
        <v>622</v>
      </c>
      <c r="AQ282" s="183" t="s">
        <v>639</v>
      </c>
      <c r="AR282" s="191"/>
      <c r="AS282" s="191"/>
      <c r="AT282" s="191"/>
      <c r="AU282" s="191"/>
      <c r="AV282" s="191"/>
      <c r="AW282" s="191"/>
    </row>
    <row r="283" spans="1:49" ht="30.75" customHeight="1" x14ac:dyDescent="0.15">
      <c r="A283" s="180" t="s">
        <v>1166</v>
      </c>
      <c r="B283" s="180" t="s">
        <v>1167</v>
      </c>
      <c r="C283" s="180" t="s">
        <v>1237</v>
      </c>
      <c r="D283" s="180" t="s">
        <v>1579</v>
      </c>
      <c r="E283" s="180" t="s">
        <v>329</v>
      </c>
      <c r="F283" s="180"/>
      <c r="G283" s="180"/>
      <c r="H283" s="180"/>
      <c r="I283" s="180"/>
      <c r="J283" s="180" t="s">
        <v>329</v>
      </c>
      <c r="K283" s="180"/>
      <c r="L283" s="180"/>
      <c r="M283" s="180" t="s">
        <v>436</v>
      </c>
      <c r="N283" s="180" t="s">
        <v>437</v>
      </c>
      <c r="O283" s="180" t="s">
        <v>628</v>
      </c>
      <c r="P283" s="180" t="s">
        <v>615</v>
      </c>
      <c r="Q283" s="180">
        <v>3</v>
      </c>
      <c r="R283" s="180" t="s">
        <v>1580</v>
      </c>
      <c r="S283" s="180" t="s">
        <v>441</v>
      </c>
      <c r="T283" s="180" t="s">
        <v>478</v>
      </c>
      <c r="U283" s="180" t="s">
        <v>479</v>
      </c>
      <c r="V283" s="180" t="s">
        <v>577</v>
      </c>
      <c r="W283" s="180">
        <v>0</v>
      </c>
      <c r="X283" s="180">
        <v>22</v>
      </c>
      <c r="Y283" s="228">
        <f t="shared" si="66"/>
        <v>22</v>
      </c>
      <c r="Z283" s="180" t="s">
        <v>444</v>
      </c>
      <c r="AA283" s="180">
        <v>0</v>
      </c>
      <c r="AB283" s="180">
        <v>0</v>
      </c>
      <c r="AC283" s="180"/>
      <c r="AD283" s="180"/>
      <c r="AE283" s="180"/>
      <c r="AF283" s="230">
        <f t="shared" si="67"/>
        <v>0</v>
      </c>
      <c r="AG283" s="180"/>
      <c r="AH283" s="180"/>
      <c r="AI283" s="230">
        <f t="shared" si="68"/>
        <v>0</v>
      </c>
      <c r="AJ283" s="227">
        <v>0</v>
      </c>
      <c r="AK283" s="227">
        <v>0</v>
      </c>
      <c r="AL283" s="228">
        <v>0</v>
      </c>
      <c r="AM283" s="180"/>
      <c r="AN283" s="180"/>
      <c r="AO283" s="180"/>
      <c r="AP283" s="180" t="s">
        <v>622</v>
      </c>
      <c r="AQ283" s="183" t="s">
        <v>639</v>
      </c>
      <c r="AR283" s="191"/>
      <c r="AS283" s="191"/>
      <c r="AT283" s="191"/>
      <c r="AU283" s="191"/>
      <c r="AV283" s="191"/>
      <c r="AW283" s="191"/>
    </row>
    <row r="284" spans="1:49" ht="30.75" customHeight="1" x14ac:dyDescent="0.15">
      <c r="A284" s="180" t="s">
        <v>1166</v>
      </c>
      <c r="B284" s="180" t="s">
        <v>1167</v>
      </c>
      <c r="C284" s="180" t="s">
        <v>1254</v>
      </c>
      <c r="D284" s="180" t="s">
        <v>1581</v>
      </c>
      <c r="E284" s="180" t="s">
        <v>329</v>
      </c>
      <c r="F284" s="180"/>
      <c r="G284" s="180"/>
      <c r="H284" s="180"/>
      <c r="I284" s="180"/>
      <c r="J284" s="180" t="s">
        <v>329</v>
      </c>
      <c r="K284" s="180"/>
      <c r="L284" s="181" t="s">
        <v>349</v>
      </c>
      <c r="M284" s="180" t="s">
        <v>436</v>
      </c>
      <c r="N284" s="180" t="s">
        <v>437</v>
      </c>
      <c r="O284" s="180" t="s">
        <v>628</v>
      </c>
      <c r="P284" s="180" t="s">
        <v>600</v>
      </c>
      <c r="Q284" s="180">
        <v>1</v>
      </c>
      <c r="R284" s="180" t="s">
        <v>1303</v>
      </c>
      <c r="S284" s="180" t="s">
        <v>441</v>
      </c>
      <c r="T284" s="180" t="s">
        <v>620</v>
      </c>
      <c r="U284" s="180" t="s">
        <v>620</v>
      </c>
      <c r="V284" s="180" t="s">
        <v>620</v>
      </c>
      <c r="W284" s="180">
        <v>0</v>
      </c>
      <c r="X284" s="180">
        <v>20</v>
      </c>
      <c r="Y284" s="228">
        <f t="shared" si="66"/>
        <v>20</v>
      </c>
      <c r="Z284" s="180" t="s">
        <v>444</v>
      </c>
      <c r="AA284" s="180">
        <v>0</v>
      </c>
      <c r="AB284" s="180">
        <v>0</v>
      </c>
      <c r="AC284" s="180"/>
      <c r="AD284" s="180"/>
      <c r="AE284" s="180"/>
      <c r="AF284" s="230">
        <f t="shared" si="67"/>
        <v>0</v>
      </c>
      <c r="AG284" s="180"/>
      <c r="AH284" s="180"/>
      <c r="AI284" s="230">
        <f t="shared" si="68"/>
        <v>0</v>
      </c>
      <c r="AJ284" s="227">
        <v>0</v>
      </c>
      <c r="AK284" s="227">
        <v>0</v>
      </c>
      <c r="AL284" s="228">
        <v>0</v>
      </c>
      <c r="AM284" s="180"/>
      <c r="AN284" s="180"/>
      <c r="AO284" s="180"/>
      <c r="AP284" s="180" t="s">
        <v>622</v>
      </c>
      <c r="AQ284" s="183" t="s">
        <v>639</v>
      </c>
      <c r="AR284" s="191"/>
      <c r="AS284" s="191"/>
      <c r="AT284" s="191"/>
      <c r="AU284" s="191"/>
      <c r="AV284" s="191"/>
      <c r="AW284" s="191"/>
    </row>
    <row r="285" spans="1:49" ht="30.75" customHeight="1" x14ac:dyDescent="0.15">
      <c r="A285" s="180" t="s">
        <v>1166</v>
      </c>
      <c r="B285" s="180" t="s">
        <v>1167</v>
      </c>
      <c r="C285" s="180" t="s">
        <v>1257</v>
      </c>
      <c r="D285" s="180" t="s">
        <v>1582</v>
      </c>
      <c r="E285" s="180" t="s">
        <v>329</v>
      </c>
      <c r="F285" s="180"/>
      <c r="G285" s="180"/>
      <c r="H285" s="180"/>
      <c r="I285" s="180"/>
      <c r="J285" s="180" t="s">
        <v>329</v>
      </c>
      <c r="K285" s="180"/>
      <c r="L285" s="180"/>
      <c r="M285" s="180" t="s">
        <v>436</v>
      </c>
      <c r="N285" s="180" t="s">
        <v>437</v>
      </c>
      <c r="O285" s="180" t="s">
        <v>628</v>
      </c>
      <c r="P285" s="180" t="s">
        <v>600</v>
      </c>
      <c r="Q285" s="180">
        <v>1</v>
      </c>
      <c r="R285" s="180" t="s">
        <v>1580</v>
      </c>
      <c r="S285" s="180" t="s">
        <v>441</v>
      </c>
      <c r="T285" s="180" t="s">
        <v>478</v>
      </c>
      <c r="U285" s="180" t="s">
        <v>479</v>
      </c>
      <c r="V285" s="180" t="s">
        <v>577</v>
      </c>
      <c r="W285" s="180">
        <v>0</v>
      </c>
      <c r="X285" s="180">
        <v>20</v>
      </c>
      <c r="Y285" s="228">
        <f t="shared" si="66"/>
        <v>20</v>
      </c>
      <c r="Z285" s="180" t="s">
        <v>444</v>
      </c>
      <c r="AA285" s="180">
        <v>0</v>
      </c>
      <c r="AB285" s="180">
        <v>0</v>
      </c>
      <c r="AC285" s="180"/>
      <c r="AD285" s="180"/>
      <c r="AE285" s="180"/>
      <c r="AF285" s="230">
        <f t="shared" si="67"/>
        <v>0</v>
      </c>
      <c r="AG285" s="180"/>
      <c r="AH285" s="180"/>
      <c r="AI285" s="230">
        <f t="shared" si="68"/>
        <v>0</v>
      </c>
      <c r="AJ285" s="227">
        <v>0</v>
      </c>
      <c r="AK285" s="227">
        <v>0</v>
      </c>
      <c r="AL285" s="228">
        <v>0</v>
      </c>
      <c r="AM285" s="180"/>
      <c r="AN285" s="180"/>
      <c r="AO285" s="180"/>
      <c r="AP285" s="180" t="s">
        <v>622</v>
      </c>
      <c r="AQ285" s="183" t="s">
        <v>639</v>
      </c>
      <c r="AR285" s="191"/>
      <c r="AS285" s="191"/>
      <c r="AT285" s="191"/>
      <c r="AU285" s="191"/>
      <c r="AV285" s="191"/>
      <c r="AW285" s="191"/>
    </row>
    <row r="286" spans="1:49" ht="30.75" customHeight="1" x14ac:dyDescent="0.15">
      <c r="A286" s="180" t="s">
        <v>1166</v>
      </c>
      <c r="B286" s="180" t="s">
        <v>1167</v>
      </c>
      <c r="C286" s="180" t="s">
        <v>1251</v>
      </c>
      <c r="D286" s="180" t="s">
        <v>1583</v>
      </c>
      <c r="E286" s="180" t="s">
        <v>329</v>
      </c>
      <c r="F286" s="180"/>
      <c r="G286" s="180"/>
      <c r="H286" s="180"/>
      <c r="I286" s="180"/>
      <c r="J286" s="180" t="s">
        <v>329</v>
      </c>
      <c r="K286" s="180" t="s">
        <v>345</v>
      </c>
      <c r="L286" s="180"/>
      <c r="M286" s="180" t="s">
        <v>436</v>
      </c>
      <c r="N286" s="180" t="s">
        <v>437</v>
      </c>
      <c r="O286" s="180" t="s">
        <v>628</v>
      </c>
      <c r="P286" s="180" t="s">
        <v>631</v>
      </c>
      <c r="Q286" s="180">
        <v>1</v>
      </c>
      <c r="R286" s="180" t="s">
        <v>1584</v>
      </c>
      <c r="S286" s="180" t="s">
        <v>441</v>
      </c>
      <c r="T286" s="180" t="s">
        <v>478</v>
      </c>
      <c r="U286" s="180" t="s">
        <v>479</v>
      </c>
      <c r="V286" s="180" t="s">
        <v>595</v>
      </c>
      <c r="W286" s="180">
        <v>0</v>
      </c>
      <c r="X286" s="180">
        <v>50</v>
      </c>
      <c r="Y286" s="228">
        <f t="shared" si="66"/>
        <v>50</v>
      </c>
      <c r="Z286" s="180" t="s">
        <v>444</v>
      </c>
      <c r="AA286" s="180">
        <v>0</v>
      </c>
      <c r="AB286" s="180">
        <v>0</v>
      </c>
      <c r="AC286" s="180"/>
      <c r="AD286" s="180"/>
      <c r="AE286" s="180"/>
      <c r="AF286" s="230">
        <f t="shared" si="67"/>
        <v>0</v>
      </c>
      <c r="AG286" s="180"/>
      <c r="AH286" s="180"/>
      <c r="AI286" s="230">
        <f t="shared" si="68"/>
        <v>0</v>
      </c>
      <c r="AJ286" s="227">
        <v>0</v>
      </c>
      <c r="AK286" s="227">
        <v>0</v>
      </c>
      <c r="AL286" s="228">
        <v>0</v>
      </c>
      <c r="AM286" s="180"/>
      <c r="AN286" s="180"/>
      <c r="AO286" s="180"/>
      <c r="AP286" s="180" t="s">
        <v>622</v>
      </c>
      <c r="AQ286" s="183" t="s">
        <v>639</v>
      </c>
      <c r="AR286" s="191"/>
      <c r="AS286" s="191"/>
      <c r="AT286" s="191"/>
      <c r="AU286" s="191"/>
      <c r="AV286" s="191"/>
      <c r="AW286" s="191"/>
    </row>
    <row r="287" spans="1:49" ht="30.75" customHeight="1" x14ac:dyDescent="0.15">
      <c r="A287" s="180" t="s">
        <v>1166</v>
      </c>
      <c r="B287" s="180" t="s">
        <v>1167</v>
      </c>
      <c r="C287" s="180" t="s">
        <v>1257</v>
      </c>
      <c r="D287" s="180" t="s">
        <v>1585</v>
      </c>
      <c r="E287" s="180" t="s">
        <v>329</v>
      </c>
      <c r="F287" s="180"/>
      <c r="G287" s="180"/>
      <c r="H287" s="180"/>
      <c r="I287" s="180"/>
      <c r="J287" s="180" t="s">
        <v>329</v>
      </c>
      <c r="K287" s="180"/>
      <c r="L287" s="181" t="s">
        <v>349</v>
      </c>
      <c r="M287" s="180" t="s">
        <v>436</v>
      </c>
      <c r="N287" s="180" t="s">
        <v>437</v>
      </c>
      <c r="O287" s="180" t="s">
        <v>628</v>
      </c>
      <c r="P287" s="180" t="s">
        <v>631</v>
      </c>
      <c r="Q287" s="180">
        <v>1</v>
      </c>
      <c r="R287" s="180" t="s">
        <v>1586</v>
      </c>
      <c r="S287" s="180" t="s">
        <v>441</v>
      </c>
      <c r="T287" s="180" t="s">
        <v>620</v>
      </c>
      <c r="U287" s="180" t="s">
        <v>620</v>
      </c>
      <c r="V287" s="180" t="s">
        <v>620</v>
      </c>
      <c r="W287" s="180">
        <v>0</v>
      </c>
      <c r="X287" s="180">
        <v>27</v>
      </c>
      <c r="Y287" s="228">
        <f t="shared" si="66"/>
        <v>27</v>
      </c>
      <c r="Z287" s="180" t="s">
        <v>444</v>
      </c>
      <c r="AA287" s="180">
        <v>0</v>
      </c>
      <c r="AB287" s="180">
        <v>0</v>
      </c>
      <c r="AC287" s="180"/>
      <c r="AD287" s="180"/>
      <c r="AE287" s="180"/>
      <c r="AF287" s="230">
        <f t="shared" si="67"/>
        <v>0</v>
      </c>
      <c r="AG287" s="180"/>
      <c r="AH287" s="180"/>
      <c r="AI287" s="230">
        <f t="shared" si="68"/>
        <v>0</v>
      </c>
      <c r="AJ287" s="227">
        <v>0</v>
      </c>
      <c r="AK287" s="227">
        <v>0</v>
      </c>
      <c r="AL287" s="228">
        <v>0</v>
      </c>
      <c r="AM287" s="180"/>
      <c r="AN287" s="180"/>
      <c r="AO287" s="180"/>
      <c r="AP287" s="180" t="s">
        <v>622</v>
      </c>
      <c r="AQ287" s="183" t="s">
        <v>639</v>
      </c>
      <c r="AR287" s="191"/>
      <c r="AS287" s="191"/>
      <c r="AT287" s="191"/>
      <c r="AU287" s="191"/>
      <c r="AV287" s="191"/>
      <c r="AW287" s="191"/>
    </row>
    <row r="288" spans="1:49" ht="30.75" customHeight="1" x14ac:dyDescent="0.15">
      <c r="A288" s="180" t="s">
        <v>1166</v>
      </c>
      <c r="B288" s="180" t="s">
        <v>1167</v>
      </c>
      <c r="C288" s="180" t="s">
        <v>1248</v>
      </c>
      <c r="D288" s="180" t="s">
        <v>1585</v>
      </c>
      <c r="E288" s="180" t="s">
        <v>329</v>
      </c>
      <c r="F288" s="180"/>
      <c r="G288" s="180"/>
      <c r="H288" s="180"/>
      <c r="I288" s="180"/>
      <c r="J288" s="180" t="s">
        <v>329</v>
      </c>
      <c r="K288" s="180" t="s">
        <v>345</v>
      </c>
      <c r="L288" s="180"/>
      <c r="M288" s="180" t="s">
        <v>436</v>
      </c>
      <c r="N288" s="180" t="s">
        <v>437</v>
      </c>
      <c r="O288" s="180" t="s">
        <v>628</v>
      </c>
      <c r="P288" s="180" t="s">
        <v>631</v>
      </c>
      <c r="Q288" s="180">
        <v>1</v>
      </c>
      <c r="R288" s="180" t="s">
        <v>1584</v>
      </c>
      <c r="S288" s="180" t="s">
        <v>441</v>
      </c>
      <c r="T288" s="180" t="s">
        <v>478</v>
      </c>
      <c r="U288" s="180" t="s">
        <v>479</v>
      </c>
      <c r="V288" s="180" t="s">
        <v>595</v>
      </c>
      <c r="W288" s="180">
        <v>0</v>
      </c>
      <c r="X288" s="180">
        <v>50</v>
      </c>
      <c r="Y288" s="228">
        <f t="shared" si="66"/>
        <v>50</v>
      </c>
      <c r="Z288" s="180" t="s">
        <v>444</v>
      </c>
      <c r="AA288" s="180">
        <v>0</v>
      </c>
      <c r="AB288" s="180">
        <v>0</v>
      </c>
      <c r="AC288" s="180"/>
      <c r="AD288" s="180"/>
      <c r="AE288" s="180"/>
      <c r="AF288" s="230">
        <f t="shared" si="67"/>
        <v>0</v>
      </c>
      <c r="AG288" s="180"/>
      <c r="AH288" s="180"/>
      <c r="AI288" s="230">
        <f t="shared" si="68"/>
        <v>0</v>
      </c>
      <c r="AJ288" s="227">
        <v>0</v>
      </c>
      <c r="AK288" s="227">
        <v>0</v>
      </c>
      <c r="AL288" s="228">
        <v>0</v>
      </c>
      <c r="AM288" s="180"/>
      <c r="AN288" s="180"/>
      <c r="AO288" s="180"/>
      <c r="AP288" s="180" t="s">
        <v>622</v>
      </c>
      <c r="AQ288" s="183" t="s">
        <v>639</v>
      </c>
      <c r="AR288" s="191"/>
      <c r="AS288" s="191"/>
      <c r="AT288" s="191"/>
      <c r="AU288" s="191"/>
      <c r="AV288" s="191"/>
      <c r="AW288" s="191"/>
    </row>
    <row r="289" spans="1:49" ht="30.75" customHeight="1" x14ac:dyDescent="0.15">
      <c r="A289" s="180" t="s">
        <v>1166</v>
      </c>
      <c r="B289" s="180" t="s">
        <v>1167</v>
      </c>
      <c r="C289" s="180" t="s">
        <v>1587</v>
      </c>
      <c r="D289" s="180" t="s">
        <v>1588</v>
      </c>
      <c r="E289" s="180" t="s">
        <v>329</v>
      </c>
      <c r="F289" s="180"/>
      <c r="G289" s="180"/>
      <c r="H289" s="180"/>
      <c r="I289" s="180"/>
      <c r="J289" s="180" t="s">
        <v>329</v>
      </c>
      <c r="K289" s="180"/>
      <c r="L289" s="180"/>
      <c r="M289" s="180" t="s">
        <v>436</v>
      </c>
      <c r="N289" s="180" t="s">
        <v>437</v>
      </c>
      <c r="O289" s="180" t="s">
        <v>628</v>
      </c>
      <c r="P289" s="180" t="s">
        <v>615</v>
      </c>
      <c r="Q289" s="180">
        <v>1</v>
      </c>
      <c r="R289" s="180" t="s">
        <v>1477</v>
      </c>
      <c r="S289" s="180" t="s">
        <v>441</v>
      </c>
      <c r="T289" s="180" t="s">
        <v>478</v>
      </c>
      <c r="U289" s="180" t="s">
        <v>479</v>
      </c>
      <c r="V289" s="180" t="s">
        <v>577</v>
      </c>
      <c r="W289" s="180">
        <v>0</v>
      </c>
      <c r="X289" s="180">
        <v>20</v>
      </c>
      <c r="Y289" s="228">
        <f t="shared" si="66"/>
        <v>20</v>
      </c>
      <c r="Z289" s="180" t="s">
        <v>444</v>
      </c>
      <c r="AA289" s="180">
        <v>0</v>
      </c>
      <c r="AB289" s="180">
        <v>0</v>
      </c>
      <c r="AC289" s="180"/>
      <c r="AD289" s="180"/>
      <c r="AE289" s="180"/>
      <c r="AF289" s="230">
        <f t="shared" si="67"/>
        <v>0</v>
      </c>
      <c r="AG289" s="180"/>
      <c r="AH289" s="180"/>
      <c r="AI289" s="230">
        <f t="shared" si="68"/>
        <v>0</v>
      </c>
      <c r="AJ289" s="227">
        <v>0</v>
      </c>
      <c r="AK289" s="227">
        <v>0</v>
      </c>
      <c r="AL289" s="228">
        <v>0</v>
      </c>
      <c r="AM289" s="180"/>
      <c r="AN289" s="180"/>
      <c r="AO289" s="180"/>
      <c r="AP289" s="180" t="s">
        <v>622</v>
      </c>
      <c r="AQ289" s="183" t="s">
        <v>639</v>
      </c>
      <c r="AR289" s="191"/>
      <c r="AS289" s="191"/>
      <c r="AT289" s="191"/>
      <c r="AU289" s="191"/>
      <c r="AV289" s="191"/>
      <c r="AW289" s="191"/>
    </row>
    <row r="290" spans="1:49" ht="30.75" customHeight="1" x14ac:dyDescent="0.15">
      <c r="A290" s="180" t="s">
        <v>1166</v>
      </c>
      <c r="B290" s="180" t="s">
        <v>1167</v>
      </c>
      <c r="C290" s="180" t="s">
        <v>1589</v>
      </c>
      <c r="D290" s="180" t="s">
        <v>1590</v>
      </c>
      <c r="E290" s="180" t="s">
        <v>329</v>
      </c>
      <c r="F290" s="180"/>
      <c r="G290" s="180"/>
      <c r="H290" s="180"/>
      <c r="I290" s="180"/>
      <c r="J290" s="180" t="s">
        <v>329</v>
      </c>
      <c r="K290" s="180"/>
      <c r="L290" s="181" t="s">
        <v>349</v>
      </c>
      <c r="M290" s="180" t="s">
        <v>436</v>
      </c>
      <c r="N290" s="180" t="s">
        <v>437</v>
      </c>
      <c r="O290" s="180" t="s">
        <v>628</v>
      </c>
      <c r="P290" s="180" t="s">
        <v>439</v>
      </c>
      <c r="Q290" s="180">
        <v>2</v>
      </c>
      <c r="R290" s="180" t="s">
        <v>1591</v>
      </c>
      <c r="S290" s="180" t="s">
        <v>441</v>
      </c>
      <c r="T290" s="180" t="s">
        <v>620</v>
      </c>
      <c r="U290" s="180" t="s">
        <v>620</v>
      </c>
      <c r="V290" s="180" t="s">
        <v>620</v>
      </c>
      <c r="W290" s="180">
        <v>0</v>
      </c>
      <c r="X290" s="180">
        <v>12</v>
      </c>
      <c r="Y290" s="228">
        <f t="shared" si="66"/>
        <v>12</v>
      </c>
      <c r="Z290" s="180" t="s">
        <v>444</v>
      </c>
      <c r="AA290" s="180">
        <v>0</v>
      </c>
      <c r="AB290" s="180">
        <v>0</v>
      </c>
      <c r="AC290" s="180"/>
      <c r="AD290" s="180"/>
      <c r="AE290" s="180"/>
      <c r="AF290" s="230">
        <f t="shared" si="67"/>
        <v>0</v>
      </c>
      <c r="AG290" s="180"/>
      <c r="AH290" s="180"/>
      <c r="AI290" s="230">
        <f t="shared" si="68"/>
        <v>0</v>
      </c>
      <c r="AJ290" s="227">
        <v>0</v>
      </c>
      <c r="AK290" s="227">
        <v>0</v>
      </c>
      <c r="AL290" s="228">
        <v>0</v>
      </c>
      <c r="AM290" s="180"/>
      <c r="AN290" s="180"/>
      <c r="AO290" s="180"/>
      <c r="AP290" s="180" t="s">
        <v>622</v>
      </c>
      <c r="AQ290" s="183" t="s">
        <v>639</v>
      </c>
      <c r="AR290" s="191"/>
      <c r="AS290" s="191"/>
      <c r="AT290" s="191"/>
      <c r="AU290" s="191"/>
      <c r="AV290" s="191"/>
      <c r="AW290" s="191"/>
    </row>
    <row r="291" spans="1:49" ht="30.75" customHeight="1" x14ac:dyDescent="0.15">
      <c r="A291" s="180" t="s">
        <v>1166</v>
      </c>
      <c r="B291" s="180" t="s">
        <v>1167</v>
      </c>
      <c r="C291" s="180" t="s">
        <v>1592</v>
      </c>
      <c r="D291" s="180" t="s">
        <v>1593</v>
      </c>
      <c r="E291" s="180" t="s">
        <v>329</v>
      </c>
      <c r="F291" s="180"/>
      <c r="G291" s="180"/>
      <c r="H291" s="180"/>
      <c r="I291" s="180"/>
      <c r="J291" s="180" t="s">
        <v>329</v>
      </c>
      <c r="K291" s="180"/>
      <c r="L291" s="180"/>
      <c r="M291" s="180" t="s">
        <v>436</v>
      </c>
      <c r="N291" s="180" t="s">
        <v>437</v>
      </c>
      <c r="O291" s="180" t="s">
        <v>628</v>
      </c>
      <c r="P291" s="180" t="s">
        <v>439</v>
      </c>
      <c r="Q291" s="180">
        <v>4</v>
      </c>
      <c r="R291" s="180" t="s">
        <v>1594</v>
      </c>
      <c r="S291" s="180" t="s">
        <v>441</v>
      </c>
      <c r="T291" s="180" t="s">
        <v>478</v>
      </c>
      <c r="U291" s="180" t="s">
        <v>479</v>
      </c>
      <c r="V291" s="180" t="s">
        <v>577</v>
      </c>
      <c r="W291" s="180">
        <v>0</v>
      </c>
      <c r="X291" s="180">
        <v>16</v>
      </c>
      <c r="Y291" s="228">
        <f t="shared" si="66"/>
        <v>16</v>
      </c>
      <c r="Z291" s="180" t="s">
        <v>444</v>
      </c>
      <c r="AA291" s="180">
        <v>0</v>
      </c>
      <c r="AB291" s="180">
        <v>0</v>
      </c>
      <c r="AC291" s="180"/>
      <c r="AD291" s="180"/>
      <c r="AE291" s="180"/>
      <c r="AF291" s="230">
        <f t="shared" si="67"/>
        <v>0</v>
      </c>
      <c r="AG291" s="180"/>
      <c r="AH291" s="180"/>
      <c r="AI291" s="230">
        <f t="shared" si="68"/>
        <v>0</v>
      </c>
      <c r="AJ291" s="227">
        <v>0</v>
      </c>
      <c r="AK291" s="227">
        <v>0</v>
      </c>
      <c r="AL291" s="228">
        <v>0</v>
      </c>
      <c r="AM291" s="180"/>
      <c r="AN291" s="180"/>
      <c r="AO291" s="180"/>
      <c r="AP291" s="180" t="s">
        <v>622</v>
      </c>
      <c r="AQ291" s="183" t="s">
        <v>639</v>
      </c>
      <c r="AR291" s="191"/>
      <c r="AS291" s="191"/>
      <c r="AT291" s="191"/>
      <c r="AU291" s="191"/>
      <c r="AV291" s="191"/>
      <c r="AW291" s="191"/>
    </row>
    <row r="292" spans="1:49" ht="30.75" customHeight="1" x14ac:dyDescent="0.15">
      <c r="A292" s="180" t="s">
        <v>1166</v>
      </c>
      <c r="B292" s="180" t="s">
        <v>1167</v>
      </c>
      <c r="C292" s="180" t="s">
        <v>1184</v>
      </c>
      <c r="D292" s="180" t="s">
        <v>1595</v>
      </c>
      <c r="E292" s="180" t="s">
        <v>329</v>
      </c>
      <c r="F292" s="180"/>
      <c r="G292" s="180"/>
      <c r="H292" s="180"/>
      <c r="I292" s="180"/>
      <c r="J292" s="180" t="s">
        <v>329</v>
      </c>
      <c r="K292" s="180" t="s">
        <v>345</v>
      </c>
      <c r="L292" s="180"/>
      <c r="M292" s="180" t="s">
        <v>436</v>
      </c>
      <c r="N292" s="180" t="s">
        <v>437</v>
      </c>
      <c r="O292" s="180" t="s">
        <v>628</v>
      </c>
      <c r="P292" s="180" t="s">
        <v>631</v>
      </c>
      <c r="Q292" s="180">
        <v>1</v>
      </c>
      <c r="R292" s="180" t="s">
        <v>1534</v>
      </c>
      <c r="S292" s="180" t="s">
        <v>441</v>
      </c>
      <c r="T292" s="180" t="s">
        <v>478</v>
      </c>
      <c r="U292" s="180" t="s">
        <v>479</v>
      </c>
      <c r="V292" s="180" t="s">
        <v>479</v>
      </c>
      <c r="W292" s="180">
        <v>0</v>
      </c>
      <c r="X292" s="180">
        <v>20</v>
      </c>
      <c r="Y292" s="228">
        <f t="shared" si="66"/>
        <v>20</v>
      </c>
      <c r="Z292" s="180" t="s">
        <v>444</v>
      </c>
      <c r="AA292" s="180">
        <v>0</v>
      </c>
      <c r="AB292" s="180">
        <v>0</v>
      </c>
      <c r="AC292" s="180"/>
      <c r="AD292" s="180"/>
      <c r="AE292" s="180"/>
      <c r="AF292" s="230">
        <f t="shared" si="67"/>
        <v>0</v>
      </c>
      <c r="AG292" s="180"/>
      <c r="AH292" s="180"/>
      <c r="AI292" s="230">
        <f t="shared" si="68"/>
        <v>0</v>
      </c>
      <c r="AJ292" s="227">
        <v>0</v>
      </c>
      <c r="AK292" s="227">
        <v>0</v>
      </c>
      <c r="AL292" s="228">
        <v>0</v>
      </c>
      <c r="AM292" s="180"/>
      <c r="AN292" s="180"/>
      <c r="AO292" s="180"/>
      <c r="AP292" s="180" t="s">
        <v>622</v>
      </c>
      <c r="AQ292" s="183" t="s">
        <v>639</v>
      </c>
      <c r="AR292" s="191"/>
      <c r="AS292" s="191"/>
      <c r="AT292" s="191"/>
      <c r="AU292" s="191"/>
      <c r="AV292" s="191"/>
      <c r="AW292" s="191"/>
    </row>
    <row r="293" spans="1:49" ht="30.75" customHeight="1" x14ac:dyDescent="0.15">
      <c r="A293" s="180" t="s">
        <v>1166</v>
      </c>
      <c r="B293" s="180" t="s">
        <v>1167</v>
      </c>
      <c r="C293" s="180" t="s">
        <v>1194</v>
      </c>
      <c r="D293" s="180" t="s">
        <v>1596</v>
      </c>
      <c r="E293" s="180" t="s">
        <v>329</v>
      </c>
      <c r="F293" s="180"/>
      <c r="G293" s="180"/>
      <c r="H293" s="180"/>
      <c r="I293" s="180"/>
      <c r="J293" s="180" t="s">
        <v>329</v>
      </c>
      <c r="K293" s="180" t="s">
        <v>345</v>
      </c>
      <c r="L293" s="180"/>
      <c r="M293" s="180" t="s">
        <v>436</v>
      </c>
      <c r="N293" s="180" t="s">
        <v>437</v>
      </c>
      <c r="O293" s="180" t="s">
        <v>628</v>
      </c>
      <c r="P293" s="180" t="s">
        <v>439</v>
      </c>
      <c r="Q293" s="180">
        <v>3</v>
      </c>
      <c r="R293" s="180" t="s">
        <v>1597</v>
      </c>
      <c r="S293" s="180" t="s">
        <v>441</v>
      </c>
      <c r="T293" s="180" t="s">
        <v>478</v>
      </c>
      <c r="U293" s="180" t="s">
        <v>479</v>
      </c>
      <c r="V293" s="180" t="s">
        <v>479</v>
      </c>
      <c r="W293" s="180">
        <v>0</v>
      </c>
      <c r="X293" s="180">
        <v>50</v>
      </c>
      <c r="Y293" s="228">
        <f t="shared" si="66"/>
        <v>50</v>
      </c>
      <c r="Z293" s="180" t="s">
        <v>444</v>
      </c>
      <c r="AA293" s="180">
        <v>0</v>
      </c>
      <c r="AB293" s="180">
        <v>0</v>
      </c>
      <c r="AC293" s="180"/>
      <c r="AD293" s="180"/>
      <c r="AE293" s="180"/>
      <c r="AF293" s="230">
        <f t="shared" si="67"/>
        <v>0</v>
      </c>
      <c r="AG293" s="180"/>
      <c r="AH293" s="180"/>
      <c r="AI293" s="230">
        <f t="shared" si="68"/>
        <v>0</v>
      </c>
      <c r="AJ293" s="227">
        <v>0</v>
      </c>
      <c r="AK293" s="227">
        <v>0</v>
      </c>
      <c r="AL293" s="228">
        <v>0</v>
      </c>
      <c r="AM293" s="180"/>
      <c r="AN293" s="180"/>
      <c r="AO293" s="180"/>
      <c r="AP293" s="180" t="s">
        <v>622</v>
      </c>
      <c r="AQ293" s="183" t="s">
        <v>639</v>
      </c>
      <c r="AR293" s="191"/>
      <c r="AS293" s="191"/>
      <c r="AT293" s="191"/>
      <c r="AU293" s="191"/>
      <c r="AV293" s="191"/>
      <c r="AW293" s="191"/>
    </row>
    <row r="294" spans="1:49" ht="30.75" customHeight="1" x14ac:dyDescent="0.15">
      <c r="A294" s="180" t="s">
        <v>1166</v>
      </c>
      <c r="B294" s="180" t="s">
        <v>1167</v>
      </c>
      <c r="C294" s="180" t="s">
        <v>1364</v>
      </c>
      <c r="D294" s="180" t="s">
        <v>1598</v>
      </c>
      <c r="E294" s="180" t="s">
        <v>329</v>
      </c>
      <c r="F294" s="180"/>
      <c r="G294" s="180"/>
      <c r="H294" s="180"/>
      <c r="I294" s="180"/>
      <c r="J294" s="180" t="s">
        <v>329</v>
      </c>
      <c r="K294" s="180" t="s">
        <v>345</v>
      </c>
      <c r="L294" s="180"/>
      <c r="M294" s="180" t="s">
        <v>436</v>
      </c>
      <c r="N294" s="180" t="s">
        <v>437</v>
      </c>
      <c r="O294" s="180" t="s">
        <v>628</v>
      </c>
      <c r="P294" s="180" t="s">
        <v>439</v>
      </c>
      <c r="Q294" s="180">
        <v>1</v>
      </c>
      <c r="R294" s="180" t="s">
        <v>1584</v>
      </c>
      <c r="S294" s="180" t="s">
        <v>441</v>
      </c>
      <c r="T294" s="180" t="s">
        <v>478</v>
      </c>
      <c r="U294" s="180" t="s">
        <v>479</v>
      </c>
      <c r="V294" s="180" t="s">
        <v>595</v>
      </c>
      <c r="W294" s="180"/>
      <c r="X294" s="180"/>
      <c r="Y294" s="228">
        <f t="shared" si="66"/>
        <v>0</v>
      </c>
      <c r="Z294" s="180"/>
      <c r="AA294" s="180">
        <v>0</v>
      </c>
      <c r="AB294" s="180">
        <v>0</v>
      </c>
      <c r="AC294" s="180"/>
      <c r="AD294" s="180"/>
      <c r="AE294" s="180"/>
      <c r="AF294" s="230">
        <f t="shared" si="67"/>
        <v>0</v>
      </c>
      <c r="AG294" s="180"/>
      <c r="AH294" s="180"/>
      <c r="AI294" s="230">
        <f t="shared" si="68"/>
        <v>0</v>
      </c>
      <c r="AJ294" s="227">
        <v>0</v>
      </c>
      <c r="AK294" s="227">
        <v>0</v>
      </c>
      <c r="AL294" s="228">
        <v>0</v>
      </c>
      <c r="AM294" s="180"/>
      <c r="AN294" s="180"/>
      <c r="AO294" s="180"/>
      <c r="AP294" s="180"/>
      <c r="AQ294" s="183"/>
      <c r="AR294" s="191"/>
      <c r="AS294" s="191"/>
      <c r="AT294" s="191"/>
      <c r="AU294" s="191"/>
      <c r="AV294" s="191"/>
      <c r="AW294" s="191"/>
    </row>
    <row r="295" spans="1:49" ht="30.75" customHeight="1" x14ac:dyDescent="0.15">
      <c r="A295" s="180" t="s">
        <v>1166</v>
      </c>
      <c r="B295" s="180" t="s">
        <v>1167</v>
      </c>
      <c r="C295" s="180" t="s">
        <v>1177</v>
      </c>
      <c r="D295" s="180" t="s">
        <v>1599</v>
      </c>
      <c r="E295" s="180" t="s">
        <v>329</v>
      </c>
      <c r="F295" s="180"/>
      <c r="G295" s="180"/>
      <c r="H295" s="180"/>
      <c r="I295" s="180"/>
      <c r="J295" s="180" t="s">
        <v>329</v>
      </c>
      <c r="K295" s="180"/>
      <c r="L295" s="180"/>
      <c r="M295" s="180" t="s">
        <v>436</v>
      </c>
      <c r="N295" s="180" t="s">
        <v>437</v>
      </c>
      <c r="O295" s="180" t="s">
        <v>628</v>
      </c>
      <c r="P295" s="180" t="s">
        <v>615</v>
      </c>
      <c r="Q295" s="180">
        <v>1</v>
      </c>
      <c r="R295" s="180" t="s">
        <v>1477</v>
      </c>
      <c r="S295" s="180" t="s">
        <v>441</v>
      </c>
      <c r="T295" s="180" t="s">
        <v>478</v>
      </c>
      <c r="U295" s="180" t="s">
        <v>479</v>
      </c>
      <c r="V295" s="180" t="s">
        <v>577</v>
      </c>
      <c r="W295" s="180">
        <v>0</v>
      </c>
      <c r="X295" s="180">
        <v>21</v>
      </c>
      <c r="Y295" s="228">
        <f t="shared" si="66"/>
        <v>21</v>
      </c>
      <c r="Z295" s="180" t="s">
        <v>444</v>
      </c>
      <c r="AA295" s="180">
        <v>0</v>
      </c>
      <c r="AB295" s="180">
        <v>0</v>
      </c>
      <c r="AC295" s="180"/>
      <c r="AD295" s="180"/>
      <c r="AE295" s="180"/>
      <c r="AF295" s="230">
        <f t="shared" si="67"/>
        <v>0</v>
      </c>
      <c r="AG295" s="180"/>
      <c r="AH295" s="180"/>
      <c r="AI295" s="230">
        <f t="shared" si="68"/>
        <v>0</v>
      </c>
      <c r="AJ295" s="227">
        <v>0</v>
      </c>
      <c r="AK295" s="227">
        <v>0</v>
      </c>
      <c r="AL295" s="228">
        <v>0</v>
      </c>
      <c r="AM295" s="180"/>
      <c r="AN295" s="180"/>
      <c r="AO295" s="180"/>
      <c r="AP295" s="180" t="s">
        <v>622</v>
      </c>
      <c r="AQ295" s="183" t="s">
        <v>639</v>
      </c>
      <c r="AR295" s="191"/>
      <c r="AS295" s="191"/>
      <c r="AT295" s="191"/>
      <c r="AU295" s="191"/>
      <c r="AV295" s="191"/>
      <c r="AW295" s="191"/>
    </row>
    <row r="296" spans="1:49" ht="30.75" customHeight="1" x14ac:dyDescent="0.15">
      <c r="A296" s="180" t="s">
        <v>1166</v>
      </c>
      <c r="B296" s="180" t="s">
        <v>1167</v>
      </c>
      <c r="C296" s="180" t="s">
        <v>1297</v>
      </c>
      <c r="D296" s="180" t="s">
        <v>1600</v>
      </c>
      <c r="E296" s="180" t="s">
        <v>329</v>
      </c>
      <c r="F296" s="180"/>
      <c r="G296" s="180"/>
      <c r="H296" s="180"/>
      <c r="I296" s="180"/>
      <c r="J296" s="180" t="s">
        <v>329</v>
      </c>
      <c r="K296" s="180" t="s">
        <v>345</v>
      </c>
      <c r="L296" s="180"/>
      <c r="M296" s="180" t="s">
        <v>436</v>
      </c>
      <c r="N296" s="180" t="s">
        <v>437</v>
      </c>
      <c r="O296" s="180" t="s">
        <v>647</v>
      </c>
      <c r="P296" s="180" t="s">
        <v>615</v>
      </c>
      <c r="Q296" s="180">
        <v>1</v>
      </c>
      <c r="R296" s="180" t="s">
        <v>1060</v>
      </c>
      <c r="S296" s="180" t="s">
        <v>441</v>
      </c>
      <c r="T296" s="180" t="s">
        <v>478</v>
      </c>
      <c r="U296" s="180" t="s">
        <v>479</v>
      </c>
      <c r="V296" s="180" t="s">
        <v>479</v>
      </c>
      <c r="W296" s="180">
        <v>0</v>
      </c>
      <c r="X296" s="180">
        <v>15</v>
      </c>
      <c r="Y296" s="228">
        <f t="shared" si="66"/>
        <v>15</v>
      </c>
      <c r="Z296" s="180" t="s">
        <v>444</v>
      </c>
      <c r="AA296" s="180">
        <v>0</v>
      </c>
      <c r="AB296" s="180">
        <v>0</v>
      </c>
      <c r="AC296" s="180"/>
      <c r="AD296" s="180"/>
      <c r="AE296" s="180"/>
      <c r="AF296" s="230">
        <f t="shared" si="67"/>
        <v>0</v>
      </c>
      <c r="AG296" s="180"/>
      <c r="AH296" s="180"/>
      <c r="AI296" s="230">
        <f t="shared" si="68"/>
        <v>0</v>
      </c>
      <c r="AJ296" s="227">
        <v>0</v>
      </c>
      <c r="AK296" s="227">
        <v>0</v>
      </c>
      <c r="AL296" s="228">
        <v>0</v>
      </c>
      <c r="AM296" s="180"/>
      <c r="AN296" s="180"/>
      <c r="AO296" s="180"/>
      <c r="AP296" s="180" t="s">
        <v>622</v>
      </c>
      <c r="AQ296" s="183" t="s">
        <v>639</v>
      </c>
      <c r="AR296" s="191"/>
      <c r="AS296" s="191"/>
      <c r="AT296" s="191"/>
      <c r="AU296" s="191"/>
      <c r="AV296" s="191"/>
      <c r="AW296" s="191"/>
    </row>
    <row r="297" spans="1:49" ht="30.75" customHeight="1" x14ac:dyDescent="0.15">
      <c r="A297" s="180" t="s">
        <v>1166</v>
      </c>
      <c r="B297" s="180" t="s">
        <v>1167</v>
      </c>
      <c r="C297" s="180" t="s">
        <v>1364</v>
      </c>
      <c r="D297" s="180" t="s">
        <v>1601</v>
      </c>
      <c r="E297" s="180" t="s">
        <v>329</v>
      </c>
      <c r="F297" s="180"/>
      <c r="G297" s="180"/>
      <c r="H297" s="180"/>
      <c r="I297" s="180"/>
      <c r="J297" s="180" t="s">
        <v>329</v>
      </c>
      <c r="K297" s="180" t="s">
        <v>345</v>
      </c>
      <c r="L297" s="180"/>
      <c r="M297" s="180" t="s">
        <v>436</v>
      </c>
      <c r="N297" s="180" t="s">
        <v>437</v>
      </c>
      <c r="O297" s="180" t="s">
        <v>599</v>
      </c>
      <c r="P297" s="180" t="s">
        <v>439</v>
      </c>
      <c r="Q297" s="180">
        <v>1</v>
      </c>
      <c r="R297" s="234" t="s">
        <v>1090</v>
      </c>
      <c r="S297" s="180" t="s">
        <v>441</v>
      </c>
      <c r="T297" s="180" t="s">
        <v>478</v>
      </c>
      <c r="U297" s="180" t="s">
        <v>479</v>
      </c>
      <c r="V297" s="180" t="s">
        <v>800</v>
      </c>
      <c r="W297" s="180">
        <v>0</v>
      </c>
      <c r="X297" s="180">
        <v>14</v>
      </c>
      <c r="Y297" s="228">
        <f t="shared" si="66"/>
        <v>14</v>
      </c>
      <c r="Z297" s="180" t="s">
        <v>444</v>
      </c>
      <c r="AA297" s="180">
        <v>0</v>
      </c>
      <c r="AB297" s="180">
        <v>0</v>
      </c>
      <c r="AC297" s="180"/>
      <c r="AD297" s="180"/>
      <c r="AE297" s="180"/>
      <c r="AF297" s="230">
        <f t="shared" si="67"/>
        <v>0</v>
      </c>
      <c r="AG297" s="180"/>
      <c r="AH297" s="180"/>
      <c r="AI297" s="230">
        <f t="shared" si="68"/>
        <v>0</v>
      </c>
      <c r="AJ297" s="227">
        <v>0</v>
      </c>
      <c r="AK297" s="227">
        <v>0</v>
      </c>
      <c r="AL297" s="228">
        <v>0</v>
      </c>
      <c r="AM297" s="180"/>
      <c r="AN297" s="180"/>
      <c r="AO297" s="180"/>
      <c r="AP297" s="180" t="s">
        <v>622</v>
      </c>
      <c r="AQ297" s="183" t="s">
        <v>639</v>
      </c>
      <c r="AR297" s="191"/>
      <c r="AS297" s="191"/>
      <c r="AT297" s="191"/>
      <c r="AU297" s="191"/>
      <c r="AV297" s="191"/>
      <c r="AW297" s="191"/>
    </row>
    <row r="298" spans="1:49" ht="30.75" customHeight="1" x14ac:dyDescent="0.15">
      <c r="A298" s="180" t="s">
        <v>1166</v>
      </c>
      <c r="B298" s="180" t="s">
        <v>1167</v>
      </c>
      <c r="C298" s="180" t="s">
        <v>1301</v>
      </c>
      <c r="D298" s="180" t="s">
        <v>1602</v>
      </c>
      <c r="E298" s="180" t="s">
        <v>329</v>
      </c>
      <c r="F298" s="180"/>
      <c r="G298" s="180"/>
      <c r="H298" s="180"/>
      <c r="I298" s="180"/>
      <c r="J298" s="180" t="s">
        <v>329</v>
      </c>
      <c r="K298" s="180" t="s">
        <v>345</v>
      </c>
      <c r="L298" s="180"/>
      <c r="M298" s="180" t="s">
        <v>436</v>
      </c>
      <c r="N298" s="180" t="s">
        <v>437</v>
      </c>
      <c r="O298" s="180" t="s">
        <v>599</v>
      </c>
      <c r="P298" s="180" t="s">
        <v>439</v>
      </c>
      <c r="Q298" s="180">
        <v>1</v>
      </c>
      <c r="R298" s="234" t="s">
        <v>1302</v>
      </c>
      <c r="S298" s="180" t="s">
        <v>441</v>
      </c>
      <c r="T298" s="180" t="s">
        <v>478</v>
      </c>
      <c r="U298" s="180" t="s">
        <v>479</v>
      </c>
      <c r="V298" s="180" t="s">
        <v>595</v>
      </c>
      <c r="W298" s="180">
        <v>0</v>
      </c>
      <c r="X298" s="180">
        <v>11</v>
      </c>
      <c r="Y298" s="228">
        <f t="shared" si="66"/>
        <v>11</v>
      </c>
      <c r="Z298" s="180" t="s">
        <v>444</v>
      </c>
      <c r="AA298" s="180">
        <v>0</v>
      </c>
      <c r="AB298" s="180">
        <v>0</v>
      </c>
      <c r="AC298" s="180"/>
      <c r="AD298" s="180"/>
      <c r="AE298" s="180"/>
      <c r="AF298" s="230">
        <f t="shared" si="67"/>
        <v>0</v>
      </c>
      <c r="AG298" s="180"/>
      <c r="AH298" s="180"/>
      <c r="AI298" s="230">
        <f t="shared" si="68"/>
        <v>0</v>
      </c>
      <c r="AJ298" s="227">
        <v>0</v>
      </c>
      <c r="AK298" s="227">
        <v>0</v>
      </c>
      <c r="AL298" s="228">
        <v>0</v>
      </c>
      <c r="AM298" s="180"/>
      <c r="AN298" s="180"/>
      <c r="AO298" s="180"/>
      <c r="AP298" s="180" t="s">
        <v>622</v>
      </c>
      <c r="AQ298" s="183" t="s">
        <v>639</v>
      </c>
      <c r="AR298" s="191"/>
      <c r="AS298" s="191"/>
      <c r="AT298" s="191"/>
      <c r="AU298" s="191"/>
      <c r="AV298" s="191"/>
      <c r="AW298" s="191"/>
    </row>
    <row r="299" spans="1:49" ht="30.75" customHeight="1" x14ac:dyDescent="0.15">
      <c r="A299" s="180" t="s">
        <v>1166</v>
      </c>
      <c r="B299" s="180" t="s">
        <v>1167</v>
      </c>
      <c r="C299" s="180" t="s">
        <v>1248</v>
      </c>
      <c r="D299" s="180" t="s">
        <v>1603</v>
      </c>
      <c r="E299" s="180" t="s">
        <v>329</v>
      </c>
      <c r="F299" s="180"/>
      <c r="G299" s="180"/>
      <c r="H299" s="180"/>
      <c r="I299" s="180"/>
      <c r="J299" s="180" t="s">
        <v>329</v>
      </c>
      <c r="K299" s="180" t="s">
        <v>345</v>
      </c>
      <c r="L299" s="180"/>
      <c r="M299" s="180" t="s">
        <v>436</v>
      </c>
      <c r="N299" s="180" t="s">
        <v>437</v>
      </c>
      <c r="O299" s="180" t="s">
        <v>599</v>
      </c>
      <c r="P299" s="180" t="s">
        <v>439</v>
      </c>
      <c r="Q299" s="180">
        <v>1</v>
      </c>
      <c r="R299" s="234" t="s">
        <v>1347</v>
      </c>
      <c r="S299" s="180" t="s">
        <v>441</v>
      </c>
      <c r="T299" s="180" t="s">
        <v>478</v>
      </c>
      <c r="U299" s="180" t="s">
        <v>479</v>
      </c>
      <c r="V299" s="180" t="s">
        <v>899</v>
      </c>
      <c r="W299" s="180">
        <v>0</v>
      </c>
      <c r="X299" s="180">
        <v>36</v>
      </c>
      <c r="Y299" s="228">
        <f t="shared" si="66"/>
        <v>36</v>
      </c>
      <c r="Z299" s="180" t="s">
        <v>444</v>
      </c>
      <c r="AA299" s="180">
        <v>0</v>
      </c>
      <c r="AB299" s="180">
        <v>0</v>
      </c>
      <c r="AC299" s="180"/>
      <c r="AD299" s="180"/>
      <c r="AE299" s="180"/>
      <c r="AF299" s="230">
        <f t="shared" si="67"/>
        <v>0</v>
      </c>
      <c r="AG299" s="180"/>
      <c r="AH299" s="180"/>
      <c r="AI299" s="230">
        <f t="shared" si="68"/>
        <v>0</v>
      </c>
      <c r="AJ299" s="227">
        <v>0</v>
      </c>
      <c r="AK299" s="227">
        <v>0</v>
      </c>
      <c r="AL299" s="228">
        <v>0</v>
      </c>
      <c r="AM299" s="180"/>
      <c r="AN299" s="180"/>
      <c r="AO299" s="180"/>
      <c r="AP299" s="180" t="s">
        <v>622</v>
      </c>
      <c r="AQ299" s="183" t="s">
        <v>639</v>
      </c>
      <c r="AR299" s="191"/>
      <c r="AS299" s="191"/>
      <c r="AT299" s="191"/>
      <c r="AU299" s="191"/>
      <c r="AV299" s="191"/>
      <c r="AW299" s="191"/>
    </row>
    <row r="300" spans="1:49" ht="30.75" customHeight="1" x14ac:dyDescent="0.15">
      <c r="A300" s="180" t="s">
        <v>1166</v>
      </c>
      <c r="B300" s="180" t="s">
        <v>1167</v>
      </c>
      <c r="C300" s="180" t="s">
        <v>1181</v>
      </c>
      <c r="D300" s="180" t="s">
        <v>1604</v>
      </c>
      <c r="E300" s="180" t="s">
        <v>329</v>
      </c>
      <c r="F300" s="180"/>
      <c r="G300" s="180"/>
      <c r="H300" s="180"/>
      <c r="I300" s="180"/>
      <c r="J300" s="180" t="s">
        <v>329</v>
      </c>
      <c r="K300" s="180" t="s">
        <v>345</v>
      </c>
      <c r="L300" s="180"/>
      <c r="M300" s="180" t="s">
        <v>436</v>
      </c>
      <c r="N300" s="180" t="s">
        <v>437</v>
      </c>
      <c r="O300" s="180" t="s">
        <v>599</v>
      </c>
      <c r="P300" s="180" t="s">
        <v>439</v>
      </c>
      <c r="Q300" s="180">
        <v>1</v>
      </c>
      <c r="R300" s="234" t="s">
        <v>1508</v>
      </c>
      <c r="S300" s="180" t="s">
        <v>441</v>
      </c>
      <c r="T300" s="180" t="s">
        <v>478</v>
      </c>
      <c r="U300" s="180" t="s">
        <v>479</v>
      </c>
      <c r="V300" s="180" t="s">
        <v>930</v>
      </c>
      <c r="W300" s="180">
        <v>0</v>
      </c>
      <c r="X300" s="180">
        <v>10</v>
      </c>
      <c r="Y300" s="228">
        <f t="shared" si="66"/>
        <v>10</v>
      </c>
      <c r="Z300" s="180" t="s">
        <v>444</v>
      </c>
      <c r="AA300" s="180">
        <v>0</v>
      </c>
      <c r="AB300" s="180">
        <v>0</v>
      </c>
      <c r="AC300" s="180"/>
      <c r="AD300" s="180"/>
      <c r="AE300" s="180"/>
      <c r="AF300" s="230">
        <f t="shared" si="67"/>
        <v>0</v>
      </c>
      <c r="AG300" s="180"/>
      <c r="AH300" s="180"/>
      <c r="AI300" s="230">
        <f t="shared" si="68"/>
        <v>0</v>
      </c>
      <c r="AJ300" s="227">
        <v>0</v>
      </c>
      <c r="AK300" s="227">
        <v>0</v>
      </c>
      <c r="AL300" s="228">
        <v>0</v>
      </c>
      <c r="AM300" s="180"/>
      <c r="AN300" s="180"/>
      <c r="AO300" s="180"/>
      <c r="AP300" s="180" t="s">
        <v>622</v>
      </c>
      <c r="AQ300" s="183" t="s">
        <v>639</v>
      </c>
      <c r="AR300" s="191"/>
      <c r="AS300" s="191"/>
      <c r="AT300" s="191"/>
      <c r="AU300" s="191"/>
      <c r="AV300" s="191"/>
      <c r="AW300" s="191"/>
    </row>
    <row r="301" spans="1:49" ht="30.75" customHeight="1" x14ac:dyDescent="0.15">
      <c r="A301" s="180" t="s">
        <v>1166</v>
      </c>
      <c r="B301" s="180" t="s">
        <v>1167</v>
      </c>
      <c r="C301" s="180" t="s">
        <v>1184</v>
      </c>
      <c r="D301" s="180" t="s">
        <v>1605</v>
      </c>
      <c r="E301" s="180" t="s">
        <v>329</v>
      </c>
      <c r="F301" s="180"/>
      <c r="G301" s="180"/>
      <c r="H301" s="180"/>
      <c r="I301" s="180"/>
      <c r="J301" s="180" t="s">
        <v>329</v>
      </c>
      <c r="K301" s="180" t="s">
        <v>345</v>
      </c>
      <c r="L301" s="180"/>
      <c r="M301" s="180" t="s">
        <v>436</v>
      </c>
      <c r="N301" s="180" t="s">
        <v>437</v>
      </c>
      <c r="O301" s="180" t="s">
        <v>599</v>
      </c>
      <c r="P301" s="180" t="s">
        <v>439</v>
      </c>
      <c r="Q301" s="180">
        <v>1</v>
      </c>
      <c r="R301" s="234" t="s">
        <v>1606</v>
      </c>
      <c r="S301" s="180" t="s">
        <v>441</v>
      </c>
      <c r="T301" s="180" t="s">
        <v>478</v>
      </c>
      <c r="U301" s="180" t="s">
        <v>479</v>
      </c>
      <c r="V301" s="180" t="s">
        <v>479</v>
      </c>
      <c r="W301" s="180">
        <v>0</v>
      </c>
      <c r="X301" s="180">
        <v>18</v>
      </c>
      <c r="Y301" s="228">
        <f t="shared" si="66"/>
        <v>18</v>
      </c>
      <c r="Z301" s="180" t="s">
        <v>444</v>
      </c>
      <c r="AA301" s="180">
        <v>0</v>
      </c>
      <c r="AB301" s="180">
        <v>0</v>
      </c>
      <c r="AC301" s="180"/>
      <c r="AD301" s="180"/>
      <c r="AE301" s="180"/>
      <c r="AF301" s="230">
        <f t="shared" si="67"/>
        <v>0</v>
      </c>
      <c r="AG301" s="180"/>
      <c r="AH301" s="180"/>
      <c r="AI301" s="230">
        <f t="shared" si="68"/>
        <v>0</v>
      </c>
      <c r="AJ301" s="227">
        <v>0</v>
      </c>
      <c r="AK301" s="227">
        <v>0</v>
      </c>
      <c r="AL301" s="228">
        <v>0</v>
      </c>
      <c r="AM301" s="180"/>
      <c r="AN301" s="180"/>
      <c r="AO301" s="180"/>
      <c r="AP301" s="180" t="s">
        <v>622</v>
      </c>
      <c r="AQ301" s="183" t="s">
        <v>639</v>
      </c>
      <c r="AR301" s="191"/>
      <c r="AS301" s="191"/>
      <c r="AT301" s="191"/>
      <c r="AU301" s="191"/>
      <c r="AV301" s="191"/>
      <c r="AW301" s="191"/>
    </row>
    <row r="302" spans="1:49" ht="30.75" customHeight="1" x14ac:dyDescent="0.15">
      <c r="A302" s="180" t="s">
        <v>1166</v>
      </c>
      <c r="B302" s="180" t="s">
        <v>1167</v>
      </c>
      <c r="C302" s="180" t="s">
        <v>1269</v>
      </c>
      <c r="D302" s="180" t="s">
        <v>1607</v>
      </c>
      <c r="E302" s="180" t="s">
        <v>329</v>
      </c>
      <c r="F302" s="180"/>
      <c r="G302" s="180"/>
      <c r="H302" s="180"/>
      <c r="I302" s="180"/>
      <c r="J302" s="180" t="s">
        <v>329</v>
      </c>
      <c r="K302" s="180" t="s">
        <v>345</v>
      </c>
      <c r="L302" s="180"/>
      <c r="M302" s="180" t="s">
        <v>436</v>
      </c>
      <c r="N302" s="180" t="s">
        <v>437</v>
      </c>
      <c r="O302" s="180" t="s">
        <v>623</v>
      </c>
      <c r="P302" s="180" t="s">
        <v>439</v>
      </c>
      <c r="Q302" s="180">
        <v>1</v>
      </c>
      <c r="R302" s="180" t="s">
        <v>1173</v>
      </c>
      <c r="S302" s="180" t="s">
        <v>441</v>
      </c>
      <c r="T302" s="180" t="s">
        <v>478</v>
      </c>
      <c r="U302" s="180" t="s">
        <v>479</v>
      </c>
      <c r="V302" s="180" t="s">
        <v>479</v>
      </c>
      <c r="W302" s="180">
        <v>0</v>
      </c>
      <c r="X302" s="180">
        <v>75</v>
      </c>
      <c r="Y302" s="228">
        <f t="shared" si="66"/>
        <v>75</v>
      </c>
      <c r="Z302" s="180" t="s">
        <v>444</v>
      </c>
      <c r="AA302" s="180">
        <v>0</v>
      </c>
      <c r="AB302" s="180">
        <v>0</v>
      </c>
      <c r="AC302" s="180"/>
      <c r="AD302" s="180"/>
      <c r="AE302" s="180"/>
      <c r="AF302" s="230">
        <f t="shared" si="67"/>
        <v>0</v>
      </c>
      <c r="AG302" s="180"/>
      <c r="AH302" s="180"/>
      <c r="AI302" s="230">
        <f t="shared" si="68"/>
        <v>0</v>
      </c>
      <c r="AJ302" s="227">
        <v>0</v>
      </c>
      <c r="AK302" s="227">
        <v>0</v>
      </c>
      <c r="AL302" s="228">
        <v>0</v>
      </c>
      <c r="AM302" s="180"/>
      <c r="AN302" s="180"/>
      <c r="AO302" s="180"/>
      <c r="AP302" s="180" t="s">
        <v>622</v>
      </c>
      <c r="AQ302" s="183" t="s">
        <v>639</v>
      </c>
      <c r="AR302" s="191"/>
      <c r="AS302" s="191"/>
      <c r="AT302" s="191"/>
      <c r="AU302" s="191"/>
      <c r="AV302" s="191"/>
      <c r="AW302" s="191"/>
    </row>
    <row r="303" spans="1:49" ht="30.75" customHeight="1" x14ac:dyDescent="0.15">
      <c r="A303" s="180" t="s">
        <v>1166</v>
      </c>
      <c r="B303" s="180" t="s">
        <v>1167</v>
      </c>
      <c r="C303" s="180" t="s">
        <v>1184</v>
      </c>
      <c r="D303" s="180" t="s">
        <v>1608</v>
      </c>
      <c r="E303" s="180" t="s">
        <v>259</v>
      </c>
      <c r="F303" s="181" t="s">
        <v>259</v>
      </c>
      <c r="G303" s="181"/>
      <c r="H303" s="181"/>
      <c r="I303" s="181"/>
      <c r="J303" s="181"/>
      <c r="K303" s="180" t="s">
        <v>345</v>
      </c>
      <c r="L303" s="181"/>
      <c r="M303" s="180" t="s">
        <v>436</v>
      </c>
      <c r="N303" s="180" t="s">
        <v>437</v>
      </c>
      <c r="O303" s="180" t="s">
        <v>438</v>
      </c>
      <c r="P303" s="180" t="s">
        <v>439</v>
      </c>
      <c r="Q303" s="180">
        <v>1</v>
      </c>
      <c r="R303" s="180" t="s">
        <v>1609</v>
      </c>
      <c r="S303" s="180" t="s">
        <v>441</v>
      </c>
      <c r="T303" s="180" t="s">
        <v>478</v>
      </c>
      <c r="U303" s="180" t="s">
        <v>479</v>
      </c>
      <c r="V303" s="180" t="s">
        <v>928</v>
      </c>
      <c r="W303" s="180">
        <v>0</v>
      </c>
      <c r="X303" s="180">
        <v>45</v>
      </c>
      <c r="Y303" s="228">
        <f t="shared" si="66"/>
        <v>45</v>
      </c>
      <c r="Z303" s="180" t="s">
        <v>444</v>
      </c>
      <c r="AA303" s="227">
        <v>0</v>
      </c>
      <c r="AB303" s="227">
        <v>0</v>
      </c>
      <c r="AC303" s="227"/>
      <c r="AD303" s="227"/>
      <c r="AE303" s="227"/>
      <c r="AF303" s="230">
        <f t="shared" si="67"/>
        <v>0</v>
      </c>
      <c r="AG303" s="227"/>
      <c r="AH303" s="227"/>
      <c r="AI303" s="230">
        <f t="shared" si="68"/>
        <v>0</v>
      </c>
      <c r="AJ303" s="227">
        <v>0</v>
      </c>
      <c r="AK303" s="227">
        <v>0</v>
      </c>
      <c r="AL303" s="228">
        <v>0</v>
      </c>
      <c r="AM303" s="227"/>
      <c r="AN303" s="227"/>
      <c r="AO303" s="227"/>
      <c r="AP303" s="180" t="s">
        <v>622</v>
      </c>
      <c r="AQ303" s="183" t="s">
        <v>639</v>
      </c>
      <c r="AR303" s="191"/>
      <c r="AS303" s="191"/>
      <c r="AT303" s="191"/>
      <c r="AU303" s="191"/>
      <c r="AV303" s="191"/>
      <c r="AW303" s="191"/>
    </row>
    <row r="304" spans="1:49" ht="30.75" customHeight="1" x14ac:dyDescent="0.15">
      <c r="A304" s="180" t="s">
        <v>1166</v>
      </c>
      <c r="B304" s="180" t="s">
        <v>1167</v>
      </c>
      <c r="C304" s="180" t="s">
        <v>1224</v>
      </c>
      <c r="D304" s="180" t="s">
        <v>1610</v>
      </c>
      <c r="E304" s="180" t="s">
        <v>259</v>
      </c>
      <c r="F304" s="181" t="s">
        <v>259</v>
      </c>
      <c r="G304" s="181"/>
      <c r="H304" s="181"/>
      <c r="I304" s="181"/>
      <c r="J304" s="181"/>
      <c r="K304" s="180" t="s">
        <v>345</v>
      </c>
      <c r="L304" s="181"/>
      <c r="M304" s="180" t="s">
        <v>436</v>
      </c>
      <c r="N304" s="180" t="s">
        <v>437</v>
      </c>
      <c r="O304" s="180" t="s">
        <v>438</v>
      </c>
      <c r="P304" s="180" t="s">
        <v>624</v>
      </c>
      <c r="Q304" s="180">
        <v>1</v>
      </c>
      <c r="R304" s="180" t="s">
        <v>1060</v>
      </c>
      <c r="S304" s="180" t="s">
        <v>441</v>
      </c>
      <c r="T304" s="180" t="s">
        <v>478</v>
      </c>
      <c r="U304" s="180" t="s">
        <v>479</v>
      </c>
      <c r="V304" s="180" t="s">
        <v>479</v>
      </c>
      <c r="W304" s="180">
        <v>0</v>
      </c>
      <c r="X304" s="180">
        <v>50</v>
      </c>
      <c r="Y304" s="228">
        <f t="shared" si="66"/>
        <v>50</v>
      </c>
      <c r="Z304" s="180" t="s">
        <v>444</v>
      </c>
      <c r="AA304" s="180">
        <v>0</v>
      </c>
      <c r="AB304" s="180">
        <v>0</v>
      </c>
      <c r="AC304" s="180"/>
      <c r="AD304" s="180"/>
      <c r="AE304" s="180"/>
      <c r="AF304" s="230">
        <f t="shared" si="67"/>
        <v>0</v>
      </c>
      <c r="AG304" s="180"/>
      <c r="AH304" s="180"/>
      <c r="AI304" s="230">
        <f t="shared" si="68"/>
        <v>0</v>
      </c>
      <c r="AJ304" s="227">
        <v>0</v>
      </c>
      <c r="AK304" s="227">
        <v>0</v>
      </c>
      <c r="AL304" s="228">
        <v>0</v>
      </c>
      <c r="AM304" s="180"/>
      <c r="AN304" s="180"/>
      <c r="AO304" s="180"/>
      <c r="AP304" s="180" t="s">
        <v>622</v>
      </c>
      <c r="AQ304" s="183" t="s">
        <v>639</v>
      </c>
      <c r="AR304" s="191"/>
      <c r="AS304" s="191"/>
      <c r="AT304" s="191"/>
      <c r="AU304" s="191"/>
      <c r="AV304" s="191"/>
      <c r="AW304" s="191"/>
    </row>
    <row r="305" spans="1:49" ht="30.75" customHeight="1" x14ac:dyDescent="0.15">
      <c r="A305" s="180" t="s">
        <v>1166</v>
      </c>
      <c r="B305" s="180" t="s">
        <v>1167</v>
      </c>
      <c r="C305" s="180" t="s">
        <v>1224</v>
      </c>
      <c r="D305" s="180" t="s">
        <v>1611</v>
      </c>
      <c r="E305" s="180" t="s">
        <v>259</v>
      </c>
      <c r="F305" s="181" t="s">
        <v>259</v>
      </c>
      <c r="G305" s="181"/>
      <c r="H305" s="181"/>
      <c r="I305" s="181"/>
      <c r="J305" s="181"/>
      <c r="K305" s="180" t="s">
        <v>345</v>
      </c>
      <c r="L305" s="181"/>
      <c r="M305" s="180" t="s">
        <v>436</v>
      </c>
      <c r="N305" s="180" t="s">
        <v>437</v>
      </c>
      <c r="O305" s="180" t="s">
        <v>438</v>
      </c>
      <c r="P305" s="180" t="s">
        <v>439</v>
      </c>
      <c r="Q305" s="180">
        <v>1</v>
      </c>
      <c r="R305" s="180" t="s">
        <v>1060</v>
      </c>
      <c r="S305" s="180" t="s">
        <v>441</v>
      </c>
      <c r="T305" s="180" t="s">
        <v>478</v>
      </c>
      <c r="U305" s="180" t="s">
        <v>479</v>
      </c>
      <c r="V305" s="180" t="s">
        <v>479</v>
      </c>
      <c r="W305" s="180">
        <v>0</v>
      </c>
      <c r="X305" s="180">
        <v>80</v>
      </c>
      <c r="Y305" s="228">
        <f t="shared" si="66"/>
        <v>80</v>
      </c>
      <c r="Z305" s="180" t="s">
        <v>444</v>
      </c>
      <c r="AA305" s="180">
        <v>0</v>
      </c>
      <c r="AB305" s="180">
        <v>0</v>
      </c>
      <c r="AC305" s="180"/>
      <c r="AD305" s="180"/>
      <c r="AE305" s="180"/>
      <c r="AF305" s="230">
        <f t="shared" si="67"/>
        <v>0</v>
      </c>
      <c r="AG305" s="180"/>
      <c r="AH305" s="180"/>
      <c r="AI305" s="230">
        <f t="shared" si="68"/>
        <v>0</v>
      </c>
      <c r="AJ305" s="227">
        <v>0</v>
      </c>
      <c r="AK305" s="227">
        <v>0</v>
      </c>
      <c r="AL305" s="228">
        <v>0</v>
      </c>
      <c r="AM305" s="180"/>
      <c r="AN305" s="180"/>
      <c r="AO305" s="180"/>
      <c r="AP305" s="180" t="s">
        <v>622</v>
      </c>
      <c r="AQ305" s="183" t="s">
        <v>639</v>
      </c>
      <c r="AR305" s="191"/>
      <c r="AS305" s="191"/>
      <c r="AT305" s="191"/>
      <c r="AU305" s="191"/>
      <c r="AV305" s="191"/>
      <c r="AW305" s="191"/>
    </row>
    <row r="306" spans="1:49" ht="30.75" customHeight="1" x14ac:dyDescent="0.15">
      <c r="A306" s="180" t="s">
        <v>1166</v>
      </c>
      <c r="B306" s="180" t="s">
        <v>1167</v>
      </c>
      <c r="C306" s="180" t="s">
        <v>1224</v>
      </c>
      <c r="D306" s="180" t="s">
        <v>1612</v>
      </c>
      <c r="E306" s="180" t="s">
        <v>259</v>
      </c>
      <c r="F306" s="181" t="s">
        <v>259</v>
      </c>
      <c r="G306" s="181"/>
      <c r="H306" s="181"/>
      <c r="I306" s="181"/>
      <c r="J306" s="181"/>
      <c r="K306" s="180" t="s">
        <v>345</v>
      </c>
      <c r="L306" s="181"/>
      <c r="M306" s="180" t="s">
        <v>436</v>
      </c>
      <c r="N306" s="180" t="s">
        <v>437</v>
      </c>
      <c r="O306" s="180" t="s">
        <v>438</v>
      </c>
      <c r="P306" s="180" t="s">
        <v>439</v>
      </c>
      <c r="Q306" s="180">
        <v>1</v>
      </c>
      <c r="R306" s="180" t="s">
        <v>1503</v>
      </c>
      <c r="S306" s="180" t="s">
        <v>441</v>
      </c>
      <c r="T306" s="180" t="s">
        <v>478</v>
      </c>
      <c r="U306" s="180" t="s">
        <v>479</v>
      </c>
      <c r="V306" s="180" t="s">
        <v>479</v>
      </c>
      <c r="W306" s="180">
        <v>0</v>
      </c>
      <c r="X306" s="180">
        <v>60</v>
      </c>
      <c r="Y306" s="228">
        <f t="shared" si="66"/>
        <v>60</v>
      </c>
      <c r="Z306" s="180" t="s">
        <v>444</v>
      </c>
      <c r="AA306" s="180">
        <v>0</v>
      </c>
      <c r="AB306" s="180">
        <v>0</v>
      </c>
      <c r="AC306" s="180"/>
      <c r="AD306" s="180"/>
      <c r="AE306" s="180"/>
      <c r="AF306" s="230">
        <f t="shared" si="67"/>
        <v>0</v>
      </c>
      <c r="AG306" s="180"/>
      <c r="AH306" s="180"/>
      <c r="AI306" s="230">
        <f t="shared" si="68"/>
        <v>0</v>
      </c>
      <c r="AJ306" s="227">
        <v>0</v>
      </c>
      <c r="AK306" s="227">
        <v>0</v>
      </c>
      <c r="AL306" s="228">
        <v>0</v>
      </c>
      <c r="AM306" s="180"/>
      <c r="AN306" s="180"/>
      <c r="AO306" s="180"/>
      <c r="AP306" s="180" t="s">
        <v>622</v>
      </c>
      <c r="AQ306" s="183" t="s">
        <v>639</v>
      </c>
      <c r="AR306" s="191"/>
      <c r="AS306" s="191"/>
      <c r="AT306" s="191"/>
      <c r="AU306" s="191"/>
      <c r="AV306" s="191"/>
      <c r="AW306" s="191"/>
    </row>
    <row r="307" spans="1:49" ht="30.75" customHeight="1" x14ac:dyDescent="0.15">
      <c r="A307" s="180" t="s">
        <v>1166</v>
      </c>
      <c r="B307" s="180" t="s">
        <v>1167</v>
      </c>
      <c r="C307" s="180" t="s">
        <v>1177</v>
      </c>
      <c r="D307" s="180" t="s">
        <v>1613</v>
      </c>
      <c r="E307" s="180" t="s">
        <v>259</v>
      </c>
      <c r="F307" s="181" t="s">
        <v>259</v>
      </c>
      <c r="G307" s="181"/>
      <c r="H307" s="181"/>
      <c r="I307" s="181"/>
      <c r="J307" s="181"/>
      <c r="K307" s="180" t="s">
        <v>345</v>
      </c>
      <c r="L307" s="181"/>
      <c r="M307" s="180" t="s">
        <v>436</v>
      </c>
      <c r="N307" s="180" t="s">
        <v>437</v>
      </c>
      <c r="O307" s="180" t="s">
        <v>438</v>
      </c>
      <c r="P307" s="180" t="s">
        <v>439</v>
      </c>
      <c r="Q307" s="180">
        <v>1</v>
      </c>
      <c r="R307" s="180" t="s">
        <v>1060</v>
      </c>
      <c r="S307" s="180" t="s">
        <v>441</v>
      </c>
      <c r="T307" s="180" t="s">
        <v>478</v>
      </c>
      <c r="U307" s="180" t="s">
        <v>479</v>
      </c>
      <c r="V307" s="180" t="s">
        <v>479</v>
      </c>
      <c r="W307" s="180">
        <v>0</v>
      </c>
      <c r="X307" s="180">
        <v>45</v>
      </c>
      <c r="Y307" s="228">
        <f t="shared" si="66"/>
        <v>45</v>
      </c>
      <c r="Z307" s="180" t="s">
        <v>444</v>
      </c>
      <c r="AA307" s="180">
        <v>0</v>
      </c>
      <c r="AB307" s="180">
        <v>0</v>
      </c>
      <c r="AC307" s="180"/>
      <c r="AD307" s="180"/>
      <c r="AE307" s="180"/>
      <c r="AF307" s="230">
        <f t="shared" si="67"/>
        <v>0</v>
      </c>
      <c r="AG307" s="180"/>
      <c r="AH307" s="180"/>
      <c r="AI307" s="230">
        <f t="shared" si="68"/>
        <v>0</v>
      </c>
      <c r="AJ307" s="227">
        <v>0</v>
      </c>
      <c r="AK307" s="227">
        <v>0</v>
      </c>
      <c r="AL307" s="228">
        <v>0</v>
      </c>
      <c r="AM307" s="180"/>
      <c r="AN307" s="180"/>
      <c r="AO307" s="180"/>
      <c r="AP307" s="180" t="s">
        <v>622</v>
      </c>
      <c r="AQ307" s="183" t="s">
        <v>639</v>
      </c>
      <c r="AR307" s="191"/>
      <c r="AS307" s="191"/>
      <c r="AT307" s="191"/>
      <c r="AU307" s="191"/>
      <c r="AV307" s="191"/>
      <c r="AW307" s="191"/>
    </row>
    <row r="308" spans="1:49" ht="30.75" customHeight="1" x14ac:dyDescent="0.15">
      <c r="A308" s="180" t="s">
        <v>1166</v>
      </c>
      <c r="B308" s="180" t="s">
        <v>1167</v>
      </c>
      <c r="C308" s="180" t="s">
        <v>1269</v>
      </c>
      <c r="D308" s="180" t="s">
        <v>1614</v>
      </c>
      <c r="E308" s="180" t="s">
        <v>259</v>
      </c>
      <c r="F308" s="181" t="s">
        <v>259</v>
      </c>
      <c r="G308" s="181"/>
      <c r="H308" s="181"/>
      <c r="I308" s="181"/>
      <c r="J308" s="181"/>
      <c r="K308" s="180" t="s">
        <v>345</v>
      </c>
      <c r="L308" s="181"/>
      <c r="M308" s="180" t="s">
        <v>436</v>
      </c>
      <c r="N308" s="180" t="s">
        <v>437</v>
      </c>
      <c r="O308" s="180" t="s">
        <v>438</v>
      </c>
      <c r="P308" s="180" t="s">
        <v>439</v>
      </c>
      <c r="Q308" s="180">
        <v>1</v>
      </c>
      <c r="R308" s="180" t="s">
        <v>1615</v>
      </c>
      <c r="S308" s="180" t="s">
        <v>441</v>
      </c>
      <c r="T308" s="180" t="s">
        <v>478</v>
      </c>
      <c r="U308" s="180" t="s">
        <v>479</v>
      </c>
      <c r="V308" s="180" t="s">
        <v>954</v>
      </c>
      <c r="W308" s="180">
        <v>0</v>
      </c>
      <c r="X308" s="180">
        <v>50</v>
      </c>
      <c r="Y308" s="228">
        <f t="shared" si="66"/>
        <v>50</v>
      </c>
      <c r="Z308" s="180" t="s">
        <v>444</v>
      </c>
      <c r="AA308" s="180">
        <v>0</v>
      </c>
      <c r="AB308" s="180">
        <v>0</v>
      </c>
      <c r="AC308" s="180"/>
      <c r="AD308" s="180"/>
      <c r="AE308" s="180"/>
      <c r="AF308" s="230">
        <f t="shared" si="67"/>
        <v>0</v>
      </c>
      <c r="AG308" s="180"/>
      <c r="AH308" s="180"/>
      <c r="AI308" s="230">
        <f t="shared" si="68"/>
        <v>0</v>
      </c>
      <c r="AJ308" s="227">
        <v>0</v>
      </c>
      <c r="AK308" s="227">
        <v>0</v>
      </c>
      <c r="AL308" s="228">
        <v>0</v>
      </c>
      <c r="AM308" s="180"/>
      <c r="AN308" s="180"/>
      <c r="AO308" s="180"/>
      <c r="AP308" s="180" t="s">
        <v>622</v>
      </c>
      <c r="AQ308" s="183" t="s">
        <v>639</v>
      </c>
      <c r="AR308" s="191"/>
      <c r="AS308" s="191"/>
      <c r="AT308" s="191"/>
      <c r="AU308" s="191"/>
      <c r="AV308" s="191"/>
      <c r="AW308" s="191"/>
    </row>
    <row r="309" spans="1:49" ht="30.75" customHeight="1" x14ac:dyDescent="0.15">
      <c r="A309" s="180" t="s">
        <v>1166</v>
      </c>
      <c r="B309" s="180" t="s">
        <v>1167</v>
      </c>
      <c r="C309" s="180" t="s">
        <v>1269</v>
      </c>
      <c r="D309" s="180" t="s">
        <v>1616</v>
      </c>
      <c r="E309" s="180" t="s">
        <v>259</v>
      </c>
      <c r="F309" s="181" t="s">
        <v>259</v>
      </c>
      <c r="G309" s="181"/>
      <c r="H309" s="181"/>
      <c r="I309" s="181"/>
      <c r="J309" s="181"/>
      <c r="K309" s="180" t="s">
        <v>345</v>
      </c>
      <c r="L309" s="181"/>
      <c r="M309" s="180" t="s">
        <v>436</v>
      </c>
      <c r="N309" s="180" t="s">
        <v>437</v>
      </c>
      <c r="O309" s="180" t="s">
        <v>438</v>
      </c>
      <c r="P309" s="180" t="s">
        <v>439</v>
      </c>
      <c r="Q309" s="180">
        <v>1</v>
      </c>
      <c r="R309" s="180" t="s">
        <v>1617</v>
      </c>
      <c r="S309" s="180" t="s">
        <v>441</v>
      </c>
      <c r="T309" s="180" t="s">
        <v>478</v>
      </c>
      <c r="U309" s="180" t="s">
        <v>479</v>
      </c>
      <c r="V309" s="180" t="s">
        <v>820</v>
      </c>
      <c r="W309" s="180">
        <v>0</v>
      </c>
      <c r="X309" s="180">
        <v>35</v>
      </c>
      <c r="Y309" s="228">
        <f t="shared" si="66"/>
        <v>35</v>
      </c>
      <c r="Z309" s="180" t="s">
        <v>444</v>
      </c>
      <c r="AA309" s="180">
        <v>0</v>
      </c>
      <c r="AB309" s="180">
        <v>0</v>
      </c>
      <c r="AC309" s="180"/>
      <c r="AD309" s="180"/>
      <c r="AE309" s="180"/>
      <c r="AF309" s="230">
        <f t="shared" si="67"/>
        <v>0</v>
      </c>
      <c r="AG309" s="180"/>
      <c r="AH309" s="180"/>
      <c r="AI309" s="230">
        <f t="shared" si="68"/>
        <v>0</v>
      </c>
      <c r="AJ309" s="227">
        <v>0</v>
      </c>
      <c r="AK309" s="227">
        <v>0</v>
      </c>
      <c r="AL309" s="228">
        <v>0</v>
      </c>
      <c r="AM309" s="180"/>
      <c r="AN309" s="180"/>
      <c r="AO309" s="180"/>
      <c r="AP309" s="180" t="s">
        <v>622</v>
      </c>
      <c r="AQ309" s="183" t="s">
        <v>639</v>
      </c>
      <c r="AR309" s="191"/>
      <c r="AS309" s="191"/>
      <c r="AT309" s="191"/>
      <c r="AU309" s="191"/>
      <c r="AV309" s="191"/>
      <c r="AW309" s="191"/>
    </row>
    <row r="310" spans="1:49" ht="30.75" customHeight="1" x14ac:dyDescent="0.15">
      <c r="A310" s="180" t="s">
        <v>1166</v>
      </c>
      <c r="B310" s="180" t="s">
        <v>1167</v>
      </c>
      <c r="C310" s="180" t="s">
        <v>1269</v>
      </c>
      <c r="D310" s="180" t="s">
        <v>1618</v>
      </c>
      <c r="E310" s="180" t="s">
        <v>259</v>
      </c>
      <c r="F310" s="181" t="s">
        <v>259</v>
      </c>
      <c r="G310" s="181"/>
      <c r="H310" s="181"/>
      <c r="I310" s="181"/>
      <c r="J310" s="181"/>
      <c r="K310" s="180" t="s">
        <v>345</v>
      </c>
      <c r="L310" s="181"/>
      <c r="M310" s="180" t="s">
        <v>436</v>
      </c>
      <c r="N310" s="180" t="s">
        <v>437</v>
      </c>
      <c r="O310" s="180" t="s">
        <v>438</v>
      </c>
      <c r="P310" s="180" t="s">
        <v>439</v>
      </c>
      <c r="Q310" s="180">
        <v>1</v>
      </c>
      <c r="R310" s="180" t="s">
        <v>1060</v>
      </c>
      <c r="S310" s="180" t="s">
        <v>441</v>
      </c>
      <c r="T310" s="180" t="s">
        <v>478</v>
      </c>
      <c r="U310" s="180" t="s">
        <v>479</v>
      </c>
      <c r="V310" s="180" t="s">
        <v>479</v>
      </c>
      <c r="W310" s="180">
        <v>0</v>
      </c>
      <c r="X310" s="180">
        <v>80</v>
      </c>
      <c r="Y310" s="228">
        <f t="shared" si="66"/>
        <v>80</v>
      </c>
      <c r="Z310" s="180" t="s">
        <v>444</v>
      </c>
      <c r="AA310" s="180">
        <v>0</v>
      </c>
      <c r="AB310" s="180">
        <v>0</v>
      </c>
      <c r="AC310" s="180"/>
      <c r="AD310" s="180"/>
      <c r="AE310" s="180"/>
      <c r="AF310" s="230">
        <f t="shared" si="67"/>
        <v>0</v>
      </c>
      <c r="AG310" s="180"/>
      <c r="AH310" s="180"/>
      <c r="AI310" s="230">
        <f t="shared" si="68"/>
        <v>0</v>
      </c>
      <c r="AJ310" s="227">
        <v>0</v>
      </c>
      <c r="AK310" s="227">
        <v>0</v>
      </c>
      <c r="AL310" s="228">
        <v>0</v>
      </c>
      <c r="AM310" s="180"/>
      <c r="AN310" s="180"/>
      <c r="AO310" s="180"/>
      <c r="AP310" s="180" t="s">
        <v>622</v>
      </c>
      <c r="AQ310" s="183" t="s">
        <v>639</v>
      </c>
      <c r="AR310" s="191"/>
      <c r="AS310" s="191"/>
      <c r="AT310" s="191"/>
      <c r="AU310" s="191"/>
      <c r="AV310" s="191"/>
      <c r="AW310" s="191"/>
    </row>
    <row r="311" spans="1:49" ht="30.75" customHeight="1" x14ac:dyDescent="0.15">
      <c r="A311" s="180" t="s">
        <v>1166</v>
      </c>
      <c r="B311" s="180" t="s">
        <v>1167</v>
      </c>
      <c r="C311" s="180" t="s">
        <v>1207</v>
      </c>
      <c r="D311" s="180" t="s">
        <v>1619</v>
      </c>
      <c r="E311" s="180" t="s">
        <v>259</v>
      </c>
      <c r="F311" s="181" t="s">
        <v>259</v>
      </c>
      <c r="G311" s="181"/>
      <c r="H311" s="181"/>
      <c r="I311" s="181"/>
      <c r="J311" s="181"/>
      <c r="K311" s="180" t="s">
        <v>345</v>
      </c>
      <c r="L311" s="181"/>
      <c r="M311" s="180" t="s">
        <v>436</v>
      </c>
      <c r="N311" s="180" t="s">
        <v>437</v>
      </c>
      <c r="O311" s="180" t="s">
        <v>438</v>
      </c>
      <c r="P311" s="180" t="s">
        <v>439</v>
      </c>
      <c r="Q311" s="180">
        <v>1</v>
      </c>
      <c r="R311" s="180" t="s">
        <v>1060</v>
      </c>
      <c r="S311" s="180" t="s">
        <v>441</v>
      </c>
      <c r="T311" s="180" t="s">
        <v>478</v>
      </c>
      <c r="U311" s="180" t="s">
        <v>479</v>
      </c>
      <c r="V311" s="180" t="s">
        <v>479</v>
      </c>
      <c r="W311" s="180">
        <v>0</v>
      </c>
      <c r="X311" s="180">
        <v>120</v>
      </c>
      <c r="Y311" s="228">
        <f t="shared" si="66"/>
        <v>120</v>
      </c>
      <c r="Z311" s="180" t="s">
        <v>444</v>
      </c>
      <c r="AA311" s="180">
        <v>0</v>
      </c>
      <c r="AB311" s="180">
        <v>0</v>
      </c>
      <c r="AC311" s="180"/>
      <c r="AD311" s="180"/>
      <c r="AE311" s="180"/>
      <c r="AF311" s="230">
        <f t="shared" si="67"/>
        <v>0</v>
      </c>
      <c r="AG311" s="180"/>
      <c r="AH311" s="180"/>
      <c r="AI311" s="230">
        <f t="shared" si="68"/>
        <v>0</v>
      </c>
      <c r="AJ311" s="227">
        <v>0</v>
      </c>
      <c r="AK311" s="227">
        <v>0</v>
      </c>
      <c r="AL311" s="228">
        <v>0</v>
      </c>
      <c r="AM311" s="180"/>
      <c r="AN311" s="180"/>
      <c r="AO311" s="180"/>
      <c r="AP311" s="180" t="s">
        <v>622</v>
      </c>
      <c r="AQ311" s="183" t="s">
        <v>639</v>
      </c>
      <c r="AR311" s="191"/>
      <c r="AS311" s="191"/>
      <c r="AT311" s="191"/>
      <c r="AU311" s="191"/>
      <c r="AV311" s="191"/>
      <c r="AW311" s="191"/>
    </row>
    <row r="312" spans="1:49" ht="30.75" customHeight="1" x14ac:dyDescent="0.15">
      <c r="A312" s="180" t="s">
        <v>1166</v>
      </c>
      <c r="B312" s="180" t="s">
        <v>1167</v>
      </c>
      <c r="C312" s="180" t="s">
        <v>1442</v>
      </c>
      <c r="D312" s="180" t="s">
        <v>1317</v>
      </c>
      <c r="E312" s="180" t="s">
        <v>267</v>
      </c>
      <c r="F312" s="180"/>
      <c r="G312" s="180" t="s">
        <v>267</v>
      </c>
      <c r="H312" s="180"/>
      <c r="I312" s="180"/>
      <c r="J312" s="180"/>
      <c r="K312" s="180"/>
      <c r="L312" s="181" t="s">
        <v>349</v>
      </c>
      <c r="M312" s="180" t="s">
        <v>449</v>
      </c>
      <c r="N312" s="180" t="s">
        <v>437</v>
      </c>
      <c r="O312" s="180" t="s">
        <v>438</v>
      </c>
      <c r="P312" s="180" t="s">
        <v>439</v>
      </c>
      <c r="Q312" s="180">
        <v>1</v>
      </c>
      <c r="R312" s="180" t="s">
        <v>1350</v>
      </c>
      <c r="S312" s="180" t="s">
        <v>441</v>
      </c>
      <c r="T312" s="180" t="s">
        <v>644</v>
      </c>
      <c r="U312" s="180" t="s">
        <v>666</v>
      </c>
      <c r="V312" s="180" t="s">
        <v>666</v>
      </c>
      <c r="W312" s="180">
        <v>501</v>
      </c>
      <c r="X312" s="180">
        <v>35</v>
      </c>
      <c r="Y312" s="228">
        <v>536</v>
      </c>
      <c r="Z312" s="180" t="s">
        <v>444</v>
      </c>
      <c r="AA312" s="180">
        <v>0</v>
      </c>
      <c r="AB312" s="180">
        <v>0</v>
      </c>
      <c r="AC312" s="180"/>
      <c r="AD312" s="180"/>
      <c r="AE312" s="180"/>
      <c r="AF312" s="230">
        <v>0</v>
      </c>
      <c r="AG312" s="180"/>
      <c r="AH312" s="180"/>
      <c r="AI312" s="230">
        <v>0</v>
      </c>
      <c r="AJ312" s="227">
        <v>0</v>
      </c>
      <c r="AK312" s="227">
        <v>0</v>
      </c>
      <c r="AL312" s="228">
        <v>0</v>
      </c>
      <c r="AM312" s="180"/>
      <c r="AN312" s="180"/>
      <c r="AO312" s="180"/>
      <c r="AP312" s="235"/>
      <c r="AQ312" s="236"/>
      <c r="AR312" s="191"/>
      <c r="AS312" s="191"/>
      <c r="AT312" s="191"/>
      <c r="AU312" s="191"/>
      <c r="AV312" s="191"/>
      <c r="AW312" s="191"/>
    </row>
    <row r="313" spans="1:49" ht="30.75" customHeight="1" x14ac:dyDescent="0.15">
      <c r="A313" s="180" t="s">
        <v>496</v>
      </c>
      <c r="B313" s="180" t="s">
        <v>1620</v>
      </c>
      <c r="C313" s="180" t="s">
        <v>1621</v>
      </c>
      <c r="D313" s="180" t="s">
        <v>1622</v>
      </c>
      <c r="E313" s="180" t="s">
        <v>259</v>
      </c>
      <c r="F313" s="181" t="s">
        <v>259</v>
      </c>
      <c r="G313" s="181"/>
      <c r="H313" s="181"/>
      <c r="I313" s="181"/>
      <c r="J313" s="181"/>
      <c r="K313" s="181"/>
      <c r="L313" s="181"/>
      <c r="M313" s="180" t="s">
        <v>436</v>
      </c>
      <c r="N313" s="180" t="s">
        <v>499</v>
      </c>
      <c r="O313" s="180" t="s">
        <v>438</v>
      </c>
      <c r="P313" s="180" t="s">
        <v>473</v>
      </c>
      <c r="Q313" s="180">
        <v>28</v>
      </c>
      <c r="R313" s="180"/>
      <c r="S313" s="180"/>
      <c r="T313" s="180"/>
      <c r="U313" s="180"/>
      <c r="V313" s="180"/>
      <c r="W313" s="180"/>
      <c r="X313" s="180"/>
      <c r="Y313" s="228">
        <f t="shared" ref="Y313:Y331" si="69">+W313+X313</f>
        <v>0</v>
      </c>
      <c r="Z313" s="180"/>
      <c r="AA313" s="180"/>
      <c r="AB313" s="180"/>
      <c r="AC313" s="180" t="s">
        <v>1170</v>
      </c>
      <c r="AD313" s="180">
        <v>0</v>
      </c>
      <c r="AE313" s="180">
        <v>0</v>
      </c>
      <c r="AF313" s="230">
        <f t="shared" ref="AF313:AF331" si="70">+AD313+AE313</f>
        <v>0</v>
      </c>
      <c r="AG313" s="180">
        <v>0</v>
      </c>
      <c r="AH313" s="180">
        <v>15</v>
      </c>
      <c r="AI313" s="230">
        <f t="shared" ref="AI313:AI331" si="71">+AG313+AH313</f>
        <v>15</v>
      </c>
      <c r="AJ313" s="227">
        <v>0</v>
      </c>
      <c r="AK313" s="227">
        <v>15</v>
      </c>
      <c r="AL313" s="228">
        <v>15</v>
      </c>
      <c r="AM313" s="180" t="s">
        <v>444</v>
      </c>
      <c r="AN313" s="180">
        <v>0</v>
      </c>
      <c r="AO313" s="180">
        <v>0</v>
      </c>
      <c r="AP313" s="180" t="s">
        <v>638</v>
      </c>
      <c r="AQ313" s="182" t="s">
        <v>643</v>
      </c>
      <c r="AR313" s="191"/>
      <c r="AS313" s="191"/>
      <c r="AT313" s="191"/>
      <c r="AU313" s="191"/>
      <c r="AV313" s="191"/>
      <c r="AW313" s="191"/>
    </row>
    <row r="314" spans="1:49" ht="30.75" customHeight="1" x14ac:dyDescent="0.15">
      <c r="A314" s="180" t="s">
        <v>496</v>
      </c>
      <c r="B314" s="180" t="s">
        <v>1620</v>
      </c>
      <c r="C314" s="180" t="s">
        <v>1621</v>
      </c>
      <c r="D314" s="180" t="s">
        <v>1623</v>
      </c>
      <c r="E314" s="180" t="s">
        <v>259</v>
      </c>
      <c r="F314" s="181" t="s">
        <v>259</v>
      </c>
      <c r="G314" s="181"/>
      <c r="H314" s="181"/>
      <c r="I314" s="181"/>
      <c r="J314" s="181"/>
      <c r="K314" s="181"/>
      <c r="L314" s="181"/>
      <c r="M314" s="180" t="s">
        <v>436</v>
      </c>
      <c r="N314" s="180" t="s">
        <v>499</v>
      </c>
      <c r="O314" s="180" t="s">
        <v>438</v>
      </c>
      <c r="P314" s="180" t="s">
        <v>473</v>
      </c>
      <c r="Q314" s="180">
        <v>28</v>
      </c>
      <c r="R314" s="180"/>
      <c r="S314" s="180"/>
      <c r="T314" s="180"/>
      <c r="U314" s="180"/>
      <c r="V314" s="180"/>
      <c r="W314" s="180"/>
      <c r="X314" s="180"/>
      <c r="Y314" s="228">
        <f t="shared" si="69"/>
        <v>0</v>
      </c>
      <c r="Z314" s="180"/>
      <c r="AA314" s="180"/>
      <c r="AB314" s="180"/>
      <c r="AC314" s="180" t="s">
        <v>1170</v>
      </c>
      <c r="AD314" s="180">
        <v>0</v>
      </c>
      <c r="AE314" s="180">
        <v>0</v>
      </c>
      <c r="AF314" s="230">
        <f t="shared" si="70"/>
        <v>0</v>
      </c>
      <c r="AG314" s="180">
        <v>0</v>
      </c>
      <c r="AH314" s="180">
        <v>2</v>
      </c>
      <c r="AI314" s="230">
        <f t="shared" si="71"/>
        <v>2</v>
      </c>
      <c r="AJ314" s="227">
        <v>0</v>
      </c>
      <c r="AK314" s="227">
        <v>2</v>
      </c>
      <c r="AL314" s="228">
        <v>2</v>
      </c>
      <c r="AM314" s="180" t="s">
        <v>444</v>
      </c>
      <c r="AN314" s="180">
        <v>0</v>
      </c>
      <c r="AO314" s="180">
        <v>0</v>
      </c>
      <c r="AP314" s="180" t="s">
        <v>638</v>
      </c>
      <c r="AQ314" s="182" t="s">
        <v>643</v>
      </c>
      <c r="AR314" s="191"/>
      <c r="AS314" s="191"/>
      <c r="AT314" s="191"/>
      <c r="AU314" s="191"/>
      <c r="AV314" s="191"/>
      <c r="AW314" s="191"/>
    </row>
    <row r="315" spans="1:49" ht="30.75" customHeight="1" x14ac:dyDescent="0.15">
      <c r="A315" s="180" t="s">
        <v>496</v>
      </c>
      <c r="B315" s="180" t="s">
        <v>1620</v>
      </c>
      <c r="C315" s="180" t="s">
        <v>1621</v>
      </c>
      <c r="D315" s="180" t="s">
        <v>1624</v>
      </c>
      <c r="E315" s="180" t="s">
        <v>259</v>
      </c>
      <c r="F315" s="181" t="s">
        <v>259</v>
      </c>
      <c r="G315" s="181"/>
      <c r="H315" s="181"/>
      <c r="I315" s="181"/>
      <c r="J315" s="181"/>
      <c r="K315" s="181"/>
      <c r="L315" s="181"/>
      <c r="M315" s="180" t="s">
        <v>436</v>
      </c>
      <c r="N315" s="180" t="s">
        <v>499</v>
      </c>
      <c r="O315" s="180" t="s">
        <v>438</v>
      </c>
      <c r="P315" s="180" t="s">
        <v>473</v>
      </c>
      <c r="Q315" s="180">
        <v>28</v>
      </c>
      <c r="R315" s="180"/>
      <c r="S315" s="180"/>
      <c r="T315" s="180"/>
      <c r="U315" s="180"/>
      <c r="V315" s="180"/>
      <c r="W315" s="180"/>
      <c r="X315" s="180"/>
      <c r="Y315" s="228">
        <f t="shared" si="69"/>
        <v>0</v>
      </c>
      <c r="Z315" s="180"/>
      <c r="AA315" s="180"/>
      <c r="AB315" s="180"/>
      <c r="AC315" s="180" t="s">
        <v>1170</v>
      </c>
      <c r="AD315" s="180">
        <v>0</v>
      </c>
      <c r="AE315" s="180">
        <v>0</v>
      </c>
      <c r="AF315" s="230">
        <f t="shared" si="70"/>
        <v>0</v>
      </c>
      <c r="AG315" s="180">
        <v>0</v>
      </c>
      <c r="AH315" s="180">
        <v>0</v>
      </c>
      <c r="AI315" s="230">
        <f t="shared" si="71"/>
        <v>0</v>
      </c>
      <c r="AJ315" s="227">
        <v>0</v>
      </c>
      <c r="AK315" s="227">
        <v>0</v>
      </c>
      <c r="AL315" s="228">
        <v>0</v>
      </c>
      <c r="AM315" s="180" t="s">
        <v>444</v>
      </c>
      <c r="AN315" s="180">
        <v>0</v>
      </c>
      <c r="AO315" s="180">
        <v>0</v>
      </c>
      <c r="AP315" s="180" t="s">
        <v>638</v>
      </c>
      <c r="AQ315" s="182" t="s">
        <v>643</v>
      </c>
      <c r="AR315" s="191"/>
      <c r="AS315" s="191"/>
      <c r="AT315" s="191"/>
      <c r="AU315" s="191"/>
      <c r="AV315" s="191"/>
      <c r="AW315" s="191"/>
    </row>
    <row r="316" spans="1:49" ht="30.75" customHeight="1" x14ac:dyDescent="0.15">
      <c r="A316" s="180" t="s">
        <v>496</v>
      </c>
      <c r="B316" s="180" t="s">
        <v>1620</v>
      </c>
      <c r="C316" s="180" t="s">
        <v>1621</v>
      </c>
      <c r="D316" s="180" t="s">
        <v>1625</v>
      </c>
      <c r="E316" s="180" t="s">
        <v>259</v>
      </c>
      <c r="F316" s="181" t="s">
        <v>259</v>
      </c>
      <c r="G316" s="181"/>
      <c r="H316" s="181"/>
      <c r="I316" s="181"/>
      <c r="J316" s="181"/>
      <c r="K316" s="181"/>
      <c r="L316" s="181"/>
      <c r="M316" s="180" t="s">
        <v>436</v>
      </c>
      <c r="N316" s="180" t="s">
        <v>499</v>
      </c>
      <c r="O316" s="180" t="s">
        <v>438</v>
      </c>
      <c r="P316" s="180" t="s">
        <v>473</v>
      </c>
      <c r="Q316" s="180">
        <v>28</v>
      </c>
      <c r="R316" s="180"/>
      <c r="S316" s="180"/>
      <c r="T316" s="180"/>
      <c r="U316" s="180"/>
      <c r="V316" s="180"/>
      <c r="W316" s="180"/>
      <c r="X316" s="180"/>
      <c r="Y316" s="228">
        <f t="shared" si="69"/>
        <v>0</v>
      </c>
      <c r="Z316" s="180"/>
      <c r="AA316" s="180"/>
      <c r="AB316" s="180"/>
      <c r="AC316" s="180" t="s">
        <v>1170</v>
      </c>
      <c r="AD316" s="180">
        <v>0</v>
      </c>
      <c r="AE316" s="180">
        <v>0</v>
      </c>
      <c r="AF316" s="230">
        <f t="shared" si="70"/>
        <v>0</v>
      </c>
      <c r="AG316" s="180">
        <v>0</v>
      </c>
      <c r="AH316" s="180">
        <v>2</v>
      </c>
      <c r="AI316" s="230">
        <f t="shared" si="71"/>
        <v>2</v>
      </c>
      <c r="AJ316" s="227">
        <v>0</v>
      </c>
      <c r="AK316" s="227">
        <v>2</v>
      </c>
      <c r="AL316" s="228">
        <v>2</v>
      </c>
      <c r="AM316" s="180" t="s">
        <v>444</v>
      </c>
      <c r="AN316" s="180">
        <v>0</v>
      </c>
      <c r="AO316" s="180">
        <v>0</v>
      </c>
      <c r="AP316" s="180" t="s">
        <v>638</v>
      </c>
      <c r="AQ316" s="182" t="s">
        <v>643</v>
      </c>
      <c r="AR316" s="191"/>
      <c r="AS316" s="191"/>
      <c r="AT316" s="191"/>
      <c r="AU316" s="191"/>
      <c r="AV316" s="191"/>
      <c r="AW316" s="191"/>
    </row>
    <row r="317" spans="1:49" ht="30.75" customHeight="1" x14ac:dyDescent="0.15">
      <c r="A317" s="180" t="s">
        <v>496</v>
      </c>
      <c r="B317" s="180" t="s">
        <v>1620</v>
      </c>
      <c r="C317" s="180" t="s">
        <v>1621</v>
      </c>
      <c r="D317" s="180" t="s">
        <v>1626</v>
      </c>
      <c r="E317" s="180" t="s">
        <v>259</v>
      </c>
      <c r="F317" s="181" t="s">
        <v>259</v>
      </c>
      <c r="G317" s="181"/>
      <c r="H317" s="181"/>
      <c r="I317" s="181"/>
      <c r="J317" s="181"/>
      <c r="K317" s="181"/>
      <c r="L317" s="181"/>
      <c r="M317" s="180" t="s">
        <v>436</v>
      </c>
      <c r="N317" s="180" t="s">
        <v>499</v>
      </c>
      <c r="O317" s="180" t="s">
        <v>438</v>
      </c>
      <c r="P317" s="180" t="s">
        <v>473</v>
      </c>
      <c r="Q317" s="180">
        <v>28</v>
      </c>
      <c r="R317" s="180"/>
      <c r="S317" s="180"/>
      <c r="T317" s="180"/>
      <c r="U317" s="180"/>
      <c r="V317" s="180"/>
      <c r="W317" s="180"/>
      <c r="X317" s="180"/>
      <c r="Y317" s="228">
        <f t="shared" si="69"/>
        <v>0</v>
      </c>
      <c r="Z317" s="180"/>
      <c r="AA317" s="180"/>
      <c r="AB317" s="180"/>
      <c r="AC317" s="180" t="s">
        <v>1170</v>
      </c>
      <c r="AD317" s="180">
        <v>0</v>
      </c>
      <c r="AE317" s="180">
        <v>0</v>
      </c>
      <c r="AF317" s="230">
        <f t="shared" si="70"/>
        <v>0</v>
      </c>
      <c r="AG317" s="180">
        <v>0</v>
      </c>
      <c r="AH317" s="180">
        <v>0</v>
      </c>
      <c r="AI317" s="230">
        <f t="shared" si="71"/>
        <v>0</v>
      </c>
      <c r="AJ317" s="227">
        <v>0</v>
      </c>
      <c r="AK317" s="227">
        <v>0</v>
      </c>
      <c r="AL317" s="228">
        <v>0</v>
      </c>
      <c r="AM317" s="180" t="s">
        <v>444</v>
      </c>
      <c r="AN317" s="180">
        <v>0</v>
      </c>
      <c r="AO317" s="180">
        <v>0</v>
      </c>
      <c r="AP317" s="180" t="s">
        <v>638</v>
      </c>
      <c r="AQ317" s="182" t="s">
        <v>643</v>
      </c>
      <c r="AR317" s="191"/>
      <c r="AS317" s="191"/>
      <c r="AT317" s="191"/>
      <c r="AU317" s="191"/>
      <c r="AV317" s="191"/>
      <c r="AW317" s="191"/>
    </row>
    <row r="318" spans="1:49" ht="30.75" customHeight="1" x14ac:dyDescent="0.15">
      <c r="A318" s="180" t="s">
        <v>496</v>
      </c>
      <c r="B318" s="180" t="s">
        <v>1620</v>
      </c>
      <c r="C318" s="180" t="s">
        <v>1621</v>
      </c>
      <c r="D318" s="180" t="s">
        <v>1627</v>
      </c>
      <c r="E318" s="180" t="s">
        <v>259</v>
      </c>
      <c r="F318" s="181" t="s">
        <v>259</v>
      </c>
      <c r="G318" s="181"/>
      <c r="H318" s="181"/>
      <c r="I318" s="181"/>
      <c r="J318" s="181"/>
      <c r="K318" s="181"/>
      <c r="L318" s="181"/>
      <c r="M318" s="180" t="s">
        <v>436</v>
      </c>
      <c r="N318" s="180" t="s">
        <v>499</v>
      </c>
      <c r="O318" s="180" t="s">
        <v>438</v>
      </c>
      <c r="P318" s="180" t="s">
        <v>473</v>
      </c>
      <c r="Q318" s="180">
        <v>28</v>
      </c>
      <c r="R318" s="180"/>
      <c r="S318" s="180"/>
      <c r="T318" s="180"/>
      <c r="U318" s="180"/>
      <c r="V318" s="180"/>
      <c r="W318" s="180"/>
      <c r="X318" s="180"/>
      <c r="Y318" s="228">
        <f t="shared" si="69"/>
        <v>0</v>
      </c>
      <c r="Z318" s="180"/>
      <c r="AA318" s="180"/>
      <c r="AB318" s="180"/>
      <c r="AC318" s="180" t="s">
        <v>1170</v>
      </c>
      <c r="AD318" s="180">
        <v>0</v>
      </c>
      <c r="AE318" s="180">
        <v>0</v>
      </c>
      <c r="AF318" s="230">
        <f t="shared" si="70"/>
        <v>0</v>
      </c>
      <c r="AG318" s="180">
        <v>0</v>
      </c>
      <c r="AH318" s="180">
        <v>27</v>
      </c>
      <c r="AI318" s="230">
        <f t="shared" si="71"/>
        <v>27</v>
      </c>
      <c r="AJ318" s="227">
        <v>0</v>
      </c>
      <c r="AK318" s="227">
        <v>27</v>
      </c>
      <c r="AL318" s="228">
        <v>27</v>
      </c>
      <c r="AM318" s="180" t="s">
        <v>444</v>
      </c>
      <c r="AN318" s="180">
        <v>0</v>
      </c>
      <c r="AO318" s="180">
        <v>0</v>
      </c>
      <c r="AP318" s="180" t="s">
        <v>638</v>
      </c>
      <c r="AQ318" s="182" t="s">
        <v>643</v>
      </c>
      <c r="AR318" s="191"/>
      <c r="AS318" s="191"/>
      <c r="AT318" s="191"/>
      <c r="AU318" s="191"/>
      <c r="AV318" s="191"/>
      <c r="AW318" s="191"/>
    </row>
    <row r="319" spans="1:49" ht="30.75" customHeight="1" x14ac:dyDescent="0.15">
      <c r="A319" s="180" t="s">
        <v>496</v>
      </c>
      <c r="B319" s="180" t="s">
        <v>1620</v>
      </c>
      <c r="C319" s="180" t="s">
        <v>1621</v>
      </c>
      <c r="D319" s="180" t="s">
        <v>1628</v>
      </c>
      <c r="E319" s="180" t="s">
        <v>259</v>
      </c>
      <c r="F319" s="181" t="s">
        <v>259</v>
      </c>
      <c r="G319" s="181"/>
      <c r="H319" s="181"/>
      <c r="I319" s="181"/>
      <c r="J319" s="181"/>
      <c r="K319" s="181"/>
      <c r="L319" s="181"/>
      <c r="M319" s="180" t="s">
        <v>436</v>
      </c>
      <c r="N319" s="180" t="s">
        <v>499</v>
      </c>
      <c r="O319" s="180" t="s">
        <v>438</v>
      </c>
      <c r="P319" s="180" t="s">
        <v>473</v>
      </c>
      <c r="Q319" s="180">
        <v>28</v>
      </c>
      <c r="R319" s="180"/>
      <c r="S319" s="180"/>
      <c r="T319" s="180"/>
      <c r="U319" s="180"/>
      <c r="V319" s="180"/>
      <c r="W319" s="180"/>
      <c r="X319" s="180"/>
      <c r="Y319" s="228">
        <f t="shared" si="69"/>
        <v>0</v>
      </c>
      <c r="Z319" s="180"/>
      <c r="AA319" s="180"/>
      <c r="AB319" s="180"/>
      <c r="AC319" s="180" t="s">
        <v>1170</v>
      </c>
      <c r="AD319" s="180">
        <v>0</v>
      </c>
      <c r="AE319" s="180">
        <v>0</v>
      </c>
      <c r="AF319" s="230">
        <f t="shared" si="70"/>
        <v>0</v>
      </c>
      <c r="AG319" s="180">
        <v>0</v>
      </c>
      <c r="AH319" s="180">
        <v>5</v>
      </c>
      <c r="AI319" s="230">
        <f t="shared" si="71"/>
        <v>5</v>
      </c>
      <c r="AJ319" s="227">
        <v>0</v>
      </c>
      <c r="AK319" s="227">
        <v>5</v>
      </c>
      <c r="AL319" s="228">
        <v>5</v>
      </c>
      <c r="AM319" s="180" t="s">
        <v>444</v>
      </c>
      <c r="AN319" s="180">
        <v>0</v>
      </c>
      <c r="AO319" s="180">
        <v>0</v>
      </c>
      <c r="AP319" s="180" t="s">
        <v>638</v>
      </c>
      <c r="AQ319" s="182" t="s">
        <v>643</v>
      </c>
      <c r="AR319" s="191"/>
      <c r="AS319" s="191"/>
      <c r="AT319" s="191"/>
      <c r="AU319" s="191"/>
      <c r="AV319" s="191"/>
      <c r="AW319" s="191"/>
    </row>
    <row r="320" spans="1:49" ht="30.75" customHeight="1" x14ac:dyDescent="0.15">
      <c r="A320" s="180" t="s">
        <v>496</v>
      </c>
      <c r="B320" s="180" t="s">
        <v>1620</v>
      </c>
      <c r="C320" s="180" t="s">
        <v>1621</v>
      </c>
      <c r="D320" s="180" t="s">
        <v>1629</v>
      </c>
      <c r="E320" s="180" t="s">
        <v>259</v>
      </c>
      <c r="F320" s="181" t="s">
        <v>259</v>
      </c>
      <c r="G320" s="181"/>
      <c r="H320" s="181"/>
      <c r="I320" s="181"/>
      <c r="J320" s="181"/>
      <c r="K320" s="181"/>
      <c r="L320" s="181"/>
      <c r="M320" s="180" t="s">
        <v>436</v>
      </c>
      <c r="N320" s="180" t="s">
        <v>499</v>
      </c>
      <c r="O320" s="180" t="s">
        <v>438</v>
      </c>
      <c r="P320" s="180" t="s">
        <v>473</v>
      </c>
      <c r="Q320" s="180">
        <v>28</v>
      </c>
      <c r="R320" s="180"/>
      <c r="S320" s="180"/>
      <c r="T320" s="180"/>
      <c r="U320" s="180"/>
      <c r="V320" s="180"/>
      <c r="W320" s="180"/>
      <c r="X320" s="180"/>
      <c r="Y320" s="228">
        <f t="shared" si="69"/>
        <v>0</v>
      </c>
      <c r="Z320" s="180"/>
      <c r="AA320" s="180"/>
      <c r="AB320" s="180"/>
      <c r="AC320" s="180" t="s">
        <v>1170</v>
      </c>
      <c r="AD320" s="180">
        <v>0</v>
      </c>
      <c r="AE320" s="180">
        <v>0</v>
      </c>
      <c r="AF320" s="230">
        <f t="shared" si="70"/>
        <v>0</v>
      </c>
      <c r="AG320" s="180">
        <v>0</v>
      </c>
      <c r="AH320" s="180">
        <v>7</v>
      </c>
      <c r="AI320" s="230">
        <f t="shared" si="71"/>
        <v>7</v>
      </c>
      <c r="AJ320" s="227">
        <v>0</v>
      </c>
      <c r="AK320" s="227">
        <v>7</v>
      </c>
      <c r="AL320" s="228">
        <v>7</v>
      </c>
      <c r="AM320" s="180" t="s">
        <v>444</v>
      </c>
      <c r="AN320" s="180">
        <v>0</v>
      </c>
      <c r="AO320" s="180">
        <v>0</v>
      </c>
      <c r="AP320" s="180" t="s">
        <v>638</v>
      </c>
      <c r="AQ320" s="182" t="s">
        <v>643</v>
      </c>
      <c r="AR320" s="191"/>
      <c r="AS320" s="191"/>
      <c r="AT320" s="191"/>
      <c r="AU320" s="191"/>
      <c r="AV320" s="191"/>
      <c r="AW320" s="191"/>
    </row>
    <row r="321" spans="1:49" ht="30.75" customHeight="1" x14ac:dyDescent="0.15">
      <c r="A321" s="180" t="s">
        <v>496</v>
      </c>
      <c r="B321" s="180" t="s">
        <v>1620</v>
      </c>
      <c r="C321" s="180" t="s">
        <v>1621</v>
      </c>
      <c r="D321" s="180" t="s">
        <v>1630</v>
      </c>
      <c r="E321" s="180" t="s">
        <v>259</v>
      </c>
      <c r="F321" s="181" t="s">
        <v>259</v>
      </c>
      <c r="G321" s="181"/>
      <c r="H321" s="181"/>
      <c r="I321" s="181"/>
      <c r="J321" s="181"/>
      <c r="K321" s="181"/>
      <c r="L321" s="181"/>
      <c r="M321" s="180" t="s">
        <v>436</v>
      </c>
      <c r="N321" s="180" t="s">
        <v>499</v>
      </c>
      <c r="O321" s="180" t="s">
        <v>438</v>
      </c>
      <c r="P321" s="180" t="s">
        <v>473</v>
      </c>
      <c r="Q321" s="180">
        <v>28</v>
      </c>
      <c r="R321" s="180"/>
      <c r="S321" s="180"/>
      <c r="T321" s="180"/>
      <c r="U321" s="180"/>
      <c r="V321" s="180"/>
      <c r="W321" s="180"/>
      <c r="X321" s="180"/>
      <c r="Y321" s="228">
        <f t="shared" si="69"/>
        <v>0</v>
      </c>
      <c r="Z321" s="180"/>
      <c r="AA321" s="180"/>
      <c r="AB321" s="180"/>
      <c r="AC321" s="180" t="s">
        <v>1170</v>
      </c>
      <c r="AD321" s="180">
        <v>0</v>
      </c>
      <c r="AE321" s="180">
        <v>0</v>
      </c>
      <c r="AF321" s="230">
        <f t="shared" si="70"/>
        <v>0</v>
      </c>
      <c r="AG321" s="180">
        <v>0</v>
      </c>
      <c r="AH321" s="180">
        <v>6</v>
      </c>
      <c r="AI321" s="230">
        <f t="shared" si="71"/>
        <v>6</v>
      </c>
      <c r="AJ321" s="227">
        <v>0</v>
      </c>
      <c r="AK321" s="227">
        <v>6</v>
      </c>
      <c r="AL321" s="228">
        <v>6</v>
      </c>
      <c r="AM321" s="180" t="s">
        <v>444</v>
      </c>
      <c r="AN321" s="180">
        <v>0</v>
      </c>
      <c r="AO321" s="180">
        <v>0</v>
      </c>
      <c r="AP321" s="180" t="s">
        <v>638</v>
      </c>
      <c r="AQ321" s="182" t="s">
        <v>643</v>
      </c>
      <c r="AR321" s="191"/>
      <c r="AS321" s="191"/>
      <c r="AT321" s="191"/>
      <c r="AU321" s="191"/>
      <c r="AV321" s="191"/>
      <c r="AW321" s="191"/>
    </row>
    <row r="322" spans="1:49" ht="30.75" customHeight="1" x14ac:dyDescent="0.25">
      <c r="A322" s="180" t="s">
        <v>496</v>
      </c>
      <c r="B322" s="180" t="s">
        <v>1620</v>
      </c>
      <c r="C322" s="180" t="s">
        <v>1621</v>
      </c>
      <c r="D322" s="180" t="s">
        <v>1631</v>
      </c>
      <c r="E322" s="180" t="s">
        <v>1201</v>
      </c>
      <c r="F322" s="181" t="s">
        <v>259</v>
      </c>
      <c r="G322" s="181"/>
      <c r="H322" s="233" t="s">
        <v>285</v>
      </c>
      <c r="I322" s="233"/>
      <c r="J322" s="233"/>
      <c r="K322" s="233"/>
      <c r="L322" s="233"/>
      <c r="M322" s="180" t="s">
        <v>436</v>
      </c>
      <c r="N322" s="180" t="s">
        <v>499</v>
      </c>
      <c r="O322" s="180" t="s">
        <v>438</v>
      </c>
      <c r="P322" s="180" t="s">
        <v>473</v>
      </c>
      <c r="Q322" s="180">
        <v>28</v>
      </c>
      <c r="R322" s="180"/>
      <c r="S322" s="180"/>
      <c r="T322" s="180"/>
      <c r="U322" s="180"/>
      <c r="V322" s="180"/>
      <c r="W322" s="180"/>
      <c r="X322" s="180"/>
      <c r="Y322" s="228">
        <f t="shared" si="69"/>
        <v>0</v>
      </c>
      <c r="Z322" s="180"/>
      <c r="AA322" s="180"/>
      <c r="AB322" s="180"/>
      <c r="AC322" s="180" t="s">
        <v>1170</v>
      </c>
      <c r="AD322" s="180">
        <v>0</v>
      </c>
      <c r="AE322" s="180">
        <v>0</v>
      </c>
      <c r="AF322" s="230">
        <f t="shared" si="70"/>
        <v>0</v>
      </c>
      <c r="AG322" s="180">
        <v>0</v>
      </c>
      <c r="AH322" s="180">
        <v>3</v>
      </c>
      <c r="AI322" s="230">
        <f t="shared" si="71"/>
        <v>3</v>
      </c>
      <c r="AJ322" s="227">
        <v>0</v>
      </c>
      <c r="AK322" s="227">
        <v>3</v>
      </c>
      <c r="AL322" s="228">
        <v>3</v>
      </c>
      <c r="AM322" s="180" t="s">
        <v>444</v>
      </c>
      <c r="AN322" s="180">
        <v>0</v>
      </c>
      <c r="AO322" s="180">
        <v>0</v>
      </c>
      <c r="AP322" s="180" t="s">
        <v>638</v>
      </c>
      <c r="AQ322" s="182" t="s">
        <v>643</v>
      </c>
      <c r="AR322" s="191"/>
      <c r="AS322" s="191"/>
      <c r="AT322" s="191"/>
      <c r="AU322" s="191"/>
      <c r="AV322" s="191"/>
      <c r="AW322" s="191"/>
    </row>
    <row r="323" spans="1:49" ht="30.75" customHeight="1" x14ac:dyDescent="0.25">
      <c r="A323" s="180" t="s">
        <v>496</v>
      </c>
      <c r="B323" s="180" t="s">
        <v>1620</v>
      </c>
      <c r="C323" s="180" t="s">
        <v>1621</v>
      </c>
      <c r="D323" s="180" t="s">
        <v>1632</v>
      </c>
      <c r="E323" s="180" t="s">
        <v>1201</v>
      </c>
      <c r="F323" s="181" t="s">
        <v>259</v>
      </c>
      <c r="G323" s="181"/>
      <c r="H323" s="233" t="s">
        <v>285</v>
      </c>
      <c r="I323" s="233"/>
      <c r="J323" s="233"/>
      <c r="K323" s="233"/>
      <c r="L323" s="233"/>
      <c r="M323" s="180" t="s">
        <v>436</v>
      </c>
      <c r="N323" s="180" t="s">
        <v>499</v>
      </c>
      <c r="O323" s="180" t="s">
        <v>438</v>
      </c>
      <c r="P323" s="180" t="s">
        <v>473</v>
      </c>
      <c r="Q323" s="180">
        <v>28</v>
      </c>
      <c r="R323" s="180"/>
      <c r="S323" s="180"/>
      <c r="T323" s="180"/>
      <c r="U323" s="180"/>
      <c r="V323" s="180"/>
      <c r="W323" s="180"/>
      <c r="X323" s="180"/>
      <c r="Y323" s="228">
        <f t="shared" si="69"/>
        <v>0</v>
      </c>
      <c r="Z323" s="180"/>
      <c r="AA323" s="180"/>
      <c r="AB323" s="180"/>
      <c r="AC323" s="180" t="s">
        <v>1170</v>
      </c>
      <c r="AD323" s="180">
        <v>0</v>
      </c>
      <c r="AE323" s="180">
        <v>0</v>
      </c>
      <c r="AF323" s="230">
        <f t="shared" si="70"/>
        <v>0</v>
      </c>
      <c r="AG323" s="180">
        <v>0</v>
      </c>
      <c r="AH323" s="180">
        <v>10</v>
      </c>
      <c r="AI323" s="230">
        <f t="shared" si="71"/>
        <v>10</v>
      </c>
      <c r="AJ323" s="227">
        <v>0</v>
      </c>
      <c r="AK323" s="227">
        <v>10</v>
      </c>
      <c r="AL323" s="228">
        <v>10</v>
      </c>
      <c r="AM323" s="180" t="s">
        <v>444</v>
      </c>
      <c r="AN323" s="180">
        <v>0</v>
      </c>
      <c r="AO323" s="180">
        <v>0</v>
      </c>
      <c r="AP323" s="180" t="s">
        <v>638</v>
      </c>
      <c r="AQ323" s="182" t="s">
        <v>643</v>
      </c>
      <c r="AR323" s="191"/>
      <c r="AS323" s="191"/>
      <c r="AT323" s="191"/>
      <c r="AU323" s="191"/>
      <c r="AV323" s="191"/>
      <c r="AW323" s="191"/>
    </row>
    <row r="324" spans="1:49" ht="30.75" customHeight="1" x14ac:dyDescent="0.25">
      <c r="A324" s="180" t="s">
        <v>496</v>
      </c>
      <c r="B324" s="180" t="s">
        <v>1620</v>
      </c>
      <c r="C324" s="180" t="s">
        <v>1621</v>
      </c>
      <c r="D324" s="180" t="s">
        <v>1633</v>
      </c>
      <c r="E324" s="180" t="s">
        <v>1201</v>
      </c>
      <c r="F324" s="181" t="s">
        <v>259</v>
      </c>
      <c r="G324" s="181"/>
      <c r="H324" s="233" t="s">
        <v>285</v>
      </c>
      <c r="I324" s="233"/>
      <c r="J324" s="233"/>
      <c r="K324" s="233"/>
      <c r="L324" s="233"/>
      <c r="M324" s="180" t="s">
        <v>436</v>
      </c>
      <c r="N324" s="180" t="s">
        <v>499</v>
      </c>
      <c r="O324" s="180" t="s">
        <v>438</v>
      </c>
      <c r="P324" s="180" t="s">
        <v>473</v>
      </c>
      <c r="Q324" s="180">
        <v>28</v>
      </c>
      <c r="R324" s="180"/>
      <c r="S324" s="180"/>
      <c r="T324" s="180"/>
      <c r="U324" s="180"/>
      <c r="V324" s="180"/>
      <c r="W324" s="180"/>
      <c r="X324" s="180"/>
      <c r="Y324" s="228">
        <f t="shared" si="69"/>
        <v>0</v>
      </c>
      <c r="Z324" s="180"/>
      <c r="AA324" s="180"/>
      <c r="AB324" s="180"/>
      <c r="AC324" s="180" t="s">
        <v>1170</v>
      </c>
      <c r="AD324" s="180">
        <v>0</v>
      </c>
      <c r="AE324" s="180">
        <v>0</v>
      </c>
      <c r="AF324" s="230">
        <f t="shared" si="70"/>
        <v>0</v>
      </c>
      <c r="AG324" s="180">
        <v>0</v>
      </c>
      <c r="AH324" s="180">
        <v>16</v>
      </c>
      <c r="AI324" s="230">
        <f t="shared" si="71"/>
        <v>16</v>
      </c>
      <c r="AJ324" s="227">
        <v>0</v>
      </c>
      <c r="AK324" s="227">
        <v>16</v>
      </c>
      <c r="AL324" s="228">
        <v>16</v>
      </c>
      <c r="AM324" s="180" t="s">
        <v>444</v>
      </c>
      <c r="AN324" s="180">
        <v>0</v>
      </c>
      <c r="AO324" s="180">
        <v>0</v>
      </c>
      <c r="AP324" s="180" t="s">
        <v>638</v>
      </c>
      <c r="AQ324" s="182" t="s">
        <v>643</v>
      </c>
      <c r="AR324" s="191"/>
      <c r="AS324" s="191"/>
      <c r="AT324" s="191"/>
      <c r="AU324" s="191"/>
      <c r="AV324" s="191"/>
      <c r="AW324" s="191"/>
    </row>
    <row r="325" spans="1:49" ht="30.75" customHeight="1" x14ac:dyDescent="0.25">
      <c r="A325" s="180" t="s">
        <v>496</v>
      </c>
      <c r="B325" s="180" t="s">
        <v>1620</v>
      </c>
      <c r="C325" s="180" t="s">
        <v>1621</v>
      </c>
      <c r="D325" s="180" t="s">
        <v>1634</v>
      </c>
      <c r="E325" s="180" t="s">
        <v>1201</v>
      </c>
      <c r="F325" s="181" t="s">
        <v>259</v>
      </c>
      <c r="G325" s="181"/>
      <c r="H325" s="233" t="s">
        <v>285</v>
      </c>
      <c r="I325" s="233"/>
      <c r="J325" s="233"/>
      <c r="K325" s="233"/>
      <c r="L325" s="233"/>
      <c r="M325" s="180" t="s">
        <v>436</v>
      </c>
      <c r="N325" s="180" t="s">
        <v>499</v>
      </c>
      <c r="O325" s="180" t="s">
        <v>438</v>
      </c>
      <c r="P325" s="180" t="s">
        <v>473</v>
      </c>
      <c r="Q325" s="180">
        <v>28</v>
      </c>
      <c r="R325" s="180"/>
      <c r="S325" s="180"/>
      <c r="T325" s="180"/>
      <c r="U325" s="180"/>
      <c r="V325" s="180"/>
      <c r="W325" s="180"/>
      <c r="X325" s="180"/>
      <c r="Y325" s="228">
        <f t="shared" si="69"/>
        <v>0</v>
      </c>
      <c r="Z325" s="180"/>
      <c r="AA325" s="180"/>
      <c r="AB325" s="180"/>
      <c r="AC325" s="180" t="s">
        <v>1170</v>
      </c>
      <c r="AD325" s="180">
        <v>0</v>
      </c>
      <c r="AE325" s="180">
        <v>0</v>
      </c>
      <c r="AF325" s="230">
        <f t="shared" si="70"/>
        <v>0</v>
      </c>
      <c r="AG325" s="180">
        <v>0</v>
      </c>
      <c r="AH325" s="180">
        <v>0</v>
      </c>
      <c r="AI325" s="230">
        <f t="shared" si="71"/>
        <v>0</v>
      </c>
      <c r="AJ325" s="227">
        <v>0</v>
      </c>
      <c r="AK325" s="227">
        <v>0</v>
      </c>
      <c r="AL325" s="228">
        <v>0</v>
      </c>
      <c r="AM325" s="180" t="s">
        <v>444</v>
      </c>
      <c r="AN325" s="180">
        <v>0</v>
      </c>
      <c r="AO325" s="180">
        <v>0</v>
      </c>
      <c r="AP325" s="180" t="s">
        <v>638</v>
      </c>
      <c r="AQ325" s="182" t="s">
        <v>643</v>
      </c>
      <c r="AR325" s="191"/>
      <c r="AS325" s="191"/>
      <c r="AT325" s="191"/>
      <c r="AU325" s="191"/>
      <c r="AV325" s="191"/>
      <c r="AW325" s="191"/>
    </row>
    <row r="326" spans="1:49" ht="30.75" customHeight="1" x14ac:dyDescent="0.25">
      <c r="A326" s="180" t="s">
        <v>496</v>
      </c>
      <c r="B326" s="180" t="s">
        <v>1620</v>
      </c>
      <c r="C326" s="180" t="s">
        <v>1621</v>
      </c>
      <c r="D326" s="180" t="s">
        <v>1635</v>
      </c>
      <c r="E326" s="180" t="s">
        <v>1201</v>
      </c>
      <c r="F326" s="181" t="s">
        <v>259</v>
      </c>
      <c r="G326" s="181"/>
      <c r="H326" s="233" t="s">
        <v>285</v>
      </c>
      <c r="I326" s="233"/>
      <c r="J326" s="233"/>
      <c r="K326" s="233"/>
      <c r="L326" s="233"/>
      <c r="M326" s="180" t="s">
        <v>436</v>
      </c>
      <c r="N326" s="180" t="s">
        <v>499</v>
      </c>
      <c r="O326" s="180" t="s">
        <v>438</v>
      </c>
      <c r="P326" s="180" t="s">
        <v>473</v>
      </c>
      <c r="Q326" s="180">
        <v>28</v>
      </c>
      <c r="R326" s="180"/>
      <c r="S326" s="180"/>
      <c r="T326" s="180"/>
      <c r="U326" s="180"/>
      <c r="V326" s="180"/>
      <c r="W326" s="180"/>
      <c r="X326" s="180"/>
      <c r="Y326" s="228">
        <f t="shared" si="69"/>
        <v>0</v>
      </c>
      <c r="Z326" s="180"/>
      <c r="AA326" s="180"/>
      <c r="AB326" s="180"/>
      <c r="AC326" s="180" t="s">
        <v>1170</v>
      </c>
      <c r="AD326" s="180">
        <v>0</v>
      </c>
      <c r="AE326" s="180">
        <v>0</v>
      </c>
      <c r="AF326" s="230">
        <f t="shared" si="70"/>
        <v>0</v>
      </c>
      <c r="AG326" s="180">
        <v>0</v>
      </c>
      <c r="AH326" s="180">
        <v>6</v>
      </c>
      <c r="AI326" s="230">
        <f t="shared" si="71"/>
        <v>6</v>
      </c>
      <c r="AJ326" s="227">
        <v>0</v>
      </c>
      <c r="AK326" s="227">
        <v>6</v>
      </c>
      <c r="AL326" s="228">
        <v>6</v>
      </c>
      <c r="AM326" s="180" t="s">
        <v>444</v>
      </c>
      <c r="AN326" s="180">
        <v>0</v>
      </c>
      <c r="AO326" s="180">
        <v>0</v>
      </c>
      <c r="AP326" s="180" t="s">
        <v>638</v>
      </c>
      <c r="AQ326" s="182" t="s">
        <v>643</v>
      </c>
      <c r="AR326" s="191"/>
      <c r="AS326" s="191"/>
      <c r="AT326" s="191"/>
      <c r="AU326" s="191"/>
      <c r="AV326" s="191"/>
      <c r="AW326" s="191"/>
    </row>
    <row r="327" spans="1:49" ht="30.75" customHeight="1" x14ac:dyDescent="0.15">
      <c r="A327" s="180" t="s">
        <v>496</v>
      </c>
      <c r="B327" s="180" t="s">
        <v>1620</v>
      </c>
      <c r="C327" s="180" t="s">
        <v>1621</v>
      </c>
      <c r="D327" s="180" t="s">
        <v>1636</v>
      </c>
      <c r="E327" s="180" t="s">
        <v>259</v>
      </c>
      <c r="F327" s="181" t="s">
        <v>259</v>
      </c>
      <c r="G327" s="181"/>
      <c r="H327" s="181"/>
      <c r="I327" s="181"/>
      <c r="J327" s="181"/>
      <c r="K327" s="181"/>
      <c r="L327" s="181"/>
      <c r="M327" s="180" t="s">
        <v>436</v>
      </c>
      <c r="N327" s="180" t="s">
        <v>499</v>
      </c>
      <c r="O327" s="180" t="s">
        <v>438</v>
      </c>
      <c r="P327" s="180" t="s">
        <v>473</v>
      </c>
      <c r="Q327" s="180">
        <v>28</v>
      </c>
      <c r="R327" s="180"/>
      <c r="S327" s="180"/>
      <c r="T327" s="180"/>
      <c r="U327" s="180"/>
      <c r="V327" s="180"/>
      <c r="W327" s="180"/>
      <c r="X327" s="180"/>
      <c r="Y327" s="228">
        <f t="shared" si="69"/>
        <v>0</v>
      </c>
      <c r="Z327" s="180"/>
      <c r="AA327" s="180"/>
      <c r="AB327" s="180"/>
      <c r="AC327" s="180" t="s">
        <v>1170</v>
      </c>
      <c r="AD327" s="180">
        <v>0</v>
      </c>
      <c r="AE327" s="180">
        <v>0</v>
      </c>
      <c r="AF327" s="230">
        <f t="shared" si="70"/>
        <v>0</v>
      </c>
      <c r="AG327" s="180">
        <v>0</v>
      </c>
      <c r="AH327" s="180">
        <v>2</v>
      </c>
      <c r="AI327" s="230">
        <f t="shared" si="71"/>
        <v>2</v>
      </c>
      <c r="AJ327" s="227">
        <v>0</v>
      </c>
      <c r="AK327" s="227">
        <v>2</v>
      </c>
      <c r="AL327" s="228">
        <v>2</v>
      </c>
      <c r="AM327" s="180" t="s">
        <v>444</v>
      </c>
      <c r="AN327" s="180">
        <v>0</v>
      </c>
      <c r="AO327" s="180">
        <v>0</v>
      </c>
      <c r="AP327" s="180" t="s">
        <v>638</v>
      </c>
      <c r="AQ327" s="182" t="s">
        <v>643</v>
      </c>
      <c r="AR327" s="191"/>
      <c r="AS327" s="191"/>
      <c r="AT327" s="191"/>
      <c r="AU327" s="191"/>
      <c r="AV327" s="191"/>
      <c r="AW327" s="191"/>
    </row>
    <row r="328" spans="1:49" ht="30.75" customHeight="1" x14ac:dyDescent="0.15">
      <c r="A328" s="180" t="s">
        <v>496</v>
      </c>
      <c r="B328" s="180" t="s">
        <v>1620</v>
      </c>
      <c r="C328" s="180" t="s">
        <v>1621</v>
      </c>
      <c r="D328" s="180" t="s">
        <v>1637</v>
      </c>
      <c r="E328" s="180" t="s">
        <v>259</v>
      </c>
      <c r="F328" s="181" t="s">
        <v>259</v>
      </c>
      <c r="G328" s="181"/>
      <c r="H328" s="181"/>
      <c r="I328" s="181"/>
      <c r="J328" s="181"/>
      <c r="K328" s="181"/>
      <c r="L328" s="181"/>
      <c r="M328" s="180" t="s">
        <v>436</v>
      </c>
      <c r="N328" s="180" t="s">
        <v>499</v>
      </c>
      <c r="O328" s="180" t="s">
        <v>438</v>
      </c>
      <c r="P328" s="180" t="s">
        <v>473</v>
      </c>
      <c r="Q328" s="180">
        <v>28</v>
      </c>
      <c r="R328" s="180"/>
      <c r="S328" s="180"/>
      <c r="T328" s="180"/>
      <c r="U328" s="180"/>
      <c r="V328" s="180"/>
      <c r="W328" s="180"/>
      <c r="X328" s="180"/>
      <c r="Y328" s="228">
        <f t="shared" si="69"/>
        <v>0</v>
      </c>
      <c r="Z328" s="180"/>
      <c r="AA328" s="180"/>
      <c r="AB328" s="180"/>
      <c r="AC328" s="180" t="s">
        <v>1170</v>
      </c>
      <c r="AD328" s="180">
        <v>0</v>
      </c>
      <c r="AE328" s="180">
        <v>0</v>
      </c>
      <c r="AF328" s="230">
        <f t="shared" si="70"/>
        <v>0</v>
      </c>
      <c r="AG328" s="180">
        <v>0</v>
      </c>
      <c r="AH328" s="180">
        <v>2</v>
      </c>
      <c r="AI328" s="230">
        <f t="shared" si="71"/>
        <v>2</v>
      </c>
      <c r="AJ328" s="227">
        <v>0</v>
      </c>
      <c r="AK328" s="227">
        <v>2</v>
      </c>
      <c r="AL328" s="228">
        <v>2</v>
      </c>
      <c r="AM328" s="180" t="s">
        <v>444</v>
      </c>
      <c r="AN328" s="180">
        <v>0</v>
      </c>
      <c r="AO328" s="180">
        <v>0</v>
      </c>
      <c r="AP328" s="180" t="s">
        <v>638</v>
      </c>
      <c r="AQ328" s="182" t="s">
        <v>643</v>
      </c>
      <c r="AR328" s="191"/>
      <c r="AS328" s="191"/>
      <c r="AT328" s="191"/>
      <c r="AU328" s="191"/>
      <c r="AV328" s="191"/>
      <c r="AW328" s="191"/>
    </row>
    <row r="329" spans="1:49" ht="30.75" customHeight="1" x14ac:dyDescent="0.15">
      <c r="A329" s="180" t="s">
        <v>1166</v>
      </c>
      <c r="B329" s="180" t="s">
        <v>1620</v>
      </c>
      <c r="C329" s="180" t="s">
        <v>1638</v>
      </c>
      <c r="D329" s="180" t="s">
        <v>1448</v>
      </c>
      <c r="E329" s="180" t="s">
        <v>259</v>
      </c>
      <c r="F329" s="181" t="s">
        <v>259</v>
      </c>
      <c r="G329" s="181"/>
      <c r="H329" s="181"/>
      <c r="I329" s="181"/>
      <c r="J329" s="181"/>
      <c r="K329" s="181"/>
      <c r="L329" s="181" t="s">
        <v>349</v>
      </c>
      <c r="M329" s="180" t="s">
        <v>436</v>
      </c>
      <c r="N329" s="180" t="s">
        <v>437</v>
      </c>
      <c r="O329" s="180" t="s">
        <v>438</v>
      </c>
      <c r="P329" s="180" t="s">
        <v>439</v>
      </c>
      <c r="Q329" s="180">
        <v>1</v>
      </c>
      <c r="R329" s="180" t="s">
        <v>1639</v>
      </c>
      <c r="S329" s="180" t="s">
        <v>441</v>
      </c>
      <c r="T329" s="180" t="s">
        <v>482</v>
      </c>
      <c r="U329" s="180" t="s">
        <v>463</v>
      </c>
      <c r="V329" s="180" t="s">
        <v>462</v>
      </c>
      <c r="W329" s="180">
        <v>0</v>
      </c>
      <c r="X329" s="180">
        <v>5000</v>
      </c>
      <c r="Y329" s="228">
        <f t="shared" si="69"/>
        <v>5000</v>
      </c>
      <c r="Z329" s="180" t="s">
        <v>444</v>
      </c>
      <c r="AA329" s="180">
        <v>0</v>
      </c>
      <c r="AB329" s="180">
        <v>0</v>
      </c>
      <c r="AC329" s="180"/>
      <c r="AD329" s="180">
        <v>0</v>
      </c>
      <c r="AE329" s="180">
        <v>0</v>
      </c>
      <c r="AF329" s="230">
        <f t="shared" si="70"/>
        <v>0</v>
      </c>
      <c r="AG329" s="180">
        <v>0</v>
      </c>
      <c r="AH329" s="180">
        <v>0</v>
      </c>
      <c r="AI329" s="230">
        <f t="shared" si="71"/>
        <v>0</v>
      </c>
      <c r="AJ329" s="227">
        <v>0</v>
      </c>
      <c r="AK329" s="227">
        <v>0</v>
      </c>
      <c r="AL329" s="228">
        <v>0</v>
      </c>
      <c r="AM329" s="180" t="s">
        <v>444</v>
      </c>
      <c r="AN329" s="180">
        <v>0</v>
      </c>
      <c r="AO329" s="180">
        <v>0</v>
      </c>
      <c r="AP329" s="180" t="s">
        <v>627</v>
      </c>
      <c r="AQ329" s="183" t="s">
        <v>445</v>
      </c>
      <c r="AR329" s="191"/>
      <c r="AS329" s="191"/>
      <c r="AT329" s="191"/>
      <c r="AU329" s="191"/>
      <c r="AV329" s="191"/>
      <c r="AW329" s="191"/>
    </row>
    <row r="330" spans="1:49" ht="30.75" customHeight="1" x14ac:dyDescent="0.15">
      <c r="A330" s="180" t="s">
        <v>1166</v>
      </c>
      <c r="B330" s="180" t="s">
        <v>1620</v>
      </c>
      <c r="C330" s="180" t="s">
        <v>1640</v>
      </c>
      <c r="D330" s="180" t="s">
        <v>1320</v>
      </c>
      <c r="E330" s="180" t="s">
        <v>259</v>
      </c>
      <c r="F330" s="181" t="s">
        <v>259</v>
      </c>
      <c r="G330" s="181"/>
      <c r="H330" s="181"/>
      <c r="I330" s="181"/>
      <c r="J330" s="181"/>
      <c r="K330" s="181"/>
      <c r="L330" s="181" t="s">
        <v>349</v>
      </c>
      <c r="M330" s="180" t="s">
        <v>436</v>
      </c>
      <c r="N330" s="180" t="s">
        <v>437</v>
      </c>
      <c r="O330" s="180" t="s">
        <v>438</v>
      </c>
      <c r="P330" s="180" t="s">
        <v>439</v>
      </c>
      <c r="Q330" s="180">
        <v>1</v>
      </c>
      <c r="R330" s="180" t="s">
        <v>1641</v>
      </c>
      <c r="S330" s="180" t="s">
        <v>441</v>
      </c>
      <c r="T330" s="180" t="s">
        <v>482</v>
      </c>
      <c r="U330" s="180" t="s">
        <v>463</v>
      </c>
      <c r="V330" s="180" t="s">
        <v>462</v>
      </c>
      <c r="W330" s="180">
        <v>0</v>
      </c>
      <c r="X330" s="180">
        <v>220</v>
      </c>
      <c r="Y330" s="228">
        <f t="shared" si="69"/>
        <v>220</v>
      </c>
      <c r="Z330" s="180" t="s">
        <v>444</v>
      </c>
      <c r="AA330" s="180">
        <v>0</v>
      </c>
      <c r="AB330" s="180">
        <v>0</v>
      </c>
      <c r="AC330" s="180"/>
      <c r="AD330" s="180">
        <v>0</v>
      </c>
      <c r="AE330" s="180">
        <v>0</v>
      </c>
      <c r="AF330" s="230">
        <f t="shared" si="70"/>
        <v>0</v>
      </c>
      <c r="AG330" s="180">
        <v>0</v>
      </c>
      <c r="AH330" s="180">
        <v>0</v>
      </c>
      <c r="AI330" s="230">
        <f t="shared" si="71"/>
        <v>0</v>
      </c>
      <c r="AJ330" s="227">
        <v>0</v>
      </c>
      <c r="AK330" s="227">
        <v>0</v>
      </c>
      <c r="AL330" s="228">
        <v>0</v>
      </c>
      <c r="AM330" s="180" t="s">
        <v>444</v>
      </c>
      <c r="AN330" s="180">
        <v>0</v>
      </c>
      <c r="AO330" s="180">
        <v>0</v>
      </c>
      <c r="AP330" s="180" t="s">
        <v>627</v>
      </c>
      <c r="AQ330" s="183" t="s">
        <v>445</v>
      </c>
      <c r="AR330" s="191"/>
      <c r="AS330" s="191"/>
      <c r="AT330" s="191"/>
      <c r="AU330" s="191"/>
      <c r="AV330" s="191"/>
      <c r="AW330" s="191"/>
    </row>
    <row r="331" spans="1:49" ht="30.75" customHeight="1" x14ac:dyDescent="0.25">
      <c r="A331" s="180" t="s">
        <v>1166</v>
      </c>
      <c r="B331" s="180" t="s">
        <v>1620</v>
      </c>
      <c r="C331" s="180" t="s">
        <v>1642</v>
      </c>
      <c r="D331" s="180" t="s">
        <v>1643</v>
      </c>
      <c r="E331" s="180" t="s">
        <v>1201</v>
      </c>
      <c r="F331" s="181" t="s">
        <v>259</v>
      </c>
      <c r="G331" s="181"/>
      <c r="H331" s="233" t="s">
        <v>285</v>
      </c>
      <c r="I331" s="233"/>
      <c r="J331" s="233"/>
      <c r="K331" s="233"/>
      <c r="L331" s="181" t="s">
        <v>349</v>
      </c>
      <c r="M331" s="180" t="s">
        <v>436</v>
      </c>
      <c r="N331" s="180" t="s">
        <v>437</v>
      </c>
      <c r="O331" s="180" t="s">
        <v>438</v>
      </c>
      <c r="P331" s="180" t="s">
        <v>439</v>
      </c>
      <c r="Q331" s="180">
        <v>2</v>
      </c>
      <c r="R331" s="180" t="s">
        <v>1644</v>
      </c>
      <c r="S331" s="180" t="s">
        <v>441</v>
      </c>
      <c r="T331" s="180" t="s">
        <v>620</v>
      </c>
      <c r="U331" s="180" t="s">
        <v>629</v>
      </c>
      <c r="V331" s="180" t="s">
        <v>629</v>
      </c>
      <c r="W331" s="180">
        <v>0</v>
      </c>
      <c r="X331" s="180">
        <v>90</v>
      </c>
      <c r="Y331" s="228">
        <f t="shared" si="69"/>
        <v>90</v>
      </c>
      <c r="Z331" s="180" t="s">
        <v>444</v>
      </c>
      <c r="AA331" s="180">
        <v>0</v>
      </c>
      <c r="AB331" s="180">
        <v>0</v>
      </c>
      <c r="AC331" s="180"/>
      <c r="AD331" s="180">
        <v>0</v>
      </c>
      <c r="AE331" s="180">
        <v>0</v>
      </c>
      <c r="AF331" s="230">
        <f t="shared" si="70"/>
        <v>0</v>
      </c>
      <c r="AG331" s="180">
        <v>0</v>
      </c>
      <c r="AH331" s="180">
        <v>0</v>
      </c>
      <c r="AI331" s="230">
        <f t="shared" si="71"/>
        <v>0</v>
      </c>
      <c r="AJ331" s="227">
        <v>0</v>
      </c>
      <c r="AK331" s="227">
        <v>0</v>
      </c>
      <c r="AL331" s="228">
        <v>0</v>
      </c>
      <c r="AM331" s="180" t="s">
        <v>444</v>
      </c>
      <c r="AN331" s="180">
        <v>0</v>
      </c>
      <c r="AO331" s="180">
        <v>0</v>
      </c>
      <c r="AP331" s="180" t="s">
        <v>627</v>
      </c>
      <c r="AQ331" s="183" t="s">
        <v>445</v>
      </c>
      <c r="AR331" s="191"/>
      <c r="AS331" s="191"/>
      <c r="AT331" s="191"/>
      <c r="AU331" s="191"/>
      <c r="AV331" s="191"/>
      <c r="AW331" s="191"/>
    </row>
    <row r="332" spans="1:49" ht="30.75" customHeight="1" x14ac:dyDescent="0.15">
      <c r="A332" s="180" t="s">
        <v>1166</v>
      </c>
      <c r="B332" s="180" t="s">
        <v>1645</v>
      </c>
      <c r="C332" s="180" t="s">
        <v>1646</v>
      </c>
      <c r="D332" s="180" t="s">
        <v>1647</v>
      </c>
      <c r="E332" s="180" t="s">
        <v>267</v>
      </c>
      <c r="F332" s="180"/>
      <c r="G332" s="180" t="s">
        <v>267</v>
      </c>
      <c r="H332" s="180"/>
      <c r="I332" s="180"/>
      <c r="J332" s="180"/>
      <c r="K332" s="180" t="s">
        <v>345</v>
      </c>
      <c r="L332" s="180"/>
      <c r="M332" s="180" t="s">
        <v>449</v>
      </c>
      <c r="N332" s="180" t="s">
        <v>437</v>
      </c>
      <c r="O332" s="180" t="s">
        <v>438</v>
      </c>
      <c r="P332" s="180" t="s">
        <v>439</v>
      </c>
      <c r="Q332" s="180">
        <v>4</v>
      </c>
      <c r="R332" s="180" t="s">
        <v>1176</v>
      </c>
      <c r="S332" s="180" t="s">
        <v>441</v>
      </c>
      <c r="T332" s="180" t="s">
        <v>478</v>
      </c>
      <c r="U332" s="180" t="s">
        <v>479</v>
      </c>
      <c r="V332" s="180" t="s">
        <v>813</v>
      </c>
      <c r="W332" s="180">
        <v>1940</v>
      </c>
      <c r="X332" s="180">
        <v>375</v>
      </c>
      <c r="Y332" s="232">
        <v>2315</v>
      </c>
      <c r="Z332" s="180" t="s">
        <v>444</v>
      </c>
      <c r="AA332" s="180">
        <v>0</v>
      </c>
      <c r="AB332" s="180">
        <v>0</v>
      </c>
      <c r="AC332" s="180"/>
      <c r="AD332" s="180">
        <v>0</v>
      </c>
      <c r="AE332" s="180">
        <v>0</v>
      </c>
      <c r="AF332" s="230">
        <v>0</v>
      </c>
      <c r="AG332" s="180">
        <v>0</v>
      </c>
      <c r="AH332" s="180">
        <v>0</v>
      </c>
      <c r="AI332" s="230">
        <v>0</v>
      </c>
      <c r="AJ332" s="227">
        <v>0</v>
      </c>
      <c r="AK332" s="227">
        <v>0</v>
      </c>
      <c r="AL332" s="228">
        <v>0</v>
      </c>
      <c r="AM332" s="180" t="s">
        <v>444</v>
      </c>
      <c r="AN332" s="180">
        <v>0</v>
      </c>
      <c r="AO332" s="180">
        <v>0</v>
      </c>
      <c r="AP332" s="180" t="s">
        <v>618</v>
      </c>
      <c r="AQ332" s="183" t="s">
        <v>619</v>
      </c>
      <c r="AR332" s="191"/>
      <c r="AS332" s="191"/>
      <c r="AT332" s="191"/>
      <c r="AU332" s="191"/>
      <c r="AV332" s="191"/>
      <c r="AW332" s="191"/>
    </row>
    <row r="333" spans="1:49" ht="30.75" customHeight="1" x14ac:dyDescent="0.15">
      <c r="A333" s="180" t="s">
        <v>1648</v>
      </c>
      <c r="B333" s="180" t="s">
        <v>1645</v>
      </c>
      <c r="C333" s="180" t="s">
        <v>1649</v>
      </c>
      <c r="D333" s="180" t="s">
        <v>460</v>
      </c>
      <c r="E333" s="180" t="s">
        <v>1650</v>
      </c>
      <c r="F333" s="181" t="s">
        <v>259</v>
      </c>
      <c r="G333" s="181"/>
      <c r="H333" s="181"/>
      <c r="I333" s="181" t="s">
        <v>296</v>
      </c>
      <c r="J333" s="181"/>
      <c r="K333" s="181"/>
      <c r="L333" s="181" t="s">
        <v>349</v>
      </c>
      <c r="M333" s="180" t="s">
        <v>436</v>
      </c>
      <c r="N333" s="180" t="s">
        <v>437</v>
      </c>
      <c r="O333" s="180" t="s">
        <v>438</v>
      </c>
      <c r="P333" s="180" t="s">
        <v>439</v>
      </c>
      <c r="Q333" s="180">
        <v>1</v>
      </c>
      <c r="R333" s="180" t="s">
        <v>1651</v>
      </c>
      <c r="S333" s="180" t="s">
        <v>441</v>
      </c>
      <c r="T333" s="180" t="s">
        <v>644</v>
      </c>
      <c r="U333" s="180" t="s">
        <v>666</v>
      </c>
      <c r="V333" s="180" t="s">
        <v>713</v>
      </c>
      <c r="W333" s="180">
        <v>0</v>
      </c>
      <c r="X333" s="180">
        <v>250</v>
      </c>
      <c r="Y333" s="228">
        <f t="shared" ref="Y333:Y354" si="72">+W333+X333</f>
        <v>250</v>
      </c>
      <c r="Z333" s="180" t="s">
        <v>444</v>
      </c>
      <c r="AA333" s="180">
        <v>0</v>
      </c>
      <c r="AB333" s="180">
        <v>0</v>
      </c>
      <c r="AC333" s="180"/>
      <c r="AD333" s="180">
        <v>0</v>
      </c>
      <c r="AE333" s="180">
        <v>0</v>
      </c>
      <c r="AF333" s="230">
        <f t="shared" ref="AF333:AF354" si="73">+AD333+AE333</f>
        <v>0</v>
      </c>
      <c r="AG333" s="180">
        <v>0</v>
      </c>
      <c r="AH333" s="180">
        <v>0</v>
      </c>
      <c r="AI333" s="230">
        <f t="shared" ref="AI333:AI354" si="74">+AG333+AH333</f>
        <v>0</v>
      </c>
      <c r="AJ333" s="227">
        <v>0</v>
      </c>
      <c r="AK333" s="227">
        <v>0</v>
      </c>
      <c r="AL333" s="228">
        <v>0</v>
      </c>
      <c r="AM333" s="180" t="s">
        <v>444</v>
      </c>
      <c r="AN333" s="180">
        <v>0</v>
      </c>
      <c r="AO333" s="180">
        <v>0</v>
      </c>
      <c r="AP333" s="180" t="s">
        <v>627</v>
      </c>
      <c r="AQ333" s="183" t="s">
        <v>445</v>
      </c>
      <c r="AR333" s="191"/>
      <c r="AS333" s="191"/>
      <c r="AT333" s="191"/>
      <c r="AU333" s="191"/>
      <c r="AV333" s="191"/>
      <c r="AW333" s="191"/>
    </row>
    <row r="334" spans="1:49" ht="30.75" customHeight="1" x14ac:dyDescent="0.15">
      <c r="A334" s="180" t="s">
        <v>1648</v>
      </c>
      <c r="B334" s="180" t="s">
        <v>1645</v>
      </c>
      <c r="C334" s="180" t="s">
        <v>1652</v>
      </c>
      <c r="D334" s="180" t="s">
        <v>1653</v>
      </c>
      <c r="E334" s="180" t="s">
        <v>1650</v>
      </c>
      <c r="F334" s="181" t="s">
        <v>259</v>
      </c>
      <c r="G334" s="181"/>
      <c r="H334" s="181"/>
      <c r="I334" s="181" t="s">
        <v>296</v>
      </c>
      <c r="J334" s="181"/>
      <c r="K334" s="181"/>
      <c r="L334" s="181" t="s">
        <v>349</v>
      </c>
      <c r="M334" s="180" t="s">
        <v>436</v>
      </c>
      <c r="N334" s="180" t="s">
        <v>437</v>
      </c>
      <c r="O334" s="180" t="s">
        <v>438</v>
      </c>
      <c r="P334" s="180" t="s">
        <v>439</v>
      </c>
      <c r="Q334" s="180">
        <v>1</v>
      </c>
      <c r="R334" s="180" t="s">
        <v>1654</v>
      </c>
      <c r="S334" s="180" t="s">
        <v>441</v>
      </c>
      <c r="T334" s="180" t="s">
        <v>475</v>
      </c>
      <c r="U334" s="180" t="s">
        <v>475</v>
      </c>
      <c r="V334" s="180" t="s">
        <v>906</v>
      </c>
      <c r="W334" s="180">
        <v>0</v>
      </c>
      <c r="X334" s="180">
        <v>470</v>
      </c>
      <c r="Y334" s="228">
        <f t="shared" si="72"/>
        <v>470</v>
      </c>
      <c r="Z334" s="180" t="s">
        <v>444</v>
      </c>
      <c r="AA334" s="180">
        <v>0</v>
      </c>
      <c r="AB334" s="180">
        <v>0</v>
      </c>
      <c r="AC334" s="180"/>
      <c r="AD334" s="180">
        <v>0</v>
      </c>
      <c r="AE334" s="180">
        <v>0</v>
      </c>
      <c r="AF334" s="230">
        <f t="shared" si="73"/>
        <v>0</v>
      </c>
      <c r="AG334" s="180">
        <v>0</v>
      </c>
      <c r="AH334" s="180">
        <v>0</v>
      </c>
      <c r="AI334" s="230">
        <f t="shared" si="74"/>
        <v>0</v>
      </c>
      <c r="AJ334" s="227">
        <v>0</v>
      </c>
      <c r="AK334" s="227">
        <v>0</v>
      </c>
      <c r="AL334" s="228">
        <v>0</v>
      </c>
      <c r="AM334" s="180" t="s">
        <v>444</v>
      </c>
      <c r="AN334" s="180">
        <v>0</v>
      </c>
      <c r="AO334" s="180">
        <v>0</v>
      </c>
      <c r="AP334" s="180" t="s">
        <v>627</v>
      </c>
      <c r="AQ334" s="183" t="s">
        <v>445</v>
      </c>
      <c r="AR334" s="191"/>
      <c r="AS334" s="191"/>
      <c r="AT334" s="191"/>
      <c r="AU334" s="191"/>
      <c r="AV334" s="191"/>
      <c r="AW334" s="191"/>
    </row>
    <row r="335" spans="1:49" ht="30.75" customHeight="1" x14ac:dyDescent="0.15">
      <c r="A335" s="180" t="s">
        <v>1648</v>
      </c>
      <c r="B335" s="180" t="s">
        <v>1645</v>
      </c>
      <c r="C335" s="180" t="s">
        <v>1655</v>
      </c>
      <c r="D335" s="180" t="s">
        <v>1653</v>
      </c>
      <c r="E335" s="180" t="s">
        <v>1650</v>
      </c>
      <c r="F335" s="181" t="s">
        <v>259</v>
      </c>
      <c r="G335" s="181"/>
      <c r="H335" s="181"/>
      <c r="I335" s="181" t="s">
        <v>296</v>
      </c>
      <c r="J335" s="181"/>
      <c r="K335" s="180" t="s">
        <v>345</v>
      </c>
      <c r="L335" s="181"/>
      <c r="M335" s="180" t="s">
        <v>436</v>
      </c>
      <c r="N335" s="180" t="s">
        <v>437</v>
      </c>
      <c r="O335" s="180" t="s">
        <v>438</v>
      </c>
      <c r="P335" s="180" t="s">
        <v>439</v>
      </c>
      <c r="Q335" s="180">
        <v>1</v>
      </c>
      <c r="R335" s="180" t="s">
        <v>1656</v>
      </c>
      <c r="S335" s="180" t="s">
        <v>441</v>
      </c>
      <c r="T335" s="180" t="s">
        <v>478</v>
      </c>
      <c r="U335" s="180" t="s">
        <v>479</v>
      </c>
      <c r="V335" s="180" t="s">
        <v>813</v>
      </c>
      <c r="W335" s="180">
        <v>0</v>
      </c>
      <c r="X335" s="180">
        <v>470</v>
      </c>
      <c r="Y335" s="228">
        <f t="shared" si="72"/>
        <v>470</v>
      </c>
      <c r="Z335" s="180" t="s">
        <v>444</v>
      </c>
      <c r="AA335" s="180">
        <v>0</v>
      </c>
      <c r="AB335" s="180">
        <v>0</v>
      </c>
      <c r="AC335" s="180"/>
      <c r="AD335" s="180">
        <v>0</v>
      </c>
      <c r="AE335" s="180">
        <v>0</v>
      </c>
      <c r="AF335" s="230">
        <f t="shared" si="73"/>
        <v>0</v>
      </c>
      <c r="AG335" s="180">
        <v>0</v>
      </c>
      <c r="AH335" s="180">
        <v>0</v>
      </c>
      <c r="AI335" s="230">
        <f t="shared" si="74"/>
        <v>0</v>
      </c>
      <c r="AJ335" s="227">
        <v>0</v>
      </c>
      <c r="AK335" s="227">
        <v>0</v>
      </c>
      <c r="AL335" s="228">
        <v>0</v>
      </c>
      <c r="AM335" s="180" t="s">
        <v>444</v>
      </c>
      <c r="AN335" s="180">
        <v>0</v>
      </c>
      <c r="AO335" s="180">
        <v>0</v>
      </c>
      <c r="AP335" s="180" t="s">
        <v>627</v>
      </c>
      <c r="AQ335" s="183" t="s">
        <v>445</v>
      </c>
      <c r="AR335" s="191"/>
      <c r="AS335" s="191"/>
      <c r="AT335" s="191"/>
      <c r="AU335" s="191"/>
      <c r="AV335" s="191"/>
      <c r="AW335" s="191"/>
    </row>
    <row r="336" spans="1:49" ht="30.75" customHeight="1" x14ac:dyDescent="0.15">
      <c r="A336" s="180" t="s">
        <v>1648</v>
      </c>
      <c r="B336" s="180" t="s">
        <v>1645</v>
      </c>
      <c r="C336" s="180" t="s">
        <v>1657</v>
      </c>
      <c r="D336" s="180" t="s">
        <v>1658</v>
      </c>
      <c r="E336" s="180" t="s">
        <v>1650</v>
      </c>
      <c r="F336" s="181" t="s">
        <v>259</v>
      </c>
      <c r="G336" s="181"/>
      <c r="H336" s="181"/>
      <c r="I336" s="181" t="s">
        <v>296</v>
      </c>
      <c r="J336" s="181"/>
      <c r="K336" s="181"/>
      <c r="L336" s="181" t="s">
        <v>349</v>
      </c>
      <c r="M336" s="180" t="s">
        <v>436</v>
      </c>
      <c r="N336" s="180" t="s">
        <v>437</v>
      </c>
      <c r="O336" s="180" t="s">
        <v>438</v>
      </c>
      <c r="P336" s="180" t="s">
        <v>439</v>
      </c>
      <c r="Q336" s="180">
        <v>1</v>
      </c>
      <c r="R336" s="180" t="s">
        <v>1656</v>
      </c>
      <c r="S336" s="180" t="s">
        <v>441</v>
      </c>
      <c r="T336" s="180" t="s">
        <v>492</v>
      </c>
      <c r="U336" s="180" t="s">
        <v>492</v>
      </c>
      <c r="V336" s="180" t="s">
        <v>995</v>
      </c>
      <c r="W336" s="180">
        <v>0</v>
      </c>
      <c r="X336" s="180">
        <v>200</v>
      </c>
      <c r="Y336" s="228">
        <f t="shared" si="72"/>
        <v>200</v>
      </c>
      <c r="Z336" s="180" t="s">
        <v>444</v>
      </c>
      <c r="AA336" s="180">
        <v>0</v>
      </c>
      <c r="AB336" s="180">
        <v>0</v>
      </c>
      <c r="AC336" s="180"/>
      <c r="AD336" s="180">
        <v>0</v>
      </c>
      <c r="AE336" s="180">
        <v>0</v>
      </c>
      <c r="AF336" s="230">
        <f t="shared" si="73"/>
        <v>0</v>
      </c>
      <c r="AG336" s="180">
        <v>0</v>
      </c>
      <c r="AH336" s="180">
        <v>0</v>
      </c>
      <c r="AI336" s="230">
        <f t="shared" si="74"/>
        <v>0</v>
      </c>
      <c r="AJ336" s="227">
        <v>0</v>
      </c>
      <c r="AK336" s="227">
        <v>0</v>
      </c>
      <c r="AL336" s="228">
        <v>0</v>
      </c>
      <c r="AM336" s="180" t="s">
        <v>444</v>
      </c>
      <c r="AN336" s="180">
        <v>0</v>
      </c>
      <c r="AO336" s="180">
        <v>0</v>
      </c>
      <c r="AP336" s="180" t="s">
        <v>627</v>
      </c>
      <c r="AQ336" s="183" t="s">
        <v>445</v>
      </c>
      <c r="AR336" s="191"/>
      <c r="AS336" s="191"/>
      <c r="AT336" s="191"/>
      <c r="AU336" s="191"/>
      <c r="AV336" s="191"/>
      <c r="AW336" s="191"/>
    </row>
    <row r="337" spans="1:49" ht="30.75" customHeight="1" x14ac:dyDescent="0.15">
      <c r="A337" s="180" t="s">
        <v>1648</v>
      </c>
      <c r="B337" s="180" t="s">
        <v>1645</v>
      </c>
      <c r="C337" s="180" t="s">
        <v>1659</v>
      </c>
      <c r="D337" s="180" t="s">
        <v>1658</v>
      </c>
      <c r="E337" s="180" t="s">
        <v>1650</v>
      </c>
      <c r="F337" s="181" t="s">
        <v>259</v>
      </c>
      <c r="G337" s="181"/>
      <c r="H337" s="181"/>
      <c r="I337" s="181" t="s">
        <v>296</v>
      </c>
      <c r="J337" s="181"/>
      <c r="K337" s="181"/>
      <c r="L337" s="181" t="s">
        <v>349</v>
      </c>
      <c r="M337" s="180" t="s">
        <v>436</v>
      </c>
      <c r="N337" s="180" t="s">
        <v>437</v>
      </c>
      <c r="O337" s="180" t="s">
        <v>438</v>
      </c>
      <c r="P337" s="180" t="s">
        <v>439</v>
      </c>
      <c r="Q337" s="180">
        <v>1</v>
      </c>
      <c r="R337" s="180" t="s">
        <v>1656</v>
      </c>
      <c r="S337" s="180" t="s">
        <v>441</v>
      </c>
      <c r="T337" s="180" t="s">
        <v>644</v>
      </c>
      <c r="U337" s="180" t="s">
        <v>666</v>
      </c>
      <c r="V337" s="180" t="s">
        <v>666</v>
      </c>
      <c r="W337" s="180">
        <v>0</v>
      </c>
      <c r="X337" s="180">
        <v>230</v>
      </c>
      <c r="Y337" s="228">
        <f t="shared" si="72"/>
        <v>230</v>
      </c>
      <c r="Z337" s="180" t="s">
        <v>444</v>
      </c>
      <c r="AA337" s="180">
        <v>0</v>
      </c>
      <c r="AB337" s="180">
        <v>0</v>
      </c>
      <c r="AC337" s="180"/>
      <c r="AD337" s="180">
        <v>0</v>
      </c>
      <c r="AE337" s="180">
        <v>0</v>
      </c>
      <c r="AF337" s="230">
        <f t="shared" si="73"/>
        <v>0</v>
      </c>
      <c r="AG337" s="180">
        <v>0</v>
      </c>
      <c r="AH337" s="180">
        <v>0</v>
      </c>
      <c r="AI337" s="230">
        <f t="shared" si="74"/>
        <v>0</v>
      </c>
      <c r="AJ337" s="227">
        <v>0</v>
      </c>
      <c r="AK337" s="227">
        <v>0</v>
      </c>
      <c r="AL337" s="228">
        <v>0</v>
      </c>
      <c r="AM337" s="180" t="s">
        <v>444</v>
      </c>
      <c r="AN337" s="180">
        <v>0</v>
      </c>
      <c r="AO337" s="180">
        <v>0</v>
      </c>
      <c r="AP337" s="180" t="s">
        <v>627</v>
      </c>
      <c r="AQ337" s="183" t="s">
        <v>445</v>
      </c>
      <c r="AR337" s="191"/>
      <c r="AS337" s="191"/>
      <c r="AT337" s="191"/>
      <c r="AU337" s="191"/>
      <c r="AV337" s="191"/>
      <c r="AW337" s="191"/>
    </row>
    <row r="338" spans="1:49" ht="30.75" customHeight="1" x14ac:dyDescent="0.25">
      <c r="A338" s="180" t="s">
        <v>1166</v>
      </c>
      <c r="B338" s="180" t="s">
        <v>1645</v>
      </c>
      <c r="C338" s="180" t="s">
        <v>1660</v>
      </c>
      <c r="D338" s="180" t="s">
        <v>1518</v>
      </c>
      <c r="E338" s="180" t="s">
        <v>1201</v>
      </c>
      <c r="F338" s="181" t="s">
        <v>259</v>
      </c>
      <c r="G338" s="181"/>
      <c r="H338" s="233" t="s">
        <v>285</v>
      </c>
      <c r="I338" s="233"/>
      <c r="J338" s="233"/>
      <c r="K338" s="233"/>
      <c r="L338" s="181" t="s">
        <v>349</v>
      </c>
      <c r="M338" s="180" t="s">
        <v>436</v>
      </c>
      <c r="N338" s="180" t="s">
        <v>437</v>
      </c>
      <c r="O338" s="180" t="s">
        <v>438</v>
      </c>
      <c r="P338" s="180" t="s">
        <v>439</v>
      </c>
      <c r="Q338" s="180">
        <v>1</v>
      </c>
      <c r="R338" s="180" t="s">
        <v>1661</v>
      </c>
      <c r="S338" s="180" t="s">
        <v>441</v>
      </c>
      <c r="T338" s="180" t="s">
        <v>492</v>
      </c>
      <c r="U338" s="180" t="s">
        <v>492</v>
      </c>
      <c r="V338" s="180" t="s">
        <v>923</v>
      </c>
      <c r="W338" s="180">
        <v>0</v>
      </c>
      <c r="X338" s="180">
        <v>90</v>
      </c>
      <c r="Y338" s="228">
        <f t="shared" si="72"/>
        <v>90</v>
      </c>
      <c r="Z338" s="180" t="s">
        <v>444</v>
      </c>
      <c r="AA338" s="180">
        <v>0</v>
      </c>
      <c r="AB338" s="180">
        <v>0</v>
      </c>
      <c r="AC338" s="180"/>
      <c r="AD338" s="180">
        <v>0</v>
      </c>
      <c r="AE338" s="180">
        <v>0</v>
      </c>
      <c r="AF338" s="230">
        <f t="shared" si="73"/>
        <v>0</v>
      </c>
      <c r="AG338" s="180">
        <v>0</v>
      </c>
      <c r="AH338" s="180">
        <v>0</v>
      </c>
      <c r="AI338" s="230">
        <f t="shared" si="74"/>
        <v>0</v>
      </c>
      <c r="AJ338" s="227">
        <v>0</v>
      </c>
      <c r="AK338" s="227">
        <v>0</v>
      </c>
      <c r="AL338" s="228">
        <v>0</v>
      </c>
      <c r="AM338" s="180" t="s">
        <v>444</v>
      </c>
      <c r="AN338" s="180">
        <v>0</v>
      </c>
      <c r="AO338" s="180">
        <v>0</v>
      </c>
      <c r="AP338" s="180" t="s">
        <v>627</v>
      </c>
      <c r="AQ338" s="183" t="s">
        <v>445</v>
      </c>
      <c r="AR338" s="191"/>
      <c r="AS338" s="191"/>
      <c r="AT338" s="191"/>
      <c r="AU338" s="191"/>
      <c r="AV338" s="191"/>
      <c r="AW338" s="191"/>
    </row>
    <row r="339" spans="1:49" ht="30.75" customHeight="1" x14ac:dyDescent="0.15">
      <c r="A339" s="180" t="s">
        <v>496</v>
      </c>
      <c r="B339" s="180" t="s">
        <v>1645</v>
      </c>
      <c r="C339" s="180" t="s">
        <v>1662</v>
      </c>
      <c r="D339" s="180" t="s">
        <v>1622</v>
      </c>
      <c r="E339" s="180" t="s">
        <v>259</v>
      </c>
      <c r="F339" s="181" t="s">
        <v>259</v>
      </c>
      <c r="G339" s="181"/>
      <c r="H339" s="181"/>
      <c r="I339" s="181"/>
      <c r="J339" s="181"/>
      <c r="K339" s="181"/>
      <c r="L339" s="181"/>
      <c r="M339" s="180" t="s">
        <v>436</v>
      </c>
      <c r="N339" s="180" t="s">
        <v>499</v>
      </c>
      <c r="O339" s="180" t="s">
        <v>438</v>
      </c>
      <c r="P339" s="180" t="s">
        <v>473</v>
      </c>
      <c r="Q339" s="180">
        <v>31</v>
      </c>
      <c r="R339" s="180"/>
      <c r="S339" s="180"/>
      <c r="T339" s="180"/>
      <c r="U339" s="180"/>
      <c r="V339" s="180"/>
      <c r="W339" s="180"/>
      <c r="X339" s="180"/>
      <c r="Y339" s="228">
        <f t="shared" si="72"/>
        <v>0</v>
      </c>
      <c r="Z339" s="180"/>
      <c r="AA339" s="180"/>
      <c r="AB339" s="180"/>
      <c r="AC339" s="180" t="s">
        <v>1170</v>
      </c>
      <c r="AD339" s="180">
        <v>0</v>
      </c>
      <c r="AE339" s="180">
        <v>0</v>
      </c>
      <c r="AF339" s="230">
        <f t="shared" si="73"/>
        <v>0</v>
      </c>
      <c r="AG339" s="180">
        <v>0</v>
      </c>
      <c r="AH339" s="180">
        <v>30</v>
      </c>
      <c r="AI339" s="230">
        <f t="shared" si="74"/>
        <v>30</v>
      </c>
      <c r="AJ339" s="227">
        <v>0</v>
      </c>
      <c r="AK339" s="227">
        <v>30</v>
      </c>
      <c r="AL339" s="228">
        <v>30</v>
      </c>
      <c r="AM339" s="180" t="s">
        <v>444</v>
      </c>
      <c r="AN339" s="180">
        <v>0</v>
      </c>
      <c r="AO339" s="180">
        <v>0</v>
      </c>
      <c r="AP339" s="180" t="s">
        <v>638</v>
      </c>
      <c r="AQ339" s="182" t="s">
        <v>643</v>
      </c>
      <c r="AR339" s="191"/>
      <c r="AS339" s="191"/>
      <c r="AT339" s="191"/>
      <c r="AU339" s="191"/>
      <c r="AV339" s="191"/>
      <c r="AW339" s="191"/>
    </row>
    <row r="340" spans="1:49" ht="30.75" customHeight="1" x14ac:dyDescent="0.15">
      <c r="A340" s="180" t="s">
        <v>496</v>
      </c>
      <c r="B340" s="180" t="s">
        <v>1645</v>
      </c>
      <c r="C340" s="180" t="s">
        <v>1662</v>
      </c>
      <c r="D340" s="180" t="s">
        <v>1623</v>
      </c>
      <c r="E340" s="180" t="s">
        <v>259</v>
      </c>
      <c r="F340" s="181" t="s">
        <v>259</v>
      </c>
      <c r="G340" s="181"/>
      <c r="H340" s="181"/>
      <c r="I340" s="181"/>
      <c r="J340" s="181"/>
      <c r="K340" s="181"/>
      <c r="L340" s="181"/>
      <c r="M340" s="180" t="s">
        <v>436</v>
      </c>
      <c r="N340" s="180" t="s">
        <v>499</v>
      </c>
      <c r="O340" s="180" t="s">
        <v>438</v>
      </c>
      <c r="P340" s="180" t="s">
        <v>473</v>
      </c>
      <c r="Q340" s="180">
        <v>31</v>
      </c>
      <c r="R340" s="180"/>
      <c r="S340" s="180"/>
      <c r="T340" s="180"/>
      <c r="U340" s="180"/>
      <c r="V340" s="180"/>
      <c r="W340" s="180"/>
      <c r="X340" s="180"/>
      <c r="Y340" s="228">
        <f t="shared" si="72"/>
        <v>0</v>
      </c>
      <c r="Z340" s="180"/>
      <c r="AA340" s="180"/>
      <c r="AB340" s="180"/>
      <c r="AC340" s="180" t="s">
        <v>1170</v>
      </c>
      <c r="AD340" s="180">
        <v>0</v>
      </c>
      <c r="AE340" s="180">
        <v>0</v>
      </c>
      <c r="AF340" s="230">
        <f t="shared" si="73"/>
        <v>0</v>
      </c>
      <c r="AG340" s="180">
        <v>0</v>
      </c>
      <c r="AH340" s="180">
        <v>70</v>
      </c>
      <c r="AI340" s="230">
        <f t="shared" si="74"/>
        <v>70</v>
      </c>
      <c r="AJ340" s="227">
        <v>0</v>
      </c>
      <c r="AK340" s="227">
        <v>70</v>
      </c>
      <c r="AL340" s="228">
        <v>70</v>
      </c>
      <c r="AM340" s="180" t="s">
        <v>444</v>
      </c>
      <c r="AN340" s="180">
        <v>0</v>
      </c>
      <c r="AO340" s="180">
        <v>0</v>
      </c>
      <c r="AP340" s="180" t="s">
        <v>638</v>
      </c>
      <c r="AQ340" s="182" t="s">
        <v>643</v>
      </c>
      <c r="AR340" s="191"/>
      <c r="AS340" s="191"/>
      <c r="AT340" s="191"/>
      <c r="AU340" s="191"/>
      <c r="AV340" s="191"/>
      <c r="AW340" s="191"/>
    </row>
    <row r="341" spans="1:49" ht="30.75" customHeight="1" x14ac:dyDescent="0.15">
      <c r="A341" s="180" t="s">
        <v>496</v>
      </c>
      <c r="B341" s="180" t="s">
        <v>1645</v>
      </c>
      <c r="C341" s="180" t="s">
        <v>1662</v>
      </c>
      <c r="D341" s="180" t="s">
        <v>1624</v>
      </c>
      <c r="E341" s="180" t="s">
        <v>259</v>
      </c>
      <c r="F341" s="181" t="s">
        <v>259</v>
      </c>
      <c r="G341" s="181"/>
      <c r="H341" s="181"/>
      <c r="I341" s="181"/>
      <c r="J341" s="181"/>
      <c r="K341" s="181"/>
      <c r="L341" s="181"/>
      <c r="M341" s="180" t="s">
        <v>436</v>
      </c>
      <c r="N341" s="180" t="s">
        <v>499</v>
      </c>
      <c r="O341" s="180" t="s">
        <v>438</v>
      </c>
      <c r="P341" s="180" t="s">
        <v>473</v>
      </c>
      <c r="Q341" s="180">
        <v>31</v>
      </c>
      <c r="R341" s="180"/>
      <c r="S341" s="180"/>
      <c r="T341" s="180"/>
      <c r="U341" s="180"/>
      <c r="V341" s="180"/>
      <c r="W341" s="180"/>
      <c r="X341" s="180"/>
      <c r="Y341" s="228">
        <f t="shared" si="72"/>
        <v>0</v>
      </c>
      <c r="Z341" s="180"/>
      <c r="AA341" s="180"/>
      <c r="AB341" s="180"/>
      <c r="AC341" s="180" t="s">
        <v>1170</v>
      </c>
      <c r="AD341" s="180">
        <v>0</v>
      </c>
      <c r="AE341" s="180">
        <v>0</v>
      </c>
      <c r="AF341" s="230">
        <f t="shared" si="73"/>
        <v>0</v>
      </c>
      <c r="AG341" s="180">
        <v>0</v>
      </c>
      <c r="AH341" s="180">
        <v>20</v>
      </c>
      <c r="AI341" s="230">
        <f t="shared" si="74"/>
        <v>20</v>
      </c>
      <c r="AJ341" s="227">
        <v>0</v>
      </c>
      <c r="AK341" s="227">
        <v>20</v>
      </c>
      <c r="AL341" s="228">
        <v>20</v>
      </c>
      <c r="AM341" s="180" t="s">
        <v>444</v>
      </c>
      <c r="AN341" s="180">
        <v>0</v>
      </c>
      <c r="AO341" s="180">
        <v>0</v>
      </c>
      <c r="AP341" s="180" t="s">
        <v>638</v>
      </c>
      <c r="AQ341" s="182" t="s">
        <v>643</v>
      </c>
      <c r="AR341" s="191"/>
      <c r="AS341" s="191"/>
      <c r="AT341" s="191"/>
      <c r="AU341" s="191"/>
      <c r="AV341" s="191"/>
      <c r="AW341" s="191"/>
    </row>
    <row r="342" spans="1:49" ht="30.75" customHeight="1" x14ac:dyDescent="0.15">
      <c r="A342" s="180" t="s">
        <v>496</v>
      </c>
      <c r="B342" s="180" t="s">
        <v>1645</v>
      </c>
      <c r="C342" s="180" t="s">
        <v>1662</v>
      </c>
      <c r="D342" s="180" t="s">
        <v>1625</v>
      </c>
      <c r="E342" s="180" t="s">
        <v>259</v>
      </c>
      <c r="F342" s="181" t="s">
        <v>259</v>
      </c>
      <c r="G342" s="181"/>
      <c r="H342" s="181"/>
      <c r="I342" s="181"/>
      <c r="J342" s="181"/>
      <c r="K342" s="181"/>
      <c r="L342" s="181"/>
      <c r="M342" s="180" t="s">
        <v>436</v>
      </c>
      <c r="N342" s="180" t="s">
        <v>499</v>
      </c>
      <c r="O342" s="180" t="s">
        <v>438</v>
      </c>
      <c r="P342" s="180" t="s">
        <v>473</v>
      </c>
      <c r="Q342" s="180">
        <v>31</v>
      </c>
      <c r="R342" s="180"/>
      <c r="S342" s="180"/>
      <c r="T342" s="180"/>
      <c r="U342" s="180"/>
      <c r="V342" s="180"/>
      <c r="W342" s="180"/>
      <c r="X342" s="180"/>
      <c r="Y342" s="228">
        <f t="shared" si="72"/>
        <v>0</v>
      </c>
      <c r="Z342" s="180"/>
      <c r="AA342" s="180"/>
      <c r="AB342" s="180"/>
      <c r="AC342" s="180" t="s">
        <v>1170</v>
      </c>
      <c r="AD342" s="180">
        <v>0</v>
      </c>
      <c r="AE342" s="180">
        <v>0</v>
      </c>
      <c r="AF342" s="230">
        <f t="shared" si="73"/>
        <v>0</v>
      </c>
      <c r="AG342" s="180">
        <v>0</v>
      </c>
      <c r="AH342" s="180">
        <v>6</v>
      </c>
      <c r="AI342" s="230">
        <f t="shared" si="74"/>
        <v>6</v>
      </c>
      <c r="AJ342" s="227">
        <v>0</v>
      </c>
      <c r="AK342" s="227">
        <v>6</v>
      </c>
      <c r="AL342" s="228">
        <v>6</v>
      </c>
      <c r="AM342" s="180" t="s">
        <v>444</v>
      </c>
      <c r="AN342" s="180">
        <v>0</v>
      </c>
      <c r="AO342" s="180">
        <v>0</v>
      </c>
      <c r="AP342" s="180" t="s">
        <v>638</v>
      </c>
      <c r="AQ342" s="182" t="s">
        <v>643</v>
      </c>
      <c r="AR342" s="191"/>
      <c r="AS342" s="191"/>
      <c r="AT342" s="191"/>
      <c r="AU342" s="191"/>
      <c r="AV342" s="191"/>
      <c r="AW342" s="191"/>
    </row>
    <row r="343" spans="1:49" ht="30.75" customHeight="1" x14ac:dyDescent="0.15">
      <c r="A343" s="180" t="s">
        <v>496</v>
      </c>
      <c r="B343" s="180" t="s">
        <v>1645</v>
      </c>
      <c r="C343" s="180" t="s">
        <v>1662</v>
      </c>
      <c r="D343" s="180" t="s">
        <v>1626</v>
      </c>
      <c r="E343" s="180" t="s">
        <v>259</v>
      </c>
      <c r="F343" s="181" t="s">
        <v>259</v>
      </c>
      <c r="G343" s="181"/>
      <c r="H343" s="181"/>
      <c r="I343" s="181"/>
      <c r="J343" s="181"/>
      <c r="K343" s="181"/>
      <c r="L343" s="181"/>
      <c r="M343" s="180" t="s">
        <v>436</v>
      </c>
      <c r="N343" s="180" t="s">
        <v>499</v>
      </c>
      <c r="O343" s="180" t="s">
        <v>438</v>
      </c>
      <c r="P343" s="180" t="s">
        <v>473</v>
      </c>
      <c r="Q343" s="180">
        <v>31</v>
      </c>
      <c r="R343" s="180"/>
      <c r="S343" s="180"/>
      <c r="T343" s="180"/>
      <c r="U343" s="180"/>
      <c r="V343" s="180"/>
      <c r="W343" s="180"/>
      <c r="X343" s="180"/>
      <c r="Y343" s="228">
        <f t="shared" si="72"/>
        <v>0</v>
      </c>
      <c r="Z343" s="180"/>
      <c r="AA343" s="180"/>
      <c r="AB343" s="180"/>
      <c r="AC343" s="180" t="s">
        <v>1170</v>
      </c>
      <c r="AD343" s="180">
        <v>0</v>
      </c>
      <c r="AE343" s="180">
        <v>0</v>
      </c>
      <c r="AF343" s="230">
        <f t="shared" si="73"/>
        <v>0</v>
      </c>
      <c r="AG343" s="180">
        <v>0</v>
      </c>
      <c r="AH343" s="180">
        <v>14</v>
      </c>
      <c r="AI343" s="230">
        <f t="shared" si="74"/>
        <v>14</v>
      </c>
      <c r="AJ343" s="227">
        <v>0</v>
      </c>
      <c r="AK343" s="227">
        <v>14</v>
      </c>
      <c r="AL343" s="228">
        <v>14</v>
      </c>
      <c r="AM343" s="180" t="s">
        <v>444</v>
      </c>
      <c r="AN343" s="180">
        <v>0</v>
      </c>
      <c r="AO343" s="180">
        <v>0</v>
      </c>
      <c r="AP343" s="180" t="s">
        <v>638</v>
      </c>
      <c r="AQ343" s="182" t="s">
        <v>643</v>
      </c>
      <c r="AR343" s="191"/>
      <c r="AS343" s="191"/>
      <c r="AT343" s="191"/>
      <c r="AU343" s="191"/>
      <c r="AV343" s="191"/>
      <c r="AW343" s="191"/>
    </row>
    <row r="344" spans="1:49" ht="30.75" customHeight="1" x14ac:dyDescent="0.15">
      <c r="A344" s="180" t="s">
        <v>496</v>
      </c>
      <c r="B344" s="180" t="s">
        <v>1645</v>
      </c>
      <c r="C344" s="180" t="s">
        <v>1662</v>
      </c>
      <c r="D344" s="180" t="s">
        <v>1627</v>
      </c>
      <c r="E344" s="180" t="s">
        <v>259</v>
      </c>
      <c r="F344" s="181" t="s">
        <v>259</v>
      </c>
      <c r="G344" s="181"/>
      <c r="H344" s="181"/>
      <c r="I344" s="181"/>
      <c r="J344" s="181"/>
      <c r="K344" s="181"/>
      <c r="L344" s="181"/>
      <c r="M344" s="180" t="s">
        <v>436</v>
      </c>
      <c r="N344" s="180" t="s">
        <v>499</v>
      </c>
      <c r="O344" s="180" t="s">
        <v>438</v>
      </c>
      <c r="P344" s="180" t="s">
        <v>473</v>
      </c>
      <c r="Q344" s="180">
        <v>31</v>
      </c>
      <c r="R344" s="180"/>
      <c r="S344" s="180"/>
      <c r="T344" s="180"/>
      <c r="U344" s="180"/>
      <c r="V344" s="180"/>
      <c r="W344" s="180"/>
      <c r="X344" s="180"/>
      <c r="Y344" s="228">
        <f t="shared" si="72"/>
        <v>0</v>
      </c>
      <c r="Z344" s="180"/>
      <c r="AA344" s="180"/>
      <c r="AB344" s="180"/>
      <c r="AC344" s="180" t="s">
        <v>1170</v>
      </c>
      <c r="AD344" s="180">
        <v>0</v>
      </c>
      <c r="AE344" s="180">
        <v>0</v>
      </c>
      <c r="AF344" s="230">
        <f t="shared" si="73"/>
        <v>0</v>
      </c>
      <c r="AG344" s="180">
        <v>0</v>
      </c>
      <c r="AH344" s="180">
        <v>20</v>
      </c>
      <c r="AI344" s="230">
        <f t="shared" si="74"/>
        <v>20</v>
      </c>
      <c r="AJ344" s="227">
        <v>0</v>
      </c>
      <c r="AK344" s="227">
        <v>20</v>
      </c>
      <c r="AL344" s="228">
        <v>20</v>
      </c>
      <c r="AM344" s="180" t="s">
        <v>444</v>
      </c>
      <c r="AN344" s="180">
        <v>0</v>
      </c>
      <c r="AO344" s="180">
        <v>0</v>
      </c>
      <c r="AP344" s="180" t="s">
        <v>638</v>
      </c>
      <c r="AQ344" s="182" t="s">
        <v>643</v>
      </c>
      <c r="AR344" s="191"/>
      <c r="AS344" s="191"/>
      <c r="AT344" s="191"/>
      <c r="AU344" s="191"/>
      <c r="AV344" s="191"/>
      <c r="AW344" s="191"/>
    </row>
    <row r="345" spans="1:49" ht="30.75" customHeight="1" x14ac:dyDescent="0.15">
      <c r="A345" s="180" t="s">
        <v>496</v>
      </c>
      <c r="B345" s="180" t="s">
        <v>1645</v>
      </c>
      <c r="C345" s="180" t="s">
        <v>1662</v>
      </c>
      <c r="D345" s="180" t="s">
        <v>1628</v>
      </c>
      <c r="E345" s="180" t="s">
        <v>259</v>
      </c>
      <c r="F345" s="181" t="s">
        <v>259</v>
      </c>
      <c r="G345" s="181"/>
      <c r="H345" s="181"/>
      <c r="I345" s="181"/>
      <c r="J345" s="181"/>
      <c r="K345" s="181"/>
      <c r="L345" s="181"/>
      <c r="M345" s="180" t="s">
        <v>436</v>
      </c>
      <c r="N345" s="180" t="s">
        <v>499</v>
      </c>
      <c r="O345" s="180" t="s">
        <v>438</v>
      </c>
      <c r="P345" s="180" t="s">
        <v>473</v>
      </c>
      <c r="Q345" s="180">
        <v>31</v>
      </c>
      <c r="R345" s="180"/>
      <c r="S345" s="180"/>
      <c r="T345" s="180"/>
      <c r="U345" s="180"/>
      <c r="V345" s="180"/>
      <c r="W345" s="180"/>
      <c r="X345" s="180"/>
      <c r="Y345" s="228">
        <f t="shared" si="72"/>
        <v>0</v>
      </c>
      <c r="Z345" s="180"/>
      <c r="AA345" s="180"/>
      <c r="AB345" s="180"/>
      <c r="AC345" s="180" t="s">
        <v>1170</v>
      </c>
      <c r="AD345" s="180">
        <v>0</v>
      </c>
      <c r="AE345" s="180">
        <v>0</v>
      </c>
      <c r="AF345" s="230">
        <f t="shared" si="73"/>
        <v>0</v>
      </c>
      <c r="AG345" s="180">
        <v>0</v>
      </c>
      <c r="AH345" s="180">
        <v>174</v>
      </c>
      <c r="AI345" s="230">
        <f t="shared" si="74"/>
        <v>174</v>
      </c>
      <c r="AJ345" s="227">
        <v>0</v>
      </c>
      <c r="AK345" s="227">
        <v>174</v>
      </c>
      <c r="AL345" s="228">
        <v>174</v>
      </c>
      <c r="AM345" s="180" t="s">
        <v>444</v>
      </c>
      <c r="AN345" s="180">
        <v>0</v>
      </c>
      <c r="AO345" s="180">
        <v>0</v>
      </c>
      <c r="AP345" s="180" t="s">
        <v>638</v>
      </c>
      <c r="AQ345" s="182" t="s">
        <v>643</v>
      </c>
      <c r="AR345" s="191"/>
      <c r="AS345" s="191"/>
      <c r="AT345" s="191"/>
      <c r="AU345" s="191"/>
      <c r="AV345" s="191"/>
      <c r="AW345" s="191"/>
    </row>
    <row r="346" spans="1:49" ht="30.75" customHeight="1" x14ac:dyDescent="0.15">
      <c r="A346" s="180" t="s">
        <v>496</v>
      </c>
      <c r="B346" s="180" t="s">
        <v>1645</v>
      </c>
      <c r="C346" s="180" t="s">
        <v>1662</v>
      </c>
      <c r="D346" s="180" t="s">
        <v>1629</v>
      </c>
      <c r="E346" s="180" t="s">
        <v>259</v>
      </c>
      <c r="F346" s="181" t="s">
        <v>259</v>
      </c>
      <c r="G346" s="181"/>
      <c r="H346" s="181"/>
      <c r="I346" s="181"/>
      <c r="J346" s="181"/>
      <c r="K346" s="181"/>
      <c r="L346" s="181"/>
      <c r="M346" s="180" t="s">
        <v>436</v>
      </c>
      <c r="N346" s="180" t="s">
        <v>499</v>
      </c>
      <c r="O346" s="180" t="s">
        <v>438</v>
      </c>
      <c r="P346" s="180" t="s">
        <v>473</v>
      </c>
      <c r="Q346" s="180">
        <v>31</v>
      </c>
      <c r="R346" s="180"/>
      <c r="S346" s="180"/>
      <c r="T346" s="180"/>
      <c r="U346" s="180"/>
      <c r="V346" s="180"/>
      <c r="W346" s="180"/>
      <c r="X346" s="180"/>
      <c r="Y346" s="228">
        <f t="shared" si="72"/>
        <v>0</v>
      </c>
      <c r="Z346" s="180"/>
      <c r="AA346" s="180"/>
      <c r="AB346" s="180"/>
      <c r="AC346" s="180" t="s">
        <v>1170</v>
      </c>
      <c r="AD346" s="180">
        <v>0</v>
      </c>
      <c r="AE346" s="180">
        <v>0</v>
      </c>
      <c r="AF346" s="230">
        <f t="shared" si="73"/>
        <v>0</v>
      </c>
      <c r="AG346" s="180">
        <v>0</v>
      </c>
      <c r="AH346" s="180">
        <v>72</v>
      </c>
      <c r="AI346" s="230">
        <f t="shared" si="74"/>
        <v>72</v>
      </c>
      <c r="AJ346" s="227">
        <v>0</v>
      </c>
      <c r="AK346" s="227">
        <v>72</v>
      </c>
      <c r="AL346" s="228">
        <v>72</v>
      </c>
      <c r="AM346" s="180" t="s">
        <v>444</v>
      </c>
      <c r="AN346" s="180">
        <v>0</v>
      </c>
      <c r="AO346" s="180">
        <v>0</v>
      </c>
      <c r="AP346" s="180" t="s">
        <v>638</v>
      </c>
      <c r="AQ346" s="182" t="s">
        <v>643</v>
      </c>
      <c r="AR346" s="191"/>
      <c r="AS346" s="191"/>
      <c r="AT346" s="191"/>
      <c r="AU346" s="191"/>
      <c r="AV346" s="191"/>
      <c r="AW346" s="191"/>
    </row>
    <row r="347" spans="1:49" ht="30.75" customHeight="1" x14ac:dyDescent="0.15">
      <c r="A347" s="180" t="s">
        <v>496</v>
      </c>
      <c r="B347" s="180" t="s">
        <v>1645</v>
      </c>
      <c r="C347" s="180" t="s">
        <v>1662</v>
      </c>
      <c r="D347" s="180" t="s">
        <v>1630</v>
      </c>
      <c r="E347" s="180" t="s">
        <v>259</v>
      </c>
      <c r="F347" s="181" t="s">
        <v>259</v>
      </c>
      <c r="G347" s="181"/>
      <c r="H347" s="181"/>
      <c r="I347" s="181"/>
      <c r="J347" s="181"/>
      <c r="K347" s="181"/>
      <c r="L347" s="181"/>
      <c r="M347" s="180" t="s">
        <v>436</v>
      </c>
      <c r="N347" s="180" t="s">
        <v>499</v>
      </c>
      <c r="O347" s="180" t="s">
        <v>438</v>
      </c>
      <c r="P347" s="180" t="s">
        <v>473</v>
      </c>
      <c r="Q347" s="180">
        <v>31</v>
      </c>
      <c r="R347" s="180"/>
      <c r="S347" s="180"/>
      <c r="T347" s="180"/>
      <c r="U347" s="180"/>
      <c r="V347" s="180"/>
      <c r="W347" s="180"/>
      <c r="X347" s="180"/>
      <c r="Y347" s="228">
        <f t="shared" si="72"/>
        <v>0</v>
      </c>
      <c r="Z347" s="180"/>
      <c r="AA347" s="180"/>
      <c r="AB347" s="180"/>
      <c r="AC347" s="180" t="s">
        <v>1170</v>
      </c>
      <c r="AD347" s="180">
        <v>0</v>
      </c>
      <c r="AE347" s="180">
        <v>0</v>
      </c>
      <c r="AF347" s="230">
        <f t="shared" si="73"/>
        <v>0</v>
      </c>
      <c r="AG347" s="180">
        <v>0</v>
      </c>
      <c r="AH347" s="180">
        <v>38</v>
      </c>
      <c r="AI347" s="230">
        <f t="shared" si="74"/>
        <v>38</v>
      </c>
      <c r="AJ347" s="227">
        <v>0</v>
      </c>
      <c r="AK347" s="227">
        <v>38</v>
      </c>
      <c r="AL347" s="228">
        <v>38</v>
      </c>
      <c r="AM347" s="180" t="s">
        <v>444</v>
      </c>
      <c r="AN347" s="180">
        <v>0</v>
      </c>
      <c r="AO347" s="180">
        <v>0</v>
      </c>
      <c r="AP347" s="180" t="s">
        <v>638</v>
      </c>
      <c r="AQ347" s="182" t="s">
        <v>643</v>
      </c>
      <c r="AR347" s="191"/>
      <c r="AS347" s="191"/>
      <c r="AT347" s="191"/>
      <c r="AU347" s="191"/>
      <c r="AV347" s="191"/>
      <c r="AW347" s="191"/>
    </row>
    <row r="348" spans="1:49" ht="30.75" customHeight="1" x14ac:dyDescent="0.25">
      <c r="A348" s="180" t="s">
        <v>496</v>
      </c>
      <c r="B348" s="180" t="s">
        <v>1645</v>
      </c>
      <c r="C348" s="180" t="s">
        <v>1662</v>
      </c>
      <c r="D348" s="180" t="s">
        <v>1631</v>
      </c>
      <c r="E348" s="180" t="s">
        <v>1201</v>
      </c>
      <c r="F348" s="181" t="s">
        <v>259</v>
      </c>
      <c r="G348" s="181"/>
      <c r="H348" s="233" t="s">
        <v>285</v>
      </c>
      <c r="I348" s="233"/>
      <c r="J348" s="233"/>
      <c r="K348" s="233"/>
      <c r="L348" s="233"/>
      <c r="M348" s="180" t="s">
        <v>436</v>
      </c>
      <c r="N348" s="180" t="s">
        <v>499</v>
      </c>
      <c r="O348" s="180" t="s">
        <v>438</v>
      </c>
      <c r="P348" s="180" t="s">
        <v>473</v>
      </c>
      <c r="Q348" s="180">
        <v>31</v>
      </c>
      <c r="R348" s="180"/>
      <c r="S348" s="180"/>
      <c r="T348" s="180"/>
      <c r="U348" s="180"/>
      <c r="V348" s="180"/>
      <c r="W348" s="180"/>
      <c r="X348" s="180"/>
      <c r="Y348" s="228">
        <f t="shared" si="72"/>
        <v>0</v>
      </c>
      <c r="Z348" s="180"/>
      <c r="AA348" s="180"/>
      <c r="AB348" s="180"/>
      <c r="AC348" s="180" t="s">
        <v>1170</v>
      </c>
      <c r="AD348" s="180">
        <v>0</v>
      </c>
      <c r="AE348" s="180">
        <v>0</v>
      </c>
      <c r="AF348" s="230">
        <f t="shared" si="73"/>
        <v>0</v>
      </c>
      <c r="AG348" s="180">
        <v>0</v>
      </c>
      <c r="AH348" s="180">
        <v>10</v>
      </c>
      <c r="AI348" s="230">
        <f t="shared" si="74"/>
        <v>10</v>
      </c>
      <c r="AJ348" s="227">
        <v>0</v>
      </c>
      <c r="AK348" s="227">
        <v>10</v>
      </c>
      <c r="AL348" s="228">
        <v>10</v>
      </c>
      <c r="AM348" s="180" t="s">
        <v>444</v>
      </c>
      <c r="AN348" s="180">
        <v>0</v>
      </c>
      <c r="AO348" s="180">
        <v>0</v>
      </c>
      <c r="AP348" s="180" t="s">
        <v>638</v>
      </c>
      <c r="AQ348" s="182" t="s">
        <v>643</v>
      </c>
      <c r="AR348" s="191"/>
      <c r="AS348" s="191"/>
      <c r="AT348" s="191"/>
      <c r="AU348" s="191"/>
      <c r="AV348" s="191"/>
      <c r="AW348" s="191"/>
    </row>
    <row r="349" spans="1:49" ht="30.75" customHeight="1" x14ac:dyDescent="0.25">
      <c r="A349" s="180" t="s">
        <v>496</v>
      </c>
      <c r="B349" s="180" t="s">
        <v>1645</v>
      </c>
      <c r="C349" s="180" t="s">
        <v>1662</v>
      </c>
      <c r="D349" s="180" t="s">
        <v>1632</v>
      </c>
      <c r="E349" s="180" t="s">
        <v>1201</v>
      </c>
      <c r="F349" s="181" t="s">
        <v>259</v>
      </c>
      <c r="G349" s="181"/>
      <c r="H349" s="233" t="s">
        <v>285</v>
      </c>
      <c r="I349" s="233"/>
      <c r="J349" s="233"/>
      <c r="K349" s="233"/>
      <c r="L349" s="233"/>
      <c r="M349" s="180" t="s">
        <v>436</v>
      </c>
      <c r="N349" s="180" t="s">
        <v>499</v>
      </c>
      <c r="O349" s="180" t="s">
        <v>438</v>
      </c>
      <c r="P349" s="180" t="s">
        <v>473</v>
      </c>
      <c r="Q349" s="180">
        <v>31</v>
      </c>
      <c r="R349" s="180"/>
      <c r="S349" s="180"/>
      <c r="T349" s="180"/>
      <c r="U349" s="180"/>
      <c r="V349" s="180"/>
      <c r="W349" s="180"/>
      <c r="X349" s="180"/>
      <c r="Y349" s="228">
        <f t="shared" si="72"/>
        <v>0</v>
      </c>
      <c r="Z349" s="180"/>
      <c r="AA349" s="180"/>
      <c r="AB349" s="180"/>
      <c r="AC349" s="180" t="s">
        <v>1170</v>
      </c>
      <c r="AD349" s="180">
        <v>0</v>
      </c>
      <c r="AE349" s="180">
        <v>0</v>
      </c>
      <c r="AF349" s="230">
        <f t="shared" si="73"/>
        <v>0</v>
      </c>
      <c r="AG349" s="180">
        <v>0</v>
      </c>
      <c r="AH349" s="180">
        <v>10</v>
      </c>
      <c r="AI349" s="230">
        <f t="shared" si="74"/>
        <v>10</v>
      </c>
      <c r="AJ349" s="227">
        <v>0</v>
      </c>
      <c r="AK349" s="227">
        <v>10</v>
      </c>
      <c r="AL349" s="228">
        <v>10</v>
      </c>
      <c r="AM349" s="180" t="s">
        <v>444</v>
      </c>
      <c r="AN349" s="180">
        <v>0</v>
      </c>
      <c r="AO349" s="180">
        <v>0</v>
      </c>
      <c r="AP349" s="180" t="s">
        <v>638</v>
      </c>
      <c r="AQ349" s="182" t="s">
        <v>643</v>
      </c>
      <c r="AR349" s="191"/>
      <c r="AS349" s="191"/>
      <c r="AT349" s="191"/>
      <c r="AU349" s="191"/>
      <c r="AV349" s="191"/>
      <c r="AW349" s="191"/>
    </row>
    <row r="350" spans="1:49" ht="30.75" customHeight="1" x14ac:dyDescent="0.25">
      <c r="A350" s="180" t="s">
        <v>496</v>
      </c>
      <c r="B350" s="180" t="s">
        <v>1645</v>
      </c>
      <c r="C350" s="180" t="s">
        <v>1662</v>
      </c>
      <c r="D350" s="180" t="s">
        <v>1633</v>
      </c>
      <c r="E350" s="180" t="s">
        <v>1201</v>
      </c>
      <c r="F350" s="181" t="s">
        <v>259</v>
      </c>
      <c r="G350" s="181"/>
      <c r="H350" s="233" t="s">
        <v>285</v>
      </c>
      <c r="I350" s="233"/>
      <c r="J350" s="233"/>
      <c r="K350" s="233"/>
      <c r="L350" s="233"/>
      <c r="M350" s="180" t="s">
        <v>436</v>
      </c>
      <c r="N350" s="180" t="s">
        <v>499</v>
      </c>
      <c r="O350" s="180" t="s">
        <v>438</v>
      </c>
      <c r="P350" s="180" t="s">
        <v>473</v>
      </c>
      <c r="Q350" s="180">
        <v>31</v>
      </c>
      <c r="R350" s="180"/>
      <c r="S350" s="180"/>
      <c r="T350" s="180"/>
      <c r="U350" s="180"/>
      <c r="V350" s="180"/>
      <c r="W350" s="180"/>
      <c r="X350" s="180"/>
      <c r="Y350" s="228">
        <f t="shared" si="72"/>
        <v>0</v>
      </c>
      <c r="Z350" s="180"/>
      <c r="AA350" s="180"/>
      <c r="AB350" s="180"/>
      <c r="AC350" s="180" t="s">
        <v>1170</v>
      </c>
      <c r="AD350" s="180">
        <v>0</v>
      </c>
      <c r="AE350" s="180">
        <v>0</v>
      </c>
      <c r="AF350" s="230">
        <f t="shared" si="73"/>
        <v>0</v>
      </c>
      <c r="AG350" s="180">
        <v>0</v>
      </c>
      <c r="AH350" s="180">
        <v>17</v>
      </c>
      <c r="AI350" s="230">
        <f t="shared" si="74"/>
        <v>17</v>
      </c>
      <c r="AJ350" s="227">
        <v>0</v>
      </c>
      <c r="AK350" s="227">
        <v>17</v>
      </c>
      <c r="AL350" s="228">
        <v>17</v>
      </c>
      <c r="AM350" s="180" t="s">
        <v>444</v>
      </c>
      <c r="AN350" s="180">
        <v>0</v>
      </c>
      <c r="AO350" s="180">
        <v>0</v>
      </c>
      <c r="AP350" s="180" t="s">
        <v>638</v>
      </c>
      <c r="AQ350" s="182" t="s">
        <v>643</v>
      </c>
      <c r="AR350" s="191"/>
      <c r="AS350" s="191"/>
      <c r="AT350" s="191"/>
      <c r="AU350" s="191"/>
      <c r="AV350" s="191"/>
      <c r="AW350" s="191"/>
    </row>
    <row r="351" spans="1:49" ht="30.75" customHeight="1" x14ac:dyDescent="0.25">
      <c r="A351" s="180" t="s">
        <v>496</v>
      </c>
      <c r="B351" s="180" t="s">
        <v>1645</v>
      </c>
      <c r="C351" s="180" t="s">
        <v>1662</v>
      </c>
      <c r="D351" s="180" t="s">
        <v>1634</v>
      </c>
      <c r="E351" s="180" t="s">
        <v>1201</v>
      </c>
      <c r="F351" s="181" t="s">
        <v>259</v>
      </c>
      <c r="G351" s="181"/>
      <c r="H351" s="233" t="s">
        <v>285</v>
      </c>
      <c r="I351" s="233"/>
      <c r="J351" s="233"/>
      <c r="K351" s="233"/>
      <c r="L351" s="233"/>
      <c r="M351" s="180" t="s">
        <v>436</v>
      </c>
      <c r="N351" s="180" t="s">
        <v>499</v>
      </c>
      <c r="O351" s="180" t="s">
        <v>438</v>
      </c>
      <c r="P351" s="180" t="s">
        <v>473</v>
      </c>
      <c r="Q351" s="180">
        <v>31</v>
      </c>
      <c r="R351" s="180"/>
      <c r="S351" s="180"/>
      <c r="T351" s="180"/>
      <c r="U351" s="180"/>
      <c r="V351" s="180"/>
      <c r="W351" s="180"/>
      <c r="X351" s="180"/>
      <c r="Y351" s="228">
        <f t="shared" si="72"/>
        <v>0</v>
      </c>
      <c r="Z351" s="180"/>
      <c r="AA351" s="180"/>
      <c r="AB351" s="180"/>
      <c r="AC351" s="180" t="s">
        <v>1170</v>
      </c>
      <c r="AD351" s="180">
        <v>0</v>
      </c>
      <c r="AE351" s="180">
        <v>0</v>
      </c>
      <c r="AF351" s="230">
        <f t="shared" si="73"/>
        <v>0</v>
      </c>
      <c r="AG351" s="180">
        <v>0</v>
      </c>
      <c r="AH351" s="180">
        <v>6</v>
      </c>
      <c r="AI351" s="230">
        <f t="shared" si="74"/>
        <v>6</v>
      </c>
      <c r="AJ351" s="227">
        <v>0</v>
      </c>
      <c r="AK351" s="227">
        <v>6</v>
      </c>
      <c r="AL351" s="228">
        <v>6</v>
      </c>
      <c r="AM351" s="180" t="s">
        <v>444</v>
      </c>
      <c r="AN351" s="180">
        <v>0</v>
      </c>
      <c r="AO351" s="180">
        <v>0</v>
      </c>
      <c r="AP351" s="180" t="s">
        <v>638</v>
      </c>
      <c r="AQ351" s="182" t="s">
        <v>643</v>
      </c>
      <c r="AR351" s="191"/>
      <c r="AS351" s="191"/>
      <c r="AT351" s="191"/>
      <c r="AU351" s="191"/>
      <c r="AV351" s="191"/>
      <c r="AW351" s="191"/>
    </row>
    <row r="352" spans="1:49" ht="30.75" customHeight="1" x14ac:dyDescent="0.25">
      <c r="A352" s="180" t="s">
        <v>496</v>
      </c>
      <c r="B352" s="180" t="s">
        <v>1645</v>
      </c>
      <c r="C352" s="180" t="s">
        <v>1662</v>
      </c>
      <c r="D352" s="180" t="s">
        <v>1635</v>
      </c>
      <c r="E352" s="180" t="s">
        <v>1201</v>
      </c>
      <c r="F352" s="181" t="s">
        <v>259</v>
      </c>
      <c r="G352" s="181"/>
      <c r="H352" s="233" t="s">
        <v>285</v>
      </c>
      <c r="I352" s="233"/>
      <c r="J352" s="233"/>
      <c r="K352" s="233"/>
      <c r="L352" s="233"/>
      <c r="M352" s="180" t="s">
        <v>436</v>
      </c>
      <c r="N352" s="180" t="s">
        <v>499</v>
      </c>
      <c r="O352" s="180" t="s">
        <v>438</v>
      </c>
      <c r="P352" s="180" t="s">
        <v>473</v>
      </c>
      <c r="Q352" s="180">
        <v>31</v>
      </c>
      <c r="R352" s="180"/>
      <c r="S352" s="180"/>
      <c r="T352" s="180"/>
      <c r="U352" s="180"/>
      <c r="V352" s="180"/>
      <c r="W352" s="180"/>
      <c r="X352" s="180"/>
      <c r="Y352" s="228">
        <f t="shared" si="72"/>
        <v>0</v>
      </c>
      <c r="Z352" s="180"/>
      <c r="AA352" s="180"/>
      <c r="AB352" s="180"/>
      <c r="AC352" s="180" t="s">
        <v>1170</v>
      </c>
      <c r="AD352" s="180">
        <v>0</v>
      </c>
      <c r="AE352" s="180">
        <v>0</v>
      </c>
      <c r="AF352" s="230">
        <f t="shared" si="73"/>
        <v>0</v>
      </c>
      <c r="AG352" s="180">
        <v>0</v>
      </c>
      <c r="AH352" s="180">
        <v>12</v>
      </c>
      <c r="AI352" s="230">
        <f t="shared" si="74"/>
        <v>12</v>
      </c>
      <c r="AJ352" s="227">
        <v>0</v>
      </c>
      <c r="AK352" s="227">
        <v>12</v>
      </c>
      <c r="AL352" s="228">
        <v>12</v>
      </c>
      <c r="AM352" s="180" t="s">
        <v>444</v>
      </c>
      <c r="AN352" s="180">
        <v>0</v>
      </c>
      <c r="AO352" s="180">
        <v>0</v>
      </c>
      <c r="AP352" s="180" t="s">
        <v>638</v>
      </c>
      <c r="AQ352" s="182" t="s">
        <v>643</v>
      </c>
      <c r="AR352" s="191"/>
      <c r="AS352" s="191"/>
      <c r="AT352" s="191"/>
      <c r="AU352" s="191"/>
      <c r="AV352" s="191"/>
      <c r="AW352" s="191"/>
    </row>
    <row r="353" spans="1:49" ht="30.75" customHeight="1" x14ac:dyDescent="0.15">
      <c r="A353" s="180" t="s">
        <v>496</v>
      </c>
      <c r="B353" s="180" t="s">
        <v>1645</v>
      </c>
      <c r="C353" s="180" t="s">
        <v>1662</v>
      </c>
      <c r="D353" s="180" t="s">
        <v>1636</v>
      </c>
      <c r="E353" s="180" t="s">
        <v>259</v>
      </c>
      <c r="F353" s="181" t="s">
        <v>259</v>
      </c>
      <c r="G353" s="181"/>
      <c r="H353" s="181"/>
      <c r="I353" s="181"/>
      <c r="J353" s="181"/>
      <c r="K353" s="181"/>
      <c r="L353" s="181"/>
      <c r="M353" s="180" t="s">
        <v>436</v>
      </c>
      <c r="N353" s="180" t="s">
        <v>499</v>
      </c>
      <c r="O353" s="180" t="s">
        <v>438</v>
      </c>
      <c r="P353" s="180" t="s">
        <v>473</v>
      </c>
      <c r="Q353" s="180">
        <v>31</v>
      </c>
      <c r="R353" s="180"/>
      <c r="S353" s="180"/>
      <c r="T353" s="180"/>
      <c r="U353" s="180"/>
      <c r="V353" s="180"/>
      <c r="W353" s="180"/>
      <c r="X353" s="180"/>
      <c r="Y353" s="228">
        <f t="shared" si="72"/>
        <v>0</v>
      </c>
      <c r="Z353" s="180"/>
      <c r="AA353" s="180"/>
      <c r="AB353" s="180"/>
      <c r="AC353" s="180" t="s">
        <v>1170</v>
      </c>
      <c r="AD353" s="180">
        <v>0</v>
      </c>
      <c r="AE353" s="180">
        <v>0</v>
      </c>
      <c r="AF353" s="230">
        <f t="shared" si="73"/>
        <v>0</v>
      </c>
      <c r="AG353" s="180">
        <v>0</v>
      </c>
      <c r="AH353" s="180">
        <v>25</v>
      </c>
      <c r="AI353" s="230">
        <f t="shared" si="74"/>
        <v>25</v>
      </c>
      <c r="AJ353" s="227">
        <v>0</v>
      </c>
      <c r="AK353" s="227">
        <v>25</v>
      </c>
      <c r="AL353" s="228">
        <v>25</v>
      </c>
      <c r="AM353" s="180" t="s">
        <v>444</v>
      </c>
      <c r="AN353" s="180">
        <v>0</v>
      </c>
      <c r="AO353" s="180">
        <v>0</v>
      </c>
      <c r="AP353" s="180" t="s">
        <v>638</v>
      </c>
      <c r="AQ353" s="182" t="s">
        <v>643</v>
      </c>
      <c r="AR353" s="191"/>
      <c r="AS353" s="191"/>
      <c r="AT353" s="191"/>
      <c r="AU353" s="191"/>
      <c r="AV353" s="191"/>
      <c r="AW353" s="191"/>
    </row>
    <row r="354" spans="1:49" ht="30.75" customHeight="1" x14ac:dyDescent="0.15">
      <c r="A354" s="180" t="s">
        <v>496</v>
      </c>
      <c r="B354" s="180" t="s">
        <v>1645</v>
      </c>
      <c r="C354" s="180" t="s">
        <v>1662</v>
      </c>
      <c r="D354" s="180" t="s">
        <v>1637</v>
      </c>
      <c r="E354" s="180" t="s">
        <v>259</v>
      </c>
      <c r="F354" s="181" t="s">
        <v>259</v>
      </c>
      <c r="G354" s="181"/>
      <c r="H354" s="181"/>
      <c r="I354" s="181"/>
      <c r="J354" s="181"/>
      <c r="K354" s="181"/>
      <c r="L354" s="181"/>
      <c r="M354" s="180" t="s">
        <v>436</v>
      </c>
      <c r="N354" s="180" t="s">
        <v>499</v>
      </c>
      <c r="O354" s="180" t="s">
        <v>438</v>
      </c>
      <c r="P354" s="180" t="s">
        <v>473</v>
      </c>
      <c r="Q354" s="180">
        <v>31</v>
      </c>
      <c r="R354" s="180"/>
      <c r="S354" s="180"/>
      <c r="T354" s="180"/>
      <c r="U354" s="180"/>
      <c r="V354" s="180"/>
      <c r="W354" s="180"/>
      <c r="X354" s="180"/>
      <c r="Y354" s="228">
        <f t="shared" si="72"/>
        <v>0</v>
      </c>
      <c r="Z354" s="180"/>
      <c r="AA354" s="180"/>
      <c r="AB354" s="180"/>
      <c r="AC354" s="180" t="s">
        <v>1170</v>
      </c>
      <c r="AD354" s="180">
        <v>0</v>
      </c>
      <c r="AE354" s="180">
        <v>0</v>
      </c>
      <c r="AF354" s="230">
        <f t="shared" si="73"/>
        <v>0</v>
      </c>
      <c r="AG354" s="180">
        <v>0</v>
      </c>
      <c r="AH354" s="180">
        <v>28</v>
      </c>
      <c r="AI354" s="230">
        <f t="shared" si="74"/>
        <v>28</v>
      </c>
      <c r="AJ354" s="227">
        <v>0</v>
      </c>
      <c r="AK354" s="227">
        <v>28</v>
      </c>
      <c r="AL354" s="228">
        <v>28</v>
      </c>
      <c r="AM354" s="180" t="s">
        <v>444</v>
      </c>
      <c r="AN354" s="180">
        <v>0</v>
      </c>
      <c r="AO354" s="180">
        <v>0</v>
      </c>
      <c r="AP354" s="180" t="s">
        <v>638</v>
      </c>
      <c r="AQ354" s="182" t="s">
        <v>643</v>
      </c>
      <c r="AR354" s="191"/>
      <c r="AS354" s="191"/>
      <c r="AT354" s="191"/>
      <c r="AU354" s="191"/>
      <c r="AV354" s="191"/>
      <c r="AW354" s="191"/>
    </row>
    <row r="355" spans="1:49" ht="30.75" customHeight="1" x14ac:dyDescent="0.15">
      <c r="A355" s="180" t="s">
        <v>1648</v>
      </c>
      <c r="B355" s="180" t="s">
        <v>1645</v>
      </c>
      <c r="C355" s="180" t="s">
        <v>1663</v>
      </c>
      <c r="D355" s="180" t="s">
        <v>1664</v>
      </c>
      <c r="E355" s="180" t="s">
        <v>1665</v>
      </c>
      <c r="F355" s="180"/>
      <c r="G355" s="180" t="s">
        <v>267</v>
      </c>
      <c r="H355" s="180"/>
      <c r="I355" s="181" t="s">
        <v>296</v>
      </c>
      <c r="J355" s="181"/>
      <c r="K355" s="181"/>
      <c r="L355" s="181" t="s">
        <v>349</v>
      </c>
      <c r="M355" s="180" t="s">
        <v>449</v>
      </c>
      <c r="N355" s="180" t="s">
        <v>437</v>
      </c>
      <c r="O355" s="180" t="s">
        <v>438</v>
      </c>
      <c r="P355" s="180" t="s">
        <v>439</v>
      </c>
      <c r="Q355" s="180">
        <v>3</v>
      </c>
      <c r="R355" s="180"/>
      <c r="S355" s="180" t="s">
        <v>1666</v>
      </c>
      <c r="T355" s="180"/>
      <c r="U355" s="180"/>
      <c r="V355" s="180"/>
      <c r="W355" s="180">
        <v>665</v>
      </c>
      <c r="X355" s="180"/>
      <c r="Y355" s="228">
        <v>665</v>
      </c>
      <c r="Z355" s="180"/>
      <c r="AA355" s="180"/>
      <c r="AB355" s="180"/>
      <c r="AC355" s="180"/>
      <c r="AD355" s="180"/>
      <c r="AE355" s="180"/>
      <c r="AF355" s="230"/>
      <c r="AG355" s="180"/>
      <c r="AH355" s="180"/>
      <c r="AI355" s="230">
        <v>0</v>
      </c>
      <c r="AJ355" s="227"/>
      <c r="AK355" s="227"/>
      <c r="AL355" s="228">
        <v>0</v>
      </c>
      <c r="AM355" s="180"/>
      <c r="AN355" s="180"/>
      <c r="AO355" s="180"/>
      <c r="AP355" s="180"/>
      <c r="AQ355" s="182"/>
      <c r="AR355" s="191"/>
      <c r="AS355" s="191"/>
      <c r="AT355" s="191"/>
      <c r="AU355" s="191"/>
      <c r="AV355" s="191"/>
      <c r="AW355" s="191"/>
    </row>
    <row r="356" spans="1:49" ht="30.75" customHeight="1" x14ac:dyDescent="0.15">
      <c r="A356" s="180" t="s">
        <v>1648</v>
      </c>
      <c r="B356" s="180" t="s">
        <v>1645</v>
      </c>
      <c r="C356" s="180" t="s">
        <v>1667</v>
      </c>
      <c r="D356" s="180" t="s">
        <v>1664</v>
      </c>
      <c r="E356" s="180" t="s">
        <v>1665</v>
      </c>
      <c r="F356" s="180"/>
      <c r="G356" s="180" t="s">
        <v>267</v>
      </c>
      <c r="H356" s="180"/>
      <c r="I356" s="181" t="s">
        <v>296</v>
      </c>
      <c r="J356" s="181"/>
      <c r="K356" s="181"/>
      <c r="L356" s="181" t="s">
        <v>349</v>
      </c>
      <c r="M356" s="180" t="s">
        <v>449</v>
      </c>
      <c r="N356" s="180" t="s">
        <v>437</v>
      </c>
      <c r="O356" s="180" t="s">
        <v>438</v>
      </c>
      <c r="P356" s="180" t="s">
        <v>439</v>
      </c>
      <c r="Q356" s="180">
        <v>3</v>
      </c>
      <c r="R356" s="180"/>
      <c r="S356" s="180" t="s">
        <v>1666</v>
      </c>
      <c r="T356" s="180"/>
      <c r="U356" s="180"/>
      <c r="V356" s="180"/>
      <c r="W356" s="180">
        <v>665</v>
      </c>
      <c r="X356" s="180"/>
      <c r="Y356" s="228">
        <v>665</v>
      </c>
      <c r="Z356" s="180"/>
      <c r="AA356" s="180"/>
      <c r="AB356" s="180"/>
      <c r="AC356" s="180"/>
      <c r="AD356" s="180"/>
      <c r="AE356" s="180"/>
      <c r="AF356" s="230"/>
      <c r="AG356" s="180"/>
      <c r="AH356" s="180"/>
      <c r="AI356" s="230">
        <v>0</v>
      </c>
      <c r="AJ356" s="227"/>
      <c r="AK356" s="227"/>
      <c r="AL356" s="228">
        <v>0</v>
      </c>
      <c r="AM356" s="180"/>
      <c r="AN356" s="180"/>
      <c r="AO356" s="180"/>
      <c r="AP356" s="180"/>
      <c r="AQ356" s="182"/>
      <c r="AR356" s="191"/>
      <c r="AS356" s="191"/>
      <c r="AT356" s="191"/>
      <c r="AU356" s="191"/>
      <c r="AV356" s="191"/>
      <c r="AW356" s="191"/>
    </row>
    <row r="357" spans="1:49" ht="36.75" customHeight="1" x14ac:dyDescent="0.15">
      <c r="A357" s="180" t="s">
        <v>1648</v>
      </c>
      <c r="B357" s="180" t="s">
        <v>1645</v>
      </c>
      <c r="C357" s="180" t="s">
        <v>1668</v>
      </c>
      <c r="D357" s="180" t="s">
        <v>1664</v>
      </c>
      <c r="E357" s="180" t="s">
        <v>1665</v>
      </c>
      <c r="F357" s="180"/>
      <c r="G357" s="180" t="s">
        <v>267</v>
      </c>
      <c r="H357" s="180"/>
      <c r="I357" s="181" t="s">
        <v>296</v>
      </c>
      <c r="J357" s="181"/>
      <c r="K357" s="181"/>
      <c r="L357" s="181" t="s">
        <v>349</v>
      </c>
      <c r="M357" s="180" t="s">
        <v>449</v>
      </c>
      <c r="N357" s="180" t="s">
        <v>437</v>
      </c>
      <c r="O357" s="180" t="s">
        <v>438</v>
      </c>
      <c r="P357" s="180" t="s">
        <v>439</v>
      </c>
      <c r="Q357" s="180">
        <v>3</v>
      </c>
      <c r="R357" s="180"/>
      <c r="S357" s="180" t="s">
        <v>1666</v>
      </c>
      <c r="T357" s="180"/>
      <c r="U357" s="180"/>
      <c r="V357" s="180"/>
      <c r="W357" s="180">
        <v>665</v>
      </c>
      <c r="X357" s="180"/>
      <c r="Y357" s="228">
        <v>665</v>
      </c>
      <c r="Z357" s="180"/>
      <c r="AA357" s="180"/>
      <c r="AB357" s="180"/>
      <c r="AC357" s="180"/>
      <c r="AD357" s="180"/>
      <c r="AE357" s="180"/>
      <c r="AF357" s="230"/>
      <c r="AG357" s="180"/>
      <c r="AH357" s="180"/>
      <c r="AI357" s="230">
        <v>0</v>
      </c>
      <c r="AJ357" s="227"/>
      <c r="AK357" s="227"/>
      <c r="AL357" s="228">
        <v>0</v>
      </c>
      <c r="AM357" s="180"/>
      <c r="AN357" s="180"/>
      <c r="AO357" s="180"/>
      <c r="AP357" s="180"/>
      <c r="AQ357" s="182"/>
      <c r="AR357" s="191"/>
      <c r="AS357" s="191"/>
      <c r="AT357" s="191"/>
      <c r="AU357" s="191"/>
      <c r="AV357" s="191"/>
      <c r="AW357" s="191"/>
    </row>
    <row r="358" spans="1:49" ht="30.75" customHeight="1" x14ac:dyDescent="0.15">
      <c r="A358" s="103" t="s">
        <v>1669</v>
      </c>
      <c r="B358" s="101" t="s">
        <v>1645</v>
      </c>
      <c r="C358" s="101" t="s">
        <v>1670</v>
      </c>
      <c r="D358" s="160" t="s">
        <v>1671</v>
      </c>
      <c r="E358" s="101" t="s">
        <v>1672</v>
      </c>
      <c r="F358" s="101" t="s">
        <v>259</v>
      </c>
      <c r="G358" s="101"/>
      <c r="H358" s="101"/>
      <c r="I358" s="101"/>
      <c r="J358" s="101"/>
      <c r="K358" s="101"/>
      <c r="L358" s="101"/>
      <c r="M358" s="101" t="s">
        <v>436</v>
      </c>
      <c r="N358" s="101" t="s">
        <v>499</v>
      </c>
      <c r="O358" s="127" t="s">
        <v>438</v>
      </c>
      <c r="P358" s="101" t="s">
        <v>600</v>
      </c>
      <c r="Q358" s="136">
        <v>6</v>
      </c>
      <c r="R358" s="92"/>
      <c r="S358" s="101"/>
      <c r="T358" s="91"/>
      <c r="U358" s="91"/>
      <c r="V358" s="93"/>
      <c r="W358" s="237"/>
      <c r="X358" s="238"/>
      <c r="Y358" s="228">
        <f t="shared" ref="Y358:Y421" si="75">+W358+X358</f>
        <v>0</v>
      </c>
      <c r="Z358" s="238"/>
      <c r="AA358" s="238"/>
      <c r="AB358" s="240"/>
      <c r="AC358" s="241" t="s">
        <v>1673</v>
      </c>
      <c r="AD358" s="242">
        <v>0</v>
      </c>
      <c r="AE358" s="243">
        <v>0</v>
      </c>
      <c r="AF358" s="230">
        <f t="shared" ref="AF358:AF421" si="76">+AD358+AE358</f>
        <v>0</v>
      </c>
      <c r="AG358" s="243">
        <v>0</v>
      </c>
      <c r="AH358" s="243">
        <v>220</v>
      </c>
      <c r="AI358" s="230">
        <f t="shared" ref="AI358:AI421" si="77">+AG358+AH358</f>
        <v>220</v>
      </c>
      <c r="AJ358" s="238">
        <v>0</v>
      </c>
      <c r="AK358" s="227">
        <v>220</v>
      </c>
      <c r="AL358" s="228">
        <v>220</v>
      </c>
      <c r="AM358" s="243" t="s">
        <v>444</v>
      </c>
      <c r="AN358" s="243">
        <v>0</v>
      </c>
      <c r="AO358" s="245">
        <v>0</v>
      </c>
      <c r="AP358" s="132" t="s">
        <v>638</v>
      </c>
      <c r="AQ358" s="133" t="s">
        <v>643</v>
      </c>
      <c r="AR358" s="191"/>
      <c r="AS358" s="191"/>
      <c r="AT358" s="191"/>
      <c r="AU358" s="191"/>
      <c r="AV358" s="191"/>
      <c r="AW358" s="191"/>
    </row>
    <row r="359" spans="1:49" ht="30.75" customHeight="1" x14ac:dyDescent="0.15">
      <c r="A359" s="103" t="s">
        <v>1674</v>
      </c>
      <c r="B359" s="101" t="s">
        <v>1675</v>
      </c>
      <c r="C359" s="101" t="s">
        <v>1676</v>
      </c>
      <c r="D359" s="160" t="s">
        <v>1677</v>
      </c>
      <c r="E359" s="101" t="s">
        <v>1672</v>
      </c>
      <c r="F359" s="101" t="s">
        <v>259</v>
      </c>
      <c r="G359" s="101"/>
      <c r="H359" s="101"/>
      <c r="I359" s="101"/>
      <c r="J359" s="101"/>
      <c r="K359" s="101"/>
      <c r="L359" s="101"/>
      <c r="M359" s="101" t="s">
        <v>436</v>
      </c>
      <c r="N359" s="101" t="s">
        <v>499</v>
      </c>
      <c r="O359" s="127" t="s">
        <v>438</v>
      </c>
      <c r="P359" s="101" t="s">
        <v>473</v>
      </c>
      <c r="Q359" s="136">
        <v>3</v>
      </c>
      <c r="R359" s="103"/>
      <c r="S359" s="101"/>
      <c r="T359" s="101"/>
      <c r="U359" s="101"/>
      <c r="V359" s="134"/>
      <c r="W359" s="237"/>
      <c r="X359" s="238"/>
      <c r="Y359" s="228">
        <f t="shared" si="75"/>
        <v>0</v>
      </c>
      <c r="Z359" s="238"/>
      <c r="AA359" s="238"/>
      <c r="AB359" s="240"/>
      <c r="AC359" s="241" t="s">
        <v>1673</v>
      </c>
      <c r="AD359" s="242">
        <v>0</v>
      </c>
      <c r="AE359" s="243">
        <v>0</v>
      </c>
      <c r="AF359" s="230">
        <f t="shared" si="76"/>
        <v>0</v>
      </c>
      <c r="AG359" s="243">
        <v>0</v>
      </c>
      <c r="AH359" s="243">
        <v>51</v>
      </c>
      <c r="AI359" s="230">
        <f t="shared" si="77"/>
        <v>51</v>
      </c>
      <c r="AJ359" s="238">
        <v>0</v>
      </c>
      <c r="AK359" s="227">
        <v>51</v>
      </c>
      <c r="AL359" s="228">
        <v>51</v>
      </c>
      <c r="AM359" s="243" t="s">
        <v>444</v>
      </c>
      <c r="AN359" s="243">
        <v>0</v>
      </c>
      <c r="AO359" s="245">
        <v>0</v>
      </c>
      <c r="AP359" s="132" t="s">
        <v>638</v>
      </c>
      <c r="AQ359" s="133" t="s">
        <v>643</v>
      </c>
      <c r="AR359" s="191"/>
      <c r="AS359" s="191"/>
      <c r="AT359" s="191"/>
      <c r="AU359" s="191"/>
      <c r="AV359" s="191"/>
      <c r="AW359" s="191"/>
    </row>
    <row r="360" spans="1:49" ht="30.75" customHeight="1" x14ac:dyDescent="0.15">
      <c r="A360" s="103" t="s">
        <v>496</v>
      </c>
      <c r="B360" s="101" t="s">
        <v>1678</v>
      </c>
      <c r="C360" s="101" t="s">
        <v>1679</v>
      </c>
      <c r="D360" s="160" t="s">
        <v>1680</v>
      </c>
      <c r="E360" s="101" t="s">
        <v>1672</v>
      </c>
      <c r="F360" s="101" t="s">
        <v>259</v>
      </c>
      <c r="G360" s="101"/>
      <c r="H360" s="101"/>
      <c r="I360" s="101"/>
      <c r="J360" s="101"/>
      <c r="K360" s="101"/>
      <c r="L360" s="101"/>
      <c r="M360" s="101" t="s">
        <v>436</v>
      </c>
      <c r="N360" s="101" t="s">
        <v>499</v>
      </c>
      <c r="O360" s="127" t="s">
        <v>438</v>
      </c>
      <c r="P360" s="101" t="s">
        <v>473</v>
      </c>
      <c r="Q360" s="136">
        <v>30</v>
      </c>
      <c r="R360" s="92"/>
      <c r="S360" s="101"/>
      <c r="T360" s="91"/>
      <c r="U360" s="91"/>
      <c r="V360" s="93"/>
      <c r="W360" s="237"/>
      <c r="X360" s="238"/>
      <c r="Y360" s="228">
        <f t="shared" si="75"/>
        <v>0</v>
      </c>
      <c r="Z360" s="238"/>
      <c r="AA360" s="238"/>
      <c r="AB360" s="240"/>
      <c r="AC360" s="241" t="s">
        <v>1673</v>
      </c>
      <c r="AD360" s="242">
        <v>0</v>
      </c>
      <c r="AE360" s="243">
        <v>0</v>
      </c>
      <c r="AF360" s="230">
        <f t="shared" si="76"/>
        <v>0</v>
      </c>
      <c r="AG360" s="243">
        <v>0</v>
      </c>
      <c r="AH360" s="243">
        <v>2</v>
      </c>
      <c r="AI360" s="230">
        <f t="shared" si="77"/>
        <v>2</v>
      </c>
      <c r="AJ360" s="238">
        <v>0</v>
      </c>
      <c r="AK360" s="227">
        <v>2</v>
      </c>
      <c r="AL360" s="228">
        <v>2</v>
      </c>
      <c r="AM360" s="243" t="s">
        <v>444</v>
      </c>
      <c r="AN360" s="243">
        <v>0</v>
      </c>
      <c r="AO360" s="245">
        <v>0</v>
      </c>
      <c r="AP360" s="132" t="s">
        <v>638</v>
      </c>
      <c r="AQ360" s="133" t="s">
        <v>643</v>
      </c>
      <c r="AR360" s="191"/>
      <c r="AS360" s="191"/>
      <c r="AT360" s="191"/>
      <c r="AU360" s="191"/>
      <c r="AV360" s="191"/>
      <c r="AW360" s="191"/>
    </row>
    <row r="361" spans="1:49" ht="30.75" customHeight="1" x14ac:dyDescent="0.15">
      <c r="A361" s="103" t="s">
        <v>496</v>
      </c>
      <c r="B361" s="101" t="s">
        <v>1678</v>
      </c>
      <c r="C361" s="101" t="s">
        <v>1679</v>
      </c>
      <c r="D361" s="160" t="s">
        <v>1681</v>
      </c>
      <c r="E361" s="101" t="s">
        <v>1672</v>
      </c>
      <c r="F361" s="101" t="s">
        <v>259</v>
      </c>
      <c r="G361" s="101"/>
      <c r="H361" s="101"/>
      <c r="I361" s="101"/>
      <c r="J361" s="101"/>
      <c r="K361" s="101"/>
      <c r="L361" s="101"/>
      <c r="M361" s="101" t="s">
        <v>436</v>
      </c>
      <c r="N361" s="101" t="s">
        <v>499</v>
      </c>
      <c r="O361" s="127" t="s">
        <v>438</v>
      </c>
      <c r="P361" s="101" t="s">
        <v>473</v>
      </c>
      <c r="Q361" s="136">
        <v>30</v>
      </c>
      <c r="R361" s="92"/>
      <c r="S361" s="101"/>
      <c r="T361" s="91"/>
      <c r="U361" s="91"/>
      <c r="V361" s="93"/>
      <c r="W361" s="237"/>
      <c r="X361" s="238"/>
      <c r="Y361" s="228">
        <f t="shared" si="75"/>
        <v>0</v>
      </c>
      <c r="Z361" s="238"/>
      <c r="AA361" s="238"/>
      <c r="AB361" s="240"/>
      <c r="AC361" s="241" t="s">
        <v>1673</v>
      </c>
      <c r="AD361" s="242">
        <v>0</v>
      </c>
      <c r="AE361" s="243">
        <v>0</v>
      </c>
      <c r="AF361" s="230">
        <f t="shared" si="76"/>
        <v>0</v>
      </c>
      <c r="AG361" s="243">
        <v>0</v>
      </c>
      <c r="AH361" s="243">
        <v>0</v>
      </c>
      <c r="AI361" s="230">
        <f t="shared" si="77"/>
        <v>0</v>
      </c>
      <c r="AJ361" s="238">
        <v>0</v>
      </c>
      <c r="AK361" s="227">
        <v>0</v>
      </c>
      <c r="AL361" s="228">
        <v>0</v>
      </c>
      <c r="AM361" s="243" t="s">
        <v>444</v>
      </c>
      <c r="AN361" s="243">
        <v>0</v>
      </c>
      <c r="AO361" s="245">
        <v>0</v>
      </c>
      <c r="AP361" s="132" t="s">
        <v>638</v>
      </c>
      <c r="AQ361" s="133" t="s">
        <v>643</v>
      </c>
      <c r="AR361" s="191"/>
      <c r="AS361" s="191"/>
      <c r="AT361" s="191"/>
      <c r="AU361" s="191"/>
      <c r="AV361" s="191"/>
      <c r="AW361" s="191"/>
    </row>
    <row r="362" spans="1:49" ht="30.75" customHeight="1" x14ac:dyDescent="0.15">
      <c r="A362" s="103" t="s">
        <v>496</v>
      </c>
      <c r="B362" s="101" t="s">
        <v>1678</v>
      </c>
      <c r="C362" s="101" t="s">
        <v>1679</v>
      </c>
      <c r="D362" s="160" t="s">
        <v>1622</v>
      </c>
      <c r="E362" s="101" t="s">
        <v>1672</v>
      </c>
      <c r="F362" s="101" t="s">
        <v>259</v>
      </c>
      <c r="G362" s="101"/>
      <c r="H362" s="101"/>
      <c r="I362" s="101"/>
      <c r="J362" s="101"/>
      <c r="K362" s="101"/>
      <c r="L362" s="101"/>
      <c r="M362" s="101" t="s">
        <v>436</v>
      </c>
      <c r="N362" s="101" t="s">
        <v>499</v>
      </c>
      <c r="O362" s="127" t="s">
        <v>438</v>
      </c>
      <c r="P362" s="101" t="s">
        <v>473</v>
      </c>
      <c r="Q362" s="136">
        <v>30</v>
      </c>
      <c r="R362" s="92"/>
      <c r="S362" s="101"/>
      <c r="T362" s="91"/>
      <c r="U362" s="91"/>
      <c r="V362" s="93"/>
      <c r="W362" s="237"/>
      <c r="X362" s="238"/>
      <c r="Y362" s="228">
        <f t="shared" si="75"/>
        <v>0</v>
      </c>
      <c r="Z362" s="238"/>
      <c r="AA362" s="238"/>
      <c r="AB362" s="240"/>
      <c r="AC362" s="241" t="s">
        <v>1673</v>
      </c>
      <c r="AD362" s="242">
        <v>0</v>
      </c>
      <c r="AE362" s="243">
        <v>0</v>
      </c>
      <c r="AF362" s="230">
        <f t="shared" si="76"/>
        <v>0</v>
      </c>
      <c r="AG362" s="243">
        <v>0</v>
      </c>
      <c r="AH362" s="243">
        <v>21</v>
      </c>
      <c r="AI362" s="230">
        <f t="shared" si="77"/>
        <v>21</v>
      </c>
      <c r="AJ362" s="238">
        <v>0</v>
      </c>
      <c r="AK362" s="227">
        <v>21</v>
      </c>
      <c r="AL362" s="228">
        <v>21</v>
      </c>
      <c r="AM362" s="243" t="s">
        <v>444</v>
      </c>
      <c r="AN362" s="243">
        <v>0</v>
      </c>
      <c r="AO362" s="245">
        <v>0</v>
      </c>
      <c r="AP362" s="132" t="s">
        <v>638</v>
      </c>
      <c r="AQ362" s="133" t="s">
        <v>643</v>
      </c>
      <c r="AR362" s="191"/>
      <c r="AS362" s="191"/>
      <c r="AT362" s="191"/>
      <c r="AU362" s="191"/>
      <c r="AV362" s="191"/>
      <c r="AW362" s="191"/>
    </row>
    <row r="363" spans="1:49" ht="30.75" customHeight="1" x14ac:dyDescent="0.15">
      <c r="A363" s="103" t="s">
        <v>496</v>
      </c>
      <c r="B363" s="101" t="s">
        <v>1678</v>
      </c>
      <c r="C363" s="101" t="s">
        <v>1679</v>
      </c>
      <c r="D363" s="160" t="s">
        <v>1628</v>
      </c>
      <c r="E363" s="101" t="s">
        <v>1672</v>
      </c>
      <c r="F363" s="101" t="s">
        <v>259</v>
      </c>
      <c r="G363" s="101"/>
      <c r="H363" s="101"/>
      <c r="I363" s="101"/>
      <c r="J363" s="101"/>
      <c r="K363" s="101"/>
      <c r="L363" s="101"/>
      <c r="M363" s="101" t="s">
        <v>436</v>
      </c>
      <c r="N363" s="101" t="s">
        <v>499</v>
      </c>
      <c r="O363" s="127" t="s">
        <v>438</v>
      </c>
      <c r="P363" s="101" t="s">
        <v>473</v>
      </c>
      <c r="Q363" s="136">
        <v>30</v>
      </c>
      <c r="R363" s="92"/>
      <c r="S363" s="101"/>
      <c r="T363" s="91"/>
      <c r="U363" s="91"/>
      <c r="V363" s="93"/>
      <c r="W363" s="237"/>
      <c r="X363" s="238"/>
      <c r="Y363" s="228">
        <f t="shared" si="75"/>
        <v>0</v>
      </c>
      <c r="Z363" s="238"/>
      <c r="AA363" s="238"/>
      <c r="AB363" s="240"/>
      <c r="AC363" s="241" t="s">
        <v>1673</v>
      </c>
      <c r="AD363" s="242">
        <v>0</v>
      </c>
      <c r="AE363" s="243">
        <v>0</v>
      </c>
      <c r="AF363" s="230">
        <f t="shared" si="76"/>
        <v>0</v>
      </c>
      <c r="AG363" s="243">
        <v>0</v>
      </c>
      <c r="AH363" s="243">
        <v>0</v>
      </c>
      <c r="AI363" s="230">
        <f t="shared" si="77"/>
        <v>0</v>
      </c>
      <c r="AJ363" s="238">
        <v>0</v>
      </c>
      <c r="AK363" s="227">
        <v>0</v>
      </c>
      <c r="AL363" s="228">
        <v>0</v>
      </c>
      <c r="AM363" s="243" t="s">
        <v>444</v>
      </c>
      <c r="AN363" s="243">
        <v>0</v>
      </c>
      <c r="AO363" s="245">
        <v>0</v>
      </c>
      <c r="AP363" s="132" t="s">
        <v>638</v>
      </c>
      <c r="AQ363" s="133" t="s">
        <v>643</v>
      </c>
      <c r="AR363" s="191"/>
      <c r="AS363" s="191"/>
      <c r="AT363" s="191"/>
      <c r="AU363" s="191"/>
      <c r="AV363" s="191"/>
      <c r="AW363" s="191"/>
    </row>
    <row r="364" spans="1:49" ht="30.75" customHeight="1" x14ac:dyDescent="0.15">
      <c r="A364" s="103" t="s">
        <v>496</v>
      </c>
      <c r="B364" s="101" t="s">
        <v>1678</v>
      </c>
      <c r="C364" s="101" t="s">
        <v>1679</v>
      </c>
      <c r="D364" s="160" t="s">
        <v>1682</v>
      </c>
      <c r="E364" s="101" t="s">
        <v>1672</v>
      </c>
      <c r="F364" s="101" t="s">
        <v>259</v>
      </c>
      <c r="G364" s="101"/>
      <c r="H364" s="101"/>
      <c r="I364" s="101"/>
      <c r="J364" s="101"/>
      <c r="K364" s="101"/>
      <c r="L364" s="101"/>
      <c r="M364" s="101" t="s">
        <v>436</v>
      </c>
      <c r="N364" s="101" t="s">
        <v>499</v>
      </c>
      <c r="O364" s="127" t="s">
        <v>438</v>
      </c>
      <c r="P364" s="101" t="s">
        <v>473</v>
      </c>
      <c r="Q364" s="136">
        <v>30</v>
      </c>
      <c r="R364" s="92"/>
      <c r="S364" s="101"/>
      <c r="T364" s="91"/>
      <c r="U364" s="91"/>
      <c r="V364" s="93"/>
      <c r="W364" s="237"/>
      <c r="X364" s="238"/>
      <c r="Y364" s="228">
        <f t="shared" si="75"/>
        <v>0</v>
      </c>
      <c r="Z364" s="238"/>
      <c r="AA364" s="238"/>
      <c r="AB364" s="240"/>
      <c r="AC364" s="241" t="s">
        <v>1673</v>
      </c>
      <c r="AD364" s="242">
        <v>0</v>
      </c>
      <c r="AE364" s="243">
        <v>0</v>
      </c>
      <c r="AF364" s="230">
        <f t="shared" si="76"/>
        <v>0</v>
      </c>
      <c r="AG364" s="243">
        <v>0</v>
      </c>
      <c r="AH364" s="243">
        <v>0</v>
      </c>
      <c r="AI364" s="230">
        <f t="shared" si="77"/>
        <v>0</v>
      </c>
      <c r="AJ364" s="238">
        <v>0</v>
      </c>
      <c r="AK364" s="227">
        <v>0</v>
      </c>
      <c r="AL364" s="228">
        <v>0</v>
      </c>
      <c r="AM364" s="243" t="s">
        <v>444</v>
      </c>
      <c r="AN364" s="243">
        <v>0</v>
      </c>
      <c r="AO364" s="245">
        <v>0</v>
      </c>
      <c r="AP364" s="132" t="s">
        <v>638</v>
      </c>
      <c r="AQ364" s="133" t="s">
        <v>643</v>
      </c>
      <c r="AR364" s="191"/>
      <c r="AS364" s="191"/>
      <c r="AT364" s="191"/>
      <c r="AU364" s="191"/>
      <c r="AV364" s="191"/>
      <c r="AW364" s="191"/>
    </row>
    <row r="365" spans="1:49" ht="22.5" x14ac:dyDescent="0.15">
      <c r="A365" s="103" t="s">
        <v>496</v>
      </c>
      <c r="B365" s="101" t="s">
        <v>1678</v>
      </c>
      <c r="C365" s="101" t="s">
        <v>1679</v>
      </c>
      <c r="D365" s="160" t="s">
        <v>1683</v>
      </c>
      <c r="E365" s="101" t="s">
        <v>1672</v>
      </c>
      <c r="F365" s="101" t="s">
        <v>259</v>
      </c>
      <c r="G365" s="101"/>
      <c r="H365" s="101"/>
      <c r="I365" s="101"/>
      <c r="J365" s="101"/>
      <c r="K365" s="101"/>
      <c r="L365" s="101"/>
      <c r="M365" s="101" t="s">
        <v>436</v>
      </c>
      <c r="N365" s="101" t="s">
        <v>499</v>
      </c>
      <c r="O365" s="127" t="s">
        <v>438</v>
      </c>
      <c r="P365" s="101" t="s">
        <v>473</v>
      </c>
      <c r="Q365" s="136">
        <v>30</v>
      </c>
      <c r="R365" s="92"/>
      <c r="S365" s="101"/>
      <c r="T365" s="91"/>
      <c r="U365" s="91"/>
      <c r="V365" s="93"/>
      <c r="W365" s="237"/>
      <c r="X365" s="238"/>
      <c r="Y365" s="228">
        <f t="shared" si="75"/>
        <v>0</v>
      </c>
      <c r="Z365" s="238"/>
      <c r="AA365" s="238"/>
      <c r="AB365" s="240"/>
      <c r="AC365" s="241" t="s">
        <v>1673</v>
      </c>
      <c r="AD365" s="242">
        <v>0</v>
      </c>
      <c r="AE365" s="243">
        <v>0</v>
      </c>
      <c r="AF365" s="230">
        <f t="shared" si="76"/>
        <v>0</v>
      </c>
      <c r="AG365" s="243">
        <v>0</v>
      </c>
      <c r="AH365" s="243">
        <v>24</v>
      </c>
      <c r="AI365" s="230">
        <f t="shared" si="77"/>
        <v>24</v>
      </c>
      <c r="AJ365" s="238">
        <v>0</v>
      </c>
      <c r="AK365" s="227">
        <v>24</v>
      </c>
      <c r="AL365" s="228">
        <v>24</v>
      </c>
      <c r="AM365" s="243" t="s">
        <v>444</v>
      </c>
      <c r="AN365" s="243">
        <v>0</v>
      </c>
      <c r="AO365" s="245">
        <v>0</v>
      </c>
      <c r="AP365" s="132" t="s">
        <v>638</v>
      </c>
      <c r="AQ365" s="133" t="s">
        <v>643</v>
      </c>
      <c r="AR365" s="191"/>
      <c r="AS365" s="191"/>
      <c r="AT365" s="191"/>
      <c r="AU365" s="191"/>
      <c r="AV365" s="191"/>
      <c r="AW365" s="191"/>
    </row>
    <row r="366" spans="1:49" ht="30.75" customHeight="1" x14ac:dyDescent="0.15">
      <c r="A366" s="103" t="s">
        <v>496</v>
      </c>
      <c r="B366" s="101" t="s">
        <v>1678</v>
      </c>
      <c r="C366" s="101" t="s">
        <v>1679</v>
      </c>
      <c r="D366" s="160" t="s">
        <v>1684</v>
      </c>
      <c r="E366" s="101" t="s">
        <v>1672</v>
      </c>
      <c r="F366" s="101" t="s">
        <v>259</v>
      </c>
      <c r="G366" s="101"/>
      <c r="H366" s="101"/>
      <c r="I366" s="101"/>
      <c r="J366" s="101"/>
      <c r="K366" s="101"/>
      <c r="L366" s="101"/>
      <c r="M366" s="101" t="s">
        <v>436</v>
      </c>
      <c r="N366" s="101" t="s">
        <v>499</v>
      </c>
      <c r="O366" s="127" t="s">
        <v>438</v>
      </c>
      <c r="P366" s="101" t="s">
        <v>473</v>
      </c>
      <c r="Q366" s="136">
        <v>30</v>
      </c>
      <c r="R366" s="92"/>
      <c r="S366" s="101"/>
      <c r="T366" s="91"/>
      <c r="U366" s="91"/>
      <c r="V366" s="93"/>
      <c r="W366" s="237"/>
      <c r="X366" s="238"/>
      <c r="Y366" s="228">
        <f t="shared" si="75"/>
        <v>0</v>
      </c>
      <c r="Z366" s="238"/>
      <c r="AA366" s="238"/>
      <c r="AB366" s="240"/>
      <c r="AC366" s="241" t="s">
        <v>1673</v>
      </c>
      <c r="AD366" s="242">
        <v>0</v>
      </c>
      <c r="AE366" s="243">
        <v>0</v>
      </c>
      <c r="AF366" s="230">
        <f t="shared" si="76"/>
        <v>0</v>
      </c>
      <c r="AG366" s="243">
        <v>0</v>
      </c>
      <c r="AH366" s="243">
        <v>7</v>
      </c>
      <c r="AI366" s="230">
        <f t="shared" si="77"/>
        <v>7</v>
      </c>
      <c r="AJ366" s="238">
        <v>0</v>
      </c>
      <c r="AK366" s="227">
        <v>7</v>
      </c>
      <c r="AL366" s="228">
        <v>7</v>
      </c>
      <c r="AM366" s="243" t="s">
        <v>444</v>
      </c>
      <c r="AN366" s="243">
        <v>0</v>
      </c>
      <c r="AO366" s="245">
        <v>0</v>
      </c>
      <c r="AP366" s="132" t="s">
        <v>638</v>
      </c>
      <c r="AQ366" s="133" t="s">
        <v>643</v>
      </c>
      <c r="AR366" s="191"/>
      <c r="AS366" s="191"/>
      <c r="AT366" s="191"/>
      <c r="AU366" s="191"/>
      <c r="AV366" s="191"/>
      <c r="AW366" s="191"/>
    </row>
    <row r="367" spans="1:49" ht="30.75" customHeight="1" x14ac:dyDescent="0.15">
      <c r="A367" s="103" t="s">
        <v>496</v>
      </c>
      <c r="B367" s="101" t="s">
        <v>1678</v>
      </c>
      <c r="C367" s="101" t="s">
        <v>1679</v>
      </c>
      <c r="D367" s="160" t="s">
        <v>1685</v>
      </c>
      <c r="E367" s="101" t="s">
        <v>1672</v>
      </c>
      <c r="F367" s="101" t="s">
        <v>259</v>
      </c>
      <c r="G367" s="101"/>
      <c r="H367" s="101"/>
      <c r="I367" s="101"/>
      <c r="J367" s="101"/>
      <c r="K367" s="101"/>
      <c r="L367" s="101"/>
      <c r="M367" s="101" t="s">
        <v>436</v>
      </c>
      <c r="N367" s="101" t="s">
        <v>499</v>
      </c>
      <c r="O367" s="127" t="s">
        <v>438</v>
      </c>
      <c r="P367" s="101" t="s">
        <v>473</v>
      </c>
      <c r="Q367" s="136">
        <v>30</v>
      </c>
      <c r="R367" s="92"/>
      <c r="S367" s="101"/>
      <c r="T367" s="91"/>
      <c r="U367" s="91"/>
      <c r="V367" s="93"/>
      <c r="W367" s="237"/>
      <c r="X367" s="238"/>
      <c r="Y367" s="228">
        <f t="shared" si="75"/>
        <v>0</v>
      </c>
      <c r="Z367" s="238"/>
      <c r="AA367" s="238"/>
      <c r="AB367" s="240"/>
      <c r="AC367" s="241" t="s">
        <v>1673</v>
      </c>
      <c r="AD367" s="242">
        <v>0</v>
      </c>
      <c r="AE367" s="243">
        <v>0</v>
      </c>
      <c r="AF367" s="230">
        <f t="shared" si="76"/>
        <v>0</v>
      </c>
      <c r="AG367" s="243">
        <v>0</v>
      </c>
      <c r="AH367" s="243">
        <v>41</v>
      </c>
      <c r="AI367" s="230">
        <f t="shared" si="77"/>
        <v>41</v>
      </c>
      <c r="AJ367" s="238">
        <v>0</v>
      </c>
      <c r="AK367" s="227">
        <v>41</v>
      </c>
      <c r="AL367" s="228">
        <v>41</v>
      </c>
      <c r="AM367" s="243" t="s">
        <v>444</v>
      </c>
      <c r="AN367" s="243">
        <v>0</v>
      </c>
      <c r="AO367" s="245">
        <v>0</v>
      </c>
      <c r="AP367" s="132" t="s">
        <v>638</v>
      </c>
      <c r="AQ367" s="133" t="s">
        <v>643</v>
      </c>
      <c r="AR367" s="191"/>
      <c r="AS367" s="191"/>
      <c r="AT367" s="191"/>
      <c r="AU367" s="191"/>
      <c r="AV367" s="191"/>
      <c r="AW367" s="191"/>
    </row>
    <row r="368" spans="1:49" ht="30.75" customHeight="1" x14ac:dyDescent="0.15">
      <c r="A368" s="103" t="s">
        <v>496</v>
      </c>
      <c r="B368" s="101" t="s">
        <v>1678</v>
      </c>
      <c r="C368" s="101" t="s">
        <v>1679</v>
      </c>
      <c r="D368" s="160" t="s">
        <v>1686</v>
      </c>
      <c r="E368" s="101" t="s">
        <v>1672</v>
      </c>
      <c r="F368" s="101" t="s">
        <v>259</v>
      </c>
      <c r="G368" s="101"/>
      <c r="H368" s="101"/>
      <c r="I368" s="101"/>
      <c r="J368" s="101"/>
      <c r="K368" s="101"/>
      <c r="L368" s="101"/>
      <c r="M368" s="101" t="s">
        <v>436</v>
      </c>
      <c r="N368" s="101" t="s">
        <v>499</v>
      </c>
      <c r="O368" s="127" t="s">
        <v>438</v>
      </c>
      <c r="P368" s="101" t="s">
        <v>473</v>
      </c>
      <c r="Q368" s="136">
        <v>30</v>
      </c>
      <c r="R368" s="92"/>
      <c r="S368" s="101"/>
      <c r="T368" s="91"/>
      <c r="U368" s="91"/>
      <c r="V368" s="93"/>
      <c r="W368" s="237"/>
      <c r="X368" s="238"/>
      <c r="Y368" s="228">
        <f t="shared" si="75"/>
        <v>0</v>
      </c>
      <c r="Z368" s="238"/>
      <c r="AA368" s="238"/>
      <c r="AB368" s="240"/>
      <c r="AC368" s="241" t="s">
        <v>1673</v>
      </c>
      <c r="AD368" s="242">
        <v>0</v>
      </c>
      <c r="AE368" s="243">
        <v>0</v>
      </c>
      <c r="AF368" s="230">
        <f t="shared" si="76"/>
        <v>0</v>
      </c>
      <c r="AG368" s="243">
        <v>0</v>
      </c>
      <c r="AH368" s="243">
        <v>0</v>
      </c>
      <c r="AI368" s="230">
        <f t="shared" si="77"/>
        <v>0</v>
      </c>
      <c r="AJ368" s="238">
        <v>0</v>
      </c>
      <c r="AK368" s="227">
        <v>0</v>
      </c>
      <c r="AL368" s="228">
        <v>0</v>
      </c>
      <c r="AM368" s="243" t="s">
        <v>444</v>
      </c>
      <c r="AN368" s="243">
        <v>0</v>
      </c>
      <c r="AO368" s="245">
        <v>0</v>
      </c>
      <c r="AP368" s="132" t="s">
        <v>638</v>
      </c>
      <c r="AQ368" s="133" t="s">
        <v>643</v>
      </c>
      <c r="AR368" s="191"/>
      <c r="AS368" s="191"/>
      <c r="AT368" s="191"/>
      <c r="AU368" s="191"/>
      <c r="AV368" s="191"/>
      <c r="AW368" s="191"/>
    </row>
    <row r="369" spans="1:49" ht="30.75" customHeight="1" x14ac:dyDescent="0.15">
      <c r="A369" s="103" t="s">
        <v>496</v>
      </c>
      <c r="B369" s="101" t="s">
        <v>1678</v>
      </c>
      <c r="C369" s="101" t="s">
        <v>1679</v>
      </c>
      <c r="D369" s="160" t="s">
        <v>1687</v>
      </c>
      <c r="E369" s="101" t="s">
        <v>1672</v>
      </c>
      <c r="F369" s="101" t="s">
        <v>259</v>
      </c>
      <c r="G369" s="101"/>
      <c r="H369" s="101"/>
      <c r="I369" s="101"/>
      <c r="J369" s="101"/>
      <c r="K369" s="101"/>
      <c r="L369" s="101"/>
      <c r="M369" s="101" t="s">
        <v>436</v>
      </c>
      <c r="N369" s="101" t="s">
        <v>499</v>
      </c>
      <c r="O369" s="127" t="s">
        <v>438</v>
      </c>
      <c r="P369" s="101" t="s">
        <v>473</v>
      </c>
      <c r="Q369" s="136">
        <v>30</v>
      </c>
      <c r="R369" s="92"/>
      <c r="S369" s="101"/>
      <c r="T369" s="91"/>
      <c r="U369" s="91"/>
      <c r="V369" s="93"/>
      <c r="W369" s="237"/>
      <c r="X369" s="238"/>
      <c r="Y369" s="228">
        <f t="shared" si="75"/>
        <v>0</v>
      </c>
      <c r="Z369" s="238"/>
      <c r="AA369" s="238"/>
      <c r="AB369" s="240"/>
      <c r="AC369" s="241" t="s">
        <v>1673</v>
      </c>
      <c r="AD369" s="242">
        <v>0</v>
      </c>
      <c r="AE369" s="243">
        <v>0</v>
      </c>
      <c r="AF369" s="230">
        <f t="shared" si="76"/>
        <v>0</v>
      </c>
      <c r="AG369" s="243">
        <v>0</v>
      </c>
      <c r="AH369" s="243">
        <v>3</v>
      </c>
      <c r="AI369" s="230">
        <f t="shared" si="77"/>
        <v>3</v>
      </c>
      <c r="AJ369" s="238">
        <v>0</v>
      </c>
      <c r="AK369" s="227">
        <v>3</v>
      </c>
      <c r="AL369" s="228">
        <v>3</v>
      </c>
      <c r="AM369" s="243" t="s">
        <v>444</v>
      </c>
      <c r="AN369" s="243">
        <v>0</v>
      </c>
      <c r="AO369" s="245">
        <v>0</v>
      </c>
      <c r="AP369" s="132" t="s">
        <v>638</v>
      </c>
      <c r="AQ369" s="133" t="s">
        <v>643</v>
      </c>
      <c r="AR369" s="191"/>
      <c r="AS369" s="191"/>
      <c r="AT369" s="191"/>
      <c r="AU369" s="191"/>
      <c r="AV369" s="191"/>
      <c r="AW369" s="191"/>
    </row>
    <row r="370" spans="1:49" ht="30.75" customHeight="1" x14ac:dyDescent="0.15">
      <c r="A370" s="103" t="s">
        <v>496</v>
      </c>
      <c r="B370" s="101" t="s">
        <v>1678</v>
      </c>
      <c r="C370" s="101" t="s">
        <v>1679</v>
      </c>
      <c r="D370" s="160" t="s">
        <v>1688</v>
      </c>
      <c r="E370" s="101" t="s">
        <v>1672</v>
      </c>
      <c r="F370" s="101" t="s">
        <v>259</v>
      </c>
      <c r="G370" s="101"/>
      <c r="H370" s="101"/>
      <c r="I370" s="101"/>
      <c r="J370" s="101"/>
      <c r="K370" s="101"/>
      <c r="L370" s="101"/>
      <c r="M370" s="101" t="s">
        <v>436</v>
      </c>
      <c r="N370" s="101" t="s">
        <v>499</v>
      </c>
      <c r="O370" s="127" t="s">
        <v>438</v>
      </c>
      <c r="P370" s="101" t="s">
        <v>473</v>
      </c>
      <c r="Q370" s="136">
        <v>30</v>
      </c>
      <c r="R370" s="92"/>
      <c r="S370" s="101"/>
      <c r="T370" s="91"/>
      <c r="U370" s="91"/>
      <c r="V370" s="93"/>
      <c r="W370" s="237"/>
      <c r="X370" s="238"/>
      <c r="Y370" s="228">
        <f t="shared" si="75"/>
        <v>0</v>
      </c>
      <c r="Z370" s="238"/>
      <c r="AA370" s="238"/>
      <c r="AB370" s="240"/>
      <c r="AC370" s="241" t="s">
        <v>1673</v>
      </c>
      <c r="AD370" s="242">
        <v>0</v>
      </c>
      <c r="AE370" s="243">
        <v>0</v>
      </c>
      <c r="AF370" s="230">
        <f t="shared" si="76"/>
        <v>0</v>
      </c>
      <c r="AG370" s="243">
        <v>0</v>
      </c>
      <c r="AH370" s="243">
        <v>1</v>
      </c>
      <c r="AI370" s="230">
        <f t="shared" si="77"/>
        <v>1</v>
      </c>
      <c r="AJ370" s="238">
        <v>0</v>
      </c>
      <c r="AK370" s="227">
        <v>1</v>
      </c>
      <c r="AL370" s="228">
        <v>1</v>
      </c>
      <c r="AM370" s="243" t="s">
        <v>444</v>
      </c>
      <c r="AN370" s="243">
        <v>0</v>
      </c>
      <c r="AO370" s="245">
        <v>0</v>
      </c>
      <c r="AP370" s="132" t="s">
        <v>638</v>
      </c>
      <c r="AQ370" s="133" t="s">
        <v>643</v>
      </c>
      <c r="AR370" s="191"/>
      <c r="AS370" s="191"/>
      <c r="AT370" s="191"/>
      <c r="AU370" s="191"/>
      <c r="AV370" s="191"/>
      <c r="AW370" s="191"/>
    </row>
    <row r="371" spans="1:49" ht="30.75" customHeight="1" x14ac:dyDescent="0.15">
      <c r="A371" s="103" t="s">
        <v>496</v>
      </c>
      <c r="B371" s="101" t="s">
        <v>1678</v>
      </c>
      <c r="C371" s="101" t="s">
        <v>1679</v>
      </c>
      <c r="D371" s="160" t="s">
        <v>1689</v>
      </c>
      <c r="E371" s="101" t="s">
        <v>1672</v>
      </c>
      <c r="F371" s="101" t="s">
        <v>259</v>
      </c>
      <c r="G371" s="101"/>
      <c r="H371" s="101"/>
      <c r="I371" s="101"/>
      <c r="J371" s="101"/>
      <c r="K371" s="101"/>
      <c r="L371" s="101"/>
      <c r="M371" s="101" t="s">
        <v>436</v>
      </c>
      <c r="N371" s="101" t="s">
        <v>499</v>
      </c>
      <c r="O371" s="127" t="s">
        <v>438</v>
      </c>
      <c r="P371" s="101" t="s">
        <v>473</v>
      </c>
      <c r="Q371" s="136">
        <v>30</v>
      </c>
      <c r="R371" s="92"/>
      <c r="S371" s="101"/>
      <c r="T371" s="91"/>
      <c r="U371" s="91"/>
      <c r="V371" s="93"/>
      <c r="W371" s="237"/>
      <c r="X371" s="238"/>
      <c r="Y371" s="228">
        <f t="shared" si="75"/>
        <v>0</v>
      </c>
      <c r="Z371" s="238"/>
      <c r="AA371" s="238"/>
      <c r="AB371" s="240"/>
      <c r="AC371" s="241" t="s">
        <v>1673</v>
      </c>
      <c r="AD371" s="242">
        <v>0</v>
      </c>
      <c r="AE371" s="243">
        <v>0</v>
      </c>
      <c r="AF371" s="230">
        <f t="shared" si="76"/>
        <v>0</v>
      </c>
      <c r="AG371" s="243">
        <v>0</v>
      </c>
      <c r="AH371" s="243">
        <v>1</v>
      </c>
      <c r="AI371" s="230">
        <f t="shared" si="77"/>
        <v>1</v>
      </c>
      <c r="AJ371" s="238">
        <v>0</v>
      </c>
      <c r="AK371" s="227">
        <v>1</v>
      </c>
      <c r="AL371" s="228">
        <v>1</v>
      </c>
      <c r="AM371" s="243" t="s">
        <v>444</v>
      </c>
      <c r="AN371" s="243">
        <v>0</v>
      </c>
      <c r="AO371" s="245">
        <v>0</v>
      </c>
      <c r="AP371" s="132" t="s">
        <v>638</v>
      </c>
      <c r="AQ371" s="133" t="s">
        <v>643</v>
      </c>
      <c r="AR371" s="191"/>
      <c r="AS371" s="191"/>
      <c r="AT371" s="191"/>
      <c r="AU371" s="191"/>
      <c r="AV371" s="191"/>
      <c r="AW371" s="191"/>
    </row>
    <row r="372" spans="1:49" ht="30.75" customHeight="1" x14ac:dyDescent="0.15">
      <c r="A372" s="103" t="s">
        <v>496</v>
      </c>
      <c r="B372" s="101" t="s">
        <v>1678</v>
      </c>
      <c r="C372" s="101" t="s">
        <v>1679</v>
      </c>
      <c r="D372" s="160" t="s">
        <v>1690</v>
      </c>
      <c r="E372" s="101" t="s">
        <v>1672</v>
      </c>
      <c r="F372" s="101" t="s">
        <v>259</v>
      </c>
      <c r="G372" s="101"/>
      <c r="H372" s="101"/>
      <c r="I372" s="101"/>
      <c r="J372" s="101"/>
      <c r="K372" s="101"/>
      <c r="L372" s="101"/>
      <c r="M372" s="101" t="s">
        <v>436</v>
      </c>
      <c r="N372" s="101" t="s">
        <v>499</v>
      </c>
      <c r="O372" s="127" t="s">
        <v>438</v>
      </c>
      <c r="P372" s="101" t="s">
        <v>473</v>
      </c>
      <c r="Q372" s="136">
        <v>30</v>
      </c>
      <c r="R372" s="92"/>
      <c r="S372" s="101"/>
      <c r="T372" s="91"/>
      <c r="U372" s="91"/>
      <c r="V372" s="93"/>
      <c r="W372" s="237"/>
      <c r="X372" s="238"/>
      <c r="Y372" s="228">
        <f t="shared" si="75"/>
        <v>0</v>
      </c>
      <c r="Z372" s="238"/>
      <c r="AA372" s="238"/>
      <c r="AB372" s="240"/>
      <c r="AC372" s="241" t="s">
        <v>1673</v>
      </c>
      <c r="AD372" s="242">
        <v>0</v>
      </c>
      <c r="AE372" s="243">
        <v>0</v>
      </c>
      <c r="AF372" s="230">
        <f t="shared" si="76"/>
        <v>0</v>
      </c>
      <c r="AG372" s="243">
        <v>0</v>
      </c>
      <c r="AH372" s="243">
        <v>0</v>
      </c>
      <c r="AI372" s="230">
        <f t="shared" si="77"/>
        <v>0</v>
      </c>
      <c r="AJ372" s="238">
        <v>0</v>
      </c>
      <c r="AK372" s="227">
        <v>0</v>
      </c>
      <c r="AL372" s="228">
        <v>0</v>
      </c>
      <c r="AM372" s="243" t="s">
        <v>444</v>
      </c>
      <c r="AN372" s="243">
        <v>0</v>
      </c>
      <c r="AO372" s="245">
        <v>0</v>
      </c>
      <c r="AP372" s="132" t="s">
        <v>638</v>
      </c>
      <c r="AQ372" s="133" t="s">
        <v>643</v>
      </c>
      <c r="AR372" s="191"/>
      <c r="AS372" s="191"/>
      <c r="AT372" s="191"/>
      <c r="AU372" s="191"/>
      <c r="AV372" s="191"/>
      <c r="AW372" s="191"/>
    </row>
    <row r="373" spans="1:49" ht="30.75" customHeight="1" x14ac:dyDescent="0.15">
      <c r="A373" s="103" t="s">
        <v>496</v>
      </c>
      <c r="B373" s="101" t="s">
        <v>1678</v>
      </c>
      <c r="C373" s="101" t="s">
        <v>1679</v>
      </c>
      <c r="D373" s="160" t="s">
        <v>1691</v>
      </c>
      <c r="E373" s="101" t="s">
        <v>1672</v>
      </c>
      <c r="F373" s="101" t="s">
        <v>259</v>
      </c>
      <c r="G373" s="101"/>
      <c r="H373" s="101"/>
      <c r="I373" s="101"/>
      <c r="J373" s="101"/>
      <c r="K373" s="101"/>
      <c r="L373" s="101"/>
      <c r="M373" s="101" t="s">
        <v>436</v>
      </c>
      <c r="N373" s="101" t="s">
        <v>499</v>
      </c>
      <c r="O373" s="127" t="s">
        <v>438</v>
      </c>
      <c r="P373" s="101" t="s">
        <v>473</v>
      </c>
      <c r="Q373" s="136">
        <v>30</v>
      </c>
      <c r="R373" s="92"/>
      <c r="S373" s="101"/>
      <c r="T373" s="91"/>
      <c r="U373" s="91"/>
      <c r="V373" s="93"/>
      <c r="W373" s="237"/>
      <c r="X373" s="238"/>
      <c r="Y373" s="228">
        <f t="shared" si="75"/>
        <v>0</v>
      </c>
      <c r="Z373" s="238"/>
      <c r="AA373" s="238"/>
      <c r="AB373" s="240"/>
      <c r="AC373" s="241" t="s">
        <v>1673</v>
      </c>
      <c r="AD373" s="242">
        <v>0</v>
      </c>
      <c r="AE373" s="243">
        <v>0</v>
      </c>
      <c r="AF373" s="230">
        <f t="shared" si="76"/>
        <v>0</v>
      </c>
      <c r="AG373" s="243">
        <v>0</v>
      </c>
      <c r="AH373" s="243">
        <v>2</v>
      </c>
      <c r="AI373" s="230">
        <f t="shared" si="77"/>
        <v>2</v>
      </c>
      <c r="AJ373" s="238">
        <v>0</v>
      </c>
      <c r="AK373" s="227">
        <v>2</v>
      </c>
      <c r="AL373" s="228">
        <v>2</v>
      </c>
      <c r="AM373" s="243" t="s">
        <v>444</v>
      </c>
      <c r="AN373" s="243">
        <v>0</v>
      </c>
      <c r="AO373" s="245">
        <v>0</v>
      </c>
      <c r="AP373" s="132" t="s">
        <v>638</v>
      </c>
      <c r="AQ373" s="133" t="s">
        <v>643</v>
      </c>
      <c r="AR373" s="191"/>
      <c r="AS373" s="191"/>
      <c r="AT373" s="191"/>
      <c r="AU373" s="191"/>
      <c r="AV373" s="191"/>
      <c r="AW373" s="191"/>
    </row>
    <row r="374" spans="1:49" ht="30.75" customHeight="1" x14ac:dyDescent="0.15">
      <c r="A374" s="103" t="s">
        <v>496</v>
      </c>
      <c r="B374" s="101" t="s">
        <v>1678</v>
      </c>
      <c r="C374" s="101" t="s">
        <v>1679</v>
      </c>
      <c r="D374" s="160" t="s">
        <v>1692</v>
      </c>
      <c r="E374" s="101" t="s">
        <v>1672</v>
      </c>
      <c r="F374" s="101" t="s">
        <v>259</v>
      </c>
      <c r="G374" s="101"/>
      <c r="H374" s="101"/>
      <c r="I374" s="101"/>
      <c r="J374" s="101"/>
      <c r="K374" s="101"/>
      <c r="L374" s="101"/>
      <c r="M374" s="101" t="s">
        <v>436</v>
      </c>
      <c r="N374" s="101" t="s">
        <v>499</v>
      </c>
      <c r="O374" s="127" t="s">
        <v>438</v>
      </c>
      <c r="P374" s="101" t="s">
        <v>473</v>
      </c>
      <c r="Q374" s="136">
        <v>30</v>
      </c>
      <c r="R374" s="92"/>
      <c r="S374" s="101"/>
      <c r="T374" s="91"/>
      <c r="U374" s="91"/>
      <c r="V374" s="93"/>
      <c r="W374" s="237"/>
      <c r="X374" s="238"/>
      <c r="Y374" s="228">
        <f t="shared" si="75"/>
        <v>0</v>
      </c>
      <c r="Z374" s="238"/>
      <c r="AA374" s="238"/>
      <c r="AB374" s="240"/>
      <c r="AC374" s="241" t="s">
        <v>1673</v>
      </c>
      <c r="AD374" s="242">
        <v>0</v>
      </c>
      <c r="AE374" s="243">
        <v>0</v>
      </c>
      <c r="AF374" s="230">
        <f t="shared" si="76"/>
        <v>0</v>
      </c>
      <c r="AG374" s="243">
        <v>0</v>
      </c>
      <c r="AH374" s="243">
        <v>112</v>
      </c>
      <c r="AI374" s="230">
        <f t="shared" si="77"/>
        <v>112</v>
      </c>
      <c r="AJ374" s="238">
        <v>0</v>
      </c>
      <c r="AK374" s="227">
        <v>112</v>
      </c>
      <c r="AL374" s="228">
        <v>112</v>
      </c>
      <c r="AM374" s="243" t="s">
        <v>444</v>
      </c>
      <c r="AN374" s="243">
        <v>0</v>
      </c>
      <c r="AO374" s="245">
        <v>0</v>
      </c>
      <c r="AP374" s="132" t="s">
        <v>638</v>
      </c>
      <c r="AQ374" s="133" t="s">
        <v>643</v>
      </c>
      <c r="AR374" s="191"/>
      <c r="AS374" s="191"/>
      <c r="AT374" s="191"/>
      <c r="AU374" s="191"/>
      <c r="AV374" s="191"/>
      <c r="AW374" s="191"/>
    </row>
    <row r="375" spans="1:49" ht="30.75" customHeight="1" x14ac:dyDescent="0.15">
      <c r="A375" s="103" t="s">
        <v>496</v>
      </c>
      <c r="B375" s="101" t="s">
        <v>1678</v>
      </c>
      <c r="C375" s="101" t="s">
        <v>1679</v>
      </c>
      <c r="D375" s="160" t="s">
        <v>1693</v>
      </c>
      <c r="E375" s="101" t="s">
        <v>1672</v>
      </c>
      <c r="F375" s="101" t="s">
        <v>259</v>
      </c>
      <c r="G375" s="101"/>
      <c r="H375" s="101"/>
      <c r="I375" s="101"/>
      <c r="J375" s="101"/>
      <c r="K375" s="101"/>
      <c r="L375" s="101"/>
      <c r="M375" s="101" t="s">
        <v>436</v>
      </c>
      <c r="N375" s="101" t="s">
        <v>499</v>
      </c>
      <c r="O375" s="127" t="s">
        <v>438</v>
      </c>
      <c r="P375" s="101" t="s">
        <v>473</v>
      </c>
      <c r="Q375" s="136">
        <v>30</v>
      </c>
      <c r="R375" s="92"/>
      <c r="S375" s="101"/>
      <c r="T375" s="91"/>
      <c r="U375" s="91"/>
      <c r="V375" s="93"/>
      <c r="W375" s="237"/>
      <c r="X375" s="238"/>
      <c r="Y375" s="228">
        <f t="shared" si="75"/>
        <v>0</v>
      </c>
      <c r="Z375" s="238"/>
      <c r="AA375" s="238"/>
      <c r="AB375" s="240"/>
      <c r="AC375" s="241" t="s">
        <v>1673</v>
      </c>
      <c r="AD375" s="242">
        <v>0</v>
      </c>
      <c r="AE375" s="243">
        <v>0</v>
      </c>
      <c r="AF375" s="230">
        <f t="shared" si="76"/>
        <v>0</v>
      </c>
      <c r="AG375" s="243">
        <v>0</v>
      </c>
      <c r="AH375" s="243">
        <v>0</v>
      </c>
      <c r="AI375" s="230">
        <f t="shared" si="77"/>
        <v>0</v>
      </c>
      <c r="AJ375" s="238">
        <v>0</v>
      </c>
      <c r="AK375" s="227">
        <v>0</v>
      </c>
      <c r="AL375" s="228">
        <v>0</v>
      </c>
      <c r="AM375" s="243" t="s">
        <v>444</v>
      </c>
      <c r="AN375" s="243">
        <v>0</v>
      </c>
      <c r="AO375" s="245">
        <v>0</v>
      </c>
      <c r="AP375" s="132" t="s">
        <v>638</v>
      </c>
      <c r="AQ375" s="133" t="s">
        <v>643</v>
      </c>
      <c r="AR375" s="191"/>
      <c r="AS375" s="191"/>
      <c r="AT375" s="191"/>
      <c r="AU375" s="191"/>
      <c r="AV375" s="191"/>
      <c r="AW375" s="191"/>
    </row>
    <row r="376" spans="1:49" ht="30.75" customHeight="1" x14ac:dyDescent="0.15">
      <c r="A376" s="103" t="s">
        <v>496</v>
      </c>
      <c r="B376" s="101" t="s">
        <v>1678</v>
      </c>
      <c r="C376" s="101" t="s">
        <v>1679</v>
      </c>
      <c r="D376" s="160" t="s">
        <v>1694</v>
      </c>
      <c r="E376" s="101" t="s">
        <v>1672</v>
      </c>
      <c r="F376" s="101" t="s">
        <v>259</v>
      </c>
      <c r="G376" s="101"/>
      <c r="H376" s="101"/>
      <c r="I376" s="101"/>
      <c r="J376" s="101"/>
      <c r="K376" s="101"/>
      <c r="L376" s="101"/>
      <c r="M376" s="101" t="s">
        <v>436</v>
      </c>
      <c r="N376" s="101" t="s">
        <v>499</v>
      </c>
      <c r="O376" s="127" t="s">
        <v>438</v>
      </c>
      <c r="P376" s="101" t="s">
        <v>473</v>
      </c>
      <c r="Q376" s="136">
        <v>30</v>
      </c>
      <c r="R376" s="92"/>
      <c r="S376" s="101"/>
      <c r="T376" s="91"/>
      <c r="U376" s="91"/>
      <c r="V376" s="93"/>
      <c r="W376" s="237"/>
      <c r="X376" s="238"/>
      <c r="Y376" s="228">
        <f t="shared" si="75"/>
        <v>0</v>
      </c>
      <c r="Z376" s="238"/>
      <c r="AA376" s="238"/>
      <c r="AB376" s="240"/>
      <c r="AC376" s="241" t="s">
        <v>1673</v>
      </c>
      <c r="AD376" s="242">
        <v>0</v>
      </c>
      <c r="AE376" s="243">
        <v>0</v>
      </c>
      <c r="AF376" s="230">
        <f t="shared" si="76"/>
        <v>0</v>
      </c>
      <c r="AG376" s="243">
        <v>0</v>
      </c>
      <c r="AH376" s="243">
        <v>0</v>
      </c>
      <c r="AI376" s="230">
        <f t="shared" si="77"/>
        <v>0</v>
      </c>
      <c r="AJ376" s="238">
        <v>0</v>
      </c>
      <c r="AK376" s="227">
        <v>0</v>
      </c>
      <c r="AL376" s="228">
        <v>0</v>
      </c>
      <c r="AM376" s="243" t="s">
        <v>444</v>
      </c>
      <c r="AN376" s="243">
        <v>0</v>
      </c>
      <c r="AO376" s="245">
        <v>0</v>
      </c>
      <c r="AP376" s="132" t="s">
        <v>638</v>
      </c>
      <c r="AQ376" s="133" t="s">
        <v>643</v>
      </c>
      <c r="AR376" s="191"/>
      <c r="AS376" s="191"/>
      <c r="AT376" s="191"/>
      <c r="AU376" s="191"/>
      <c r="AV376" s="191"/>
      <c r="AW376" s="191"/>
    </row>
    <row r="377" spans="1:49" ht="30.75" customHeight="1" x14ac:dyDescent="0.15">
      <c r="A377" s="103" t="s">
        <v>496</v>
      </c>
      <c r="B377" s="101" t="s">
        <v>1678</v>
      </c>
      <c r="C377" s="101" t="s">
        <v>1679</v>
      </c>
      <c r="D377" s="160" t="s">
        <v>1695</v>
      </c>
      <c r="E377" s="101" t="s">
        <v>1672</v>
      </c>
      <c r="F377" s="101" t="s">
        <v>259</v>
      </c>
      <c r="G377" s="101"/>
      <c r="H377" s="101"/>
      <c r="I377" s="101"/>
      <c r="J377" s="101"/>
      <c r="K377" s="101"/>
      <c r="L377" s="101"/>
      <c r="M377" s="101" t="s">
        <v>436</v>
      </c>
      <c r="N377" s="101" t="s">
        <v>499</v>
      </c>
      <c r="O377" s="127" t="s">
        <v>438</v>
      </c>
      <c r="P377" s="101" t="s">
        <v>473</v>
      </c>
      <c r="Q377" s="136">
        <v>30</v>
      </c>
      <c r="R377" s="92"/>
      <c r="S377" s="101"/>
      <c r="T377" s="91"/>
      <c r="U377" s="91"/>
      <c r="V377" s="93"/>
      <c r="W377" s="237"/>
      <c r="X377" s="238"/>
      <c r="Y377" s="228">
        <f t="shared" si="75"/>
        <v>0</v>
      </c>
      <c r="Z377" s="238"/>
      <c r="AA377" s="238"/>
      <c r="AB377" s="240"/>
      <c r="AC377" s="241" t="s">
        <v>1673</v>
      </c>
      <c r="AD377" s="242">
        <v>0</v>
      </c>
      <c r="AE377" s="243">
        <v>0</v>
      </c>
      <c r="AF377" s="230">
        <f t="shared" si="76"/>
        <v>0</v>
      </c>
      <c r="AG377" s="243">
        <v>0</v>
      </c>
      <c r="AH377" s="243">
        <v>3</v>
      </c>
      <c r="AI377" s="230">
        <f t="shared" si="77"/>
        <v>3</v>
      </c>
      <c r="AJ377" s="238">
        <v>0</v>
      </c>
      <c r="AK377" s="227">
        <v>3</v>
      </c>
      <c r="AL377" s="228">
        <v>3</v>
      </c>
      <c r="AM377" s="243" t="s">
        <v>444</v>
      </c>
      <c r="AN377" s="243">
        <v>0</v>
      </c>
      <c r="AO377" s="245">
        <v>0</v>
      </c>
      <c r="AP377" s="132" t="s">
        <v>638</v>
      </c>
      <c r="AQ377" s="133" t="s">
        <v>643</v>
      </c>
      <c r="AR377" s="191"/>
      <c r="AS377" s="191"/>
      <c r="AT377" s="191"/>
      <c r="AU377" s="191"/>
      <c r="AV377" s="191"/>
      <c r="AW377" s="191"/>
    </row>
    <row r="378" spans="1:49" ht="30.75" customHeight="1" x14ac:dyDescent="0.15">
      <c r="A378" s="103" t="s">
        <v>496</v>
      </c>
      <c r="B378" s="101" t="s">
        <v>1678</v>
      </c>
      <c r="C378" s="101" t="s">
        <v>1679</v>
      </c>
      <c r="D378" s="160" t="s">
        <v>1696</v>
      </c>
      <c r="E378" s="101" t="s">
        <v>1672</v>
      </c>
      <c r="F378" s="101" t="s">
        <v>259</v>
      </c>
      <c r="G378" s="101"/>
      <c r="H378" s="101"/>
      <c r="I378" s="101"/>
      <c r="J378" s="101"/>
      <c r="K378" s="101"/>
      <c r="L378" s="101"/>
      <c r="M378" s="101" t="s">
        <v>436</v>
      </c>
      <c r="N378" s="101" t="s">
        <v>499</v>
      </c>
      <c r="O378" s="127" t="s">
        <v>438</v>
      </c>
      <c r="P378" s="101" t="s">
        <v>473</v>
      </c>
      <c r="Q378" s="136">
        <v>30</v>
      </c>
      <c r="R378" s="92"/>
      <c r="S378" s="101"/>
      <c r="T378" s="91"/>
      <c r="U378" s="91"/>
      <c r="V378" s="93"/>
      <c r="W378" s="237"/>
      <c r="X378" s="238"/>
      <c r="Y378" s="228">
        <f t="shared" si="75"/>
        <v>0</v>
      </c>
      <c r="Z378" s="238"/>
      <c r="AA378" s="238"/>
      <c r="AB378" s="240"/>
      <c r="AC378" s="241" t="s">
        <v>1673</v>
      </c>
      <c r="AD378" s="242">
        <v>0</v>
      </c>
      <c r="AE378" s="243">
        <v>0</v>
      </c>
      <c r="AF378" s="230">
        <f t="shared" si="76"/>
        <v>0</v>
      </c>
      <c r="AG378" s="243">
        <v>0</v>
      </c>
      <c r="AH378" s="243">
        <v>0</v>
      </c>
      <c r="AI378" s="230">
        <f t="shared" si="77"/>
        <v>0</v>
      </c>
      <c r="AJ378" s="238">
        <v>0</v>
      </c>
      <c r="AK378" s="227">
        <v>0</v>
      </c>
      <c r="AL378" s="228">
        <v>0</v>
      </c>
      <c r="AM378" s="243" t="s">
        <v>444</v>
      </c>
      <c r="AN378" s="243">
        <v>0</v>
      </c>
      <c r="AO378" s="245">
        <v>0</v>
      </c>
      <c r="AP378" s="132" t="s">
        <v>638</v>
      </c>
      <c r="AQ378" s="133" t="s">
        <v>643</v>
      </c>
      <c r="AR378" s="191"/>
      <c r="AS378" s="191"/>
      <c r="AT378" s="191"/>
      <c r="AU378" s="191"/>
      <c r="AV378" s="191"/>
      <c r="AW378" s="191"/>
    </row>
    <row r="379" spans="1:49" ht="30.75" customHeight="1" x14ac:dyDescent="0.15">
      <c r="A379" s="103" t="s">
        <v>496</v>
      </c>
      <c r="B379" s="101" t="s">
        <v>1678</v>
      </c>
      <c r="C379" s="101" t="s">
        <v>1679</v>
      </c>
      <c r="D379" s="160" t="s">
        <v>1697</v>
      </c>
      <c r="E379" s="101" t="s">
        <v>1672</v>
      </c>
      <c r="F379" s="101" t="s">
        <v>259</v>
      </c>
      <c r="G379" s="101"/>
      <c r="H379" s="101"/>
      <c r="I379" s="101"/>
      <c r="J379" s="101"/>
      <c r="K379" s="101"/>
      <c r="L379" s="101"/>
      <c r="M379" s="101" t="s">
        <v>436</v>
      </c>
      <c r="N379" s="101" t="s">
        <v>499</v>
      </c>
      <c r="O379" s="127" t="s">
        <v>438</v>
      </c>
      <c r="P379" s="101" t="s">
        <v>473</v>
      </c>
      <c r="Q379" s="136">
        <v>30</v>
      </c>
      <c r="R379" s="92"/>
      <c r="S379" s="101"/>
      <c r="T379" s="91"/>
      <c r="U379" s="91"/>
      <c r="V379" s="93"/>
      <c r="W379" s="237"/>
      <c r="X379" s="238"/>
      <c r="Y379" s="228">
        <f t="shared" si="75"/>
        <v>0</v>
      </c>
      <c r="Z379" s="238"/>
      <c r="AA379" s="238"/>
      <c r="AB379" s="240"/>
      <c r="AC379" s="241" t="s">
        <v>1673</v>
      </c>
      <c r="AD379" s="242">
        <v>0</v>
      </c>
      <c r="AE379" s="243">
        <v>0</v>
      </c>
      <c r="AF379" s="230">
        <f t="shared" si="76"/>
        <v>0</v>
      </c>
      <c r="AG379" s="243">
        <v>0</v>
      </c>
      <c r="AH379" s="243">
        <v>48</v>
      </c>
      <c r="AI379" s="230">
        <f t="shared" si="77"/>
        <v>48</v>
      </c>
      <c r="AJ379" s="238">
        <v>0</v>
      </c>
      <c r="AK379" s="227">
        <v>48</v>
      </c>
      <c r="AL379" s="228">
        <v>48</v>
      </c>
      <c r="AM379" s="243" t="s">
        <v>444</v>
      </c>
      <c r="AN379" s="243">
        <v>0</v>
      </c>
      <c r="AO379" s="245">
        <v>0</v>
      </c>
      <c r="AP379" s="132" t="s">
        <v>638</v>
      </c>
      <c r="AQ379" s="133" t="s">
        <v>643</v>
      </c>
      <c r="AR379" s="191"/>
      <c r="AS379" s="191"/>
      <c r="AT379" s="191"/>
      <c r="AU379" s="191"/>
      <c r="AV379" s="191"/>
      <c r="AW379" s="191"/>
    </row>
    <row r="380" spans="1:49" ht="30.75" customHeight="1" x14ac:dyDescent="0.15">
      <c r="A380" s="103" t="s">
        <v>496</v>
      </c>
      <c r="B380" s="101" t="s">
        <v>1678</v>
      </c>
      <c r="C380" s="101" t="s">
        <v>1679</v>
      </c>
      <c r="D380" s="160" t="s">
        <v>1698</v>
      </c>
      <c r="E380" s="101" t="s">
        <v>1672</v>
      </c>
      <c r="F380" s="101" t="s">
        <v>259</v>
      </c>
      <c r="G380" s="101"/>
      <c r="H380" s="101"/>
      <c r="I380" s="101"/>
      <c r="J380" s="101"/>
      <c r="K380" s="101"/>
      <c r="L380" s="101"/>
      <c r="M380" s="101" t="s">
        <v>436</v>
      </c>
      <c r="N380" s="101" t="s">
        <v>499</v>
      </c>
      <c r="O380" s="127" t="s">
        <v>438</v>
      </c>
      <c r="P380" s="101" t="s">
        <v>473</v>
      </c>
      <c r="Q380" s="136">
        <v>30</v>
      </c>
      <c r="R380" s="92"/>
      <c r="S380" s="101"/>
      <c r="T380" s="91"/>
      <c r="U380" s="91"/>
      <c r="V380" s="93"/>
      <c r="W380" s="237"/>
      <c r="X380" s="238"/>
      <c r="Y380" s="228">
        <f t="shared" si="75"/>
        <v>0</v>
      </c>
      <c r="Z380" s="238"/>
      <c r="AA380" s="238"/>
      <c r="AB380" s="240"/>
      <c r="AC380" s="241" t="s">
        <v>1673</v>
      </c>
      <c r="AD380" s="242">
        <v>0</v>
      </c>
      <c r="AE380" s="243">
        <v>0</v>
      </c>
      <c r="AF380" s="230">
        <f t="shared" si="76"/>
        <v>0</v>
      </c>
      <c r="AG380" s="243">
        <v>0</v>
      </c>
      <c r="AH380" s="243">
        <v>4</v>
      </c>
      <c r="AI380" s="230">
        <f t="shared" si="77"/>
        <v>4</v>
      </c>
      <c r="AJ380" s="238">
        <v>0</v>
      </c>
      <c r="AK380" s="227">
        <v>4</v>
      </c>
      <c r="AL380" s="228">
        <v>4</v>
      </c>
      <c r="AM380" s="243" t="s">
        <v>444</v>
      </c>
      <c r="AN380" s="243">
        <v>0</v>
      </c>
      <c r="AO380" s="245">
        <v>0</v>
      </c>
      <c r="AP380" s="132" t="s">
        <v>638</v>
      </c>
      <c r="AQ380" s="133" t="s">
        <v>643</v>
      </c>
      <c r="AR380" s="191"/>
      <c r="AS380" s="191"/>
      <c r="AT380" s="191"/>
      <c r="AU380" s="191"/>
      <c r="AV380" s="191"/>
      <c r="AW380" s="191"/>
    </row>
    <row r="381" spans="1:49" ht="30.75" customHeight="1" x14ac:dyDescent="0.15">
      <c r="A381" s="103" t="s">
        <v>496</v>
      </c>
      <c r="B381" s="101" t="s">
        <v>1678</v>
      </c>
      <c r="C381" s="101" t="s">
        <v>1679</v>
      </c>
      <c r="D381" s="160" t="s">
        <v>1699</v>
      </c>
      <c r="E381" s="101" t="s">
        <v>1672</v>
      </c>
      <c r="F381" s="101" t="s">
        <v>259</v>
      </c>
      <c r="G381" s="101"/>
      <c r="H381" s="101"/>
      <c r="I381" s="101"/>
      <c r="J381" s="101"/>
      <c r="K381" s="101"/>
      <c r="L381" s="101"/>
      <c r="M381" s="101" t="s">
        <v>436</v>
      </c>
      <c r="N381" s="101" t="s">
        <v>499</v>
      </c>
      <c r="O381" s="127" t="s">
        <v>438</v>
      </c>
      <c r="P381" s="101" t="s">
        <v>473</v>
      </c>
      <c r="Q381" s="136">
        <v>30</v>
      </c>
      <c r="R381" s="92"/>
      <c r="S381" s="101"/>
      <c r="T381" s="91"/>
      <c r="U381" s="91"/>
      <c r="V381" s="93"/>
      <c r="W381" s="237"/>
      <c r="X381" s="238"/>
      <c r="Y381" s="228">
        <f t="shared" si="75"/>
        <v>0</v>
      </c>
      <c r="Z381" s="238"/>
      <c r="AA381" s="238"/>
      <c r="AB381" s="240"/>
      <c r="AC381" s="241" t="s">
        <v>1673</v>
      </c>
      <c r="AD381" s="242">
        <v>0</v>
      </c>
      <c r="AE381" s="243">
        <v>0</v>
      </c>
      <c r="AF381" s="230">
        <f t="shared" si="76"/>
        <v>0</v>
      </c>
      <c r="AG381" s="243">
        <v>0</v>
      </c>
      <c r="AH381" s="243">
        <v>2</v>
      </c>
      <c r="AI381" s="230">
        <f t="shared" si="77"/>
        <v>2</v>
      </c>
      <c r="AJ381" s="238">
        <v>0</v>
      </c>
      <c r="AK381" s="227">
        <v>2</v>
      </c>
      <c r="AL381" s="228">
        <v>2</v>
      </c>
      <c r="AM381" s="243" t="s">
        <v>444</v>
      </c>
      <c r="AN381" s="243">
        <v>0</v>
      </c>
      <c r="AO381" s="245">
        <v>0</v>
      </c>
      <c r="AP381" s="132" t="s">
        <v>638</v>
      </c>
      <c r="AQ381" s="133" t="s">
        <v>643</v>
      </c>
      <c r="AR381" s="191"/>
      <c r="AS381" s="191"/>
      <c r="AT381" s="191"/>
      <c r="AU381" s="191"/>
      <c r="AV381" s="191"/>
      <c r="AW381" s="191"/>
    </row>
    <row r="382" spans="1:49" ht="30.75" customHeight="1" x14ac:dyDescent="0.15">
      <c r="A382" s="103" t="s">
        <v>496</v>
      </c>
      <c r="B382" s="101" t="s">
        <v>1678</v>
      </c>
      <c r="C382" s="101" t="s">
        <v>1679</v>
      </c>
      <c r="D382" s="160" t="s">
        <v>1700</v>
      </c>
      <c r="E382" s="101" t="s">
        <v>1672</v>
      </c>
      <c r="F382" s="101" t="s">
        <v>259</v>
      </c>
      <c r="G382" s="101"/>
      <c r="H382" s="101"/>
      <c r="I382" s="101"/>
      <c r="J382" s="101"/>
      <c r="K382" s="101"/>
      <c r="L382" s="101"/>
      <c r="M382" s="101" t="s">
        <v>436</v>
      </c>
      <c r="N382" s="101" t="s">
        <v>499</v>
      </c>
      <c r="O382" s="127" t="s">
        <v>438</v>
      </c>
      <c r="P382" s="101" t="s">
        <v>473</v>
      </c>
      <c r="Q382" s="136">
        <v>30</v>
      </c>
      <c r="R382" s="92"/>
      <c r="S382" s="101"/>
      <c r="T382" s="91"/>
      <c r="U382" s="91"/>
      <c r="V382" s="93"/>
      <c r="W382" s="237"/>
      <c r="X382" s="238"/>
      <c r="Y382" s="228">
        <f t="shared" si="75"/>
        <v>0</v>
      </c>
      <c r="Z382" s="238"/>
      <c r="AA382" s="238"/>
      <c r="AB382" s="240"/>
      <c r="AC382" s="241" t="s">
        <v>1673</v>
      </c>
      <c r="AD382" s="242">
        <v>0</v>
      </c>
      <c r="AE382" s="243">
        <v>0</v>
      </c>
      <c r="AF382" s="230">
        <f t="shared" si="76"/>
        <v>0</v>
      </c>
      <c r="AG382" s="243">
        <v>0</v>
      </c>
      <c r="AH382" s="243">
        <v>0</v>
      </c>
      <c r="AI382" s="230">
        <f t="shared" si="77"/>
        <v>0</v>
      </c>
      <c r="AJ382" s="238">
        <v>0</v>
      </c>
      <c r="AK382" s="227">
        <v>0</v>
      </c>
      <c r="AL382" s="228">
        <v>0</v>
      </c>
      <c r="AM382" s="243" t="s">
        <v>444</v>
      </c>
      <c r="AN382" s="243">
        <v>0</v>
      </c>
      <c r="AO382" s="245">
        <v>0</v>
      </c>
      <c r="AP382" s="132" t="s">
        <v>638</v>
      </c>
      <c r="AQ382" s="133" t="s">
        <v>643</v>
      </c>
      <c r="AR382" s="191"/>
      <c r="AS382" s="191"/>
      <c r="AT382" s="191"/>
      <c r="AU382" s="191"/>
      <c r="AV382" s="191"/>
      <c r="AW382" s="191"/>
    </row>
    <row r="383" spans="1:49" ht="30.75" customHeight="1" x14ac:dyDescent="0.15">
      <c r="A383" s="103" t="s">
        <v>496</v>
      </c>
      <c r="B383" s="101" t="s">
        <v>1678</v>
      </c>
      <c r="C383" s="101" t="s">
        <v>1679</v>
      </c>
      <c r="D383" s="160" t="s">
        <v>1701</v>
      </c>
      <c r="E383" s="101" t="s">
        <v>1672</v>
      </c>
      <c r="F383" s="101" t="s">
        <v>259</v>
      </c>
      <c r="G383" s="101"/>
      <c r="H383" s="101"/>
      <c r="I383" s="101"/>
      <c r="J383" s="101"/>
      <c r="K383" s="101"/>
      <c r="L383" s="101"/>
      <c r="M383" s="101" t="s">
        <v>436</v>
      </c>
      <c r="N383" s="101" t="s">
        <v>499</v>
      </c>
      <c r="O383" s="127" t="s">
        <v>438</v>
      </c>
      <c r="P383" s="101" t="s">
        <v>473</v>
      </c>
      <c r="Q383" s="136">
        <v>30</v>
      </c>
      <c r="R383" s="92"/>
      <c r="S383" s="101"/>
      <c r="T383" s="91"/>
      <c r="U383" s="91"/>
      <c r="V383" s="93"/>
      <c r="W383" s="237"/>
      <c r="X383" s="238"/>
      <c r="Y383" s="228">
        <f t="shared" si="75"/>
        <v>0</v>
      </c>
      <c r="Z383" s="238"/>
      <c r="AA383" s="238"/>
      <c r="AB383" s="240"/>
      <c r="AC383" s="241" t="s">
        <v>1673</v>
      </c>
      <c r="AD383" s="242">
        <v>0</v>
      </c>
      <c r="AE383" s="243">
        <v>0</v>
      </c>
      <c r="AF383" s="230">
        <f t="shared" si="76"/>
        <v>0</v>
      </c>
      <c r="AG383" s="243">
        <v>0</v>
      </c>
      <c r="AH383" s="243">
        <v>3</v>
      </c>
      <c r="AI383" s="230">
        <f t="shared" si="77"/>
        <v>3</v>
      </c>
      <c r="AJ383" s="238">
        <v>0</v>
      </c>
      <c r="AK383" s="227">
        <v>3</v>
      </c>
      <c r="AL383" s="228">
        <v>3</v>
      </c>
      <c r="AM383" s="243" t="s">
        <v>444</v>
      </c>
      <c r="AN383" s="243">
        <v>0</v>
      </c>
      <c r="AO383" s="245">
        <v>0</v>
      </c>
      <c r="AP383" s="132" t="s">
        <v>638</v>
      </c>
      <c r="AQ383" s="133" t="s">
        <v>643</v>
      </c>
      <c r="AR383" s="191"/>
      <c r="AS383" s="191"/>
      <c r="AT383" s="191"/>
      <c r="AU383" s="191"/>
      <c r="AV383" s="191"/>
      <c r="AW383" s="191"/>
    </row>
    <row r="384" spans="1:49" ht="30.75" customHeight="1" x14ac:dyDescent="0.15">
      <c r="A384" s="103" t="s">
        <v>496</v>
      </c>
      <c r="B384" s="101" t="s">
        <v>1678</v>
      </c>
      <c r="C384" s="101" t="s">
        <v>1679</v>
      </c>
      <c r="D384" s="160" t="s">
        <v>1702</v>
      </c>
      <c r="E384" s="101" t="s">
        <v>1672</v>
      </c>
      <c r="F384" s="101" t="s">
        <v>259</v>
      </c>
      <c r="G384" s="101"/>
      <c r="H384" s="101"/>
      <c r="I384" s="101"/>
      <c r="J384" s="101"/>
      <c r="K384" s="101"/>
      <c r="L384" s="101"/>
      <c r="M384" s="101" t="s">
        <v>436</v>
      </c>
      <c r="N384" s="101" t="s">
        <v>499</v>
      </c>
      <c r="O384" s="127" t="s">
        <v>438</v>
      </c>
      <c r="P384" s="101" t="s">
        <v>473</v>
      </c>
      <c r="Q384" s="136">
        <v>30</v>
      </c>
      <c r="R384" s="92"/>
      <c r="S384" s="101"/>
      <c r="T384" s="91"/>
      <c r="U384" s="91"/>
      <c r="V384" s="93"/>
      <c r="W384" s="237"/>
      <c r="X384" s="238"/>
      <c r="Y384" s="228">
        <f t="shared" si="75"/>
        <v>0</v>
      </c>
      <c r="Z384" s="238"/>
      <c r="AA384" s="238"/>
      <c r="AB384" s="240"/>
      <c r="AC384" s="241" t="s">
        <v>1673</v>
      </c>
      <c r="AD384" s="242">
        <v>0</v>
      </c>
      <c r="AE384" s="243">
        <v>0</v>
      </c>
      <c r="AF384" s="230">
        <f t="shared" si="76"/>
        <v>0</v>
      </c>
      <c r="AG384" s="243">
        <v>0</v>
      </c>
      <c r="AH384" s="243">
        <v>1</v>
      </c>
      <c r="AI384" s="230">
        <f t="shared" si="77"/>
        <v>1</v>
      </c>
      <c r="AJ384" s="238">
        <v>0</v>
      </c>
      <c r="AK384" s="227">
        <v>1</v>
      </c>
      <c r="AL384" s="228">
        <v>1</v>
      </c>
      <c r="AM384" s="243" t="s">
        <v>444</v>
      </c>
      <c r="AN384" s="243">
        <v>0</v>
      </c>
      <c r="AO384" s="245">
        <v>0</v>
      </c>
      <c r="AP384" s="132" t="s">
        <v>638</v>
      </c>
      <c r="AQ384" s="133" t="s">
        <v>643</v>
      </c>
      <c r="AR384" s="191"/>
      <c r="AS384" s="191"/>
      <c r="AT384" s="191"/>
      <c r="AU384" s="191"/>
      <c r="AV384" s="191"/>
      <c r="AW384" s="191"/>
    </row>
    <row r="385" spans="1:49" ht="30.75" customHeight="1" x14ac:dyDescent="0.15">
      <c r="A385" s="103" t="s">
        <v>496</v>
      </c>
      <c r="B385" s="101" t="s">
        <v>1678</v>
      </c>
      <c r="C385" s="101" t="s">
        <v>1679</v>
      </c>
      <c r="D385" s="160" t="s">
        <v>1703</v>
      </c>
      <c r="E385" s="101" t="s">
        <v>1672</v>
      </c>
      <c r="F385" s="101" t="s">
        <v>259</v>
      </c>
      <c r="G385" s="101"/>
      <c r="H385" s="101"/>
      <c r="I385" s="101"/>
      <c r="J385" s="101"/>
      <c r="K385" s="101"/>
      <c r="L385" s="101"/>
      <c r="M385" s="101" t="s">
        <v>436</v>
      </c>
      <c r="N385" s="101" t="s">
        <v>499</v>
      </c>
      <c r="O385" s="127" t="s">
        <v>438</v>
      </c>
      <c r="P385" s="101" t="s">
        <v>473</v>
      </c>
      <c r="Q385" s="136">
        <v>30</v>
      </c>
      <c r="R385" s="92"/>
      <c r="S385" s="101"/>
      <c r="T385" s="91"/>
      <c r="U385" s="91"/>
      <c r="V385" s="93"/>
      <c r="W385" s="237"/>
      <c r="X385" s="238"/>
      <c r="Y385" s="228">
        <f t="shared" si="75"/>
        <v>0</v>
      </c>
      <c r="Z385" s="238"/>
      <c r="AA385" s="238"/>
      <c r="AB385" s="240"/>
      <c r="AC385" s="241" t="s">
        <v>1673</v>
      </c>
      <c r="AD385" s="242">
        <v>0</v>
      </c>
      <c r="AE385" s="243">
        <v>0</v>
      </c>
      <c r="AF385" s="230">
        <f t="shared" si="76"/>
        <v>0</v>
      </c>
      <c r="AG385" s="243">
        <v>0</v>
      </c>
      <c r="AH385" s="243">
        <v>8</v>
      </c>
      <c r="AI385" s="230">
        <f t="shared" si="77"/>
        <v>8</v>
      </c>
      <c r="AJ385" s="238">
        <v>0</v>
      </c>
      <c r="AK385" s="227">
        <v>8</v>
      </c>
      <c r="AL385" s="228">
        <v>8</v>
      </c>
      <c r="AM385" s="243" t="s">
        <v>444</v>
      </c>
      <c r="AN385" s="243">
        <v>0</v>
      </c>
      <c r="AO385" s="245">
        <v>0</v>
      </c>
      <c r="AP385" s="132" t="s">
        <v>638</v>
      </c>
      <c r="AQ385" s="133" t="s">
        <v>643</v>
      </c>
      <c r="AR385" s="191"/>
      <c r="AS385" s="191"/>
      <c r="AT385" s="191"/>
      <c r="AU385" s="191"/>
      <c r="AV385" s="191"/>
      <c r="AW385" s="191"/>
    </row>
    <row r="386" spans="1:49" ht="30.75" customHeight="1" x14ac:dyDescent="0.15">
      <c r="A386" s="103" t="s">
        <v>496</v>
      </c>
      <c r="B386" s="101" t="s">
        <v>1678</v>
      </c>
      <c r="C386" s="101" t="s">
        <v>1679</v>
      </c>
      <c r="D386" s="160" t="s">
        <v>1704</v>
      </c>
      <c r="E386" s="101" t="s">
        <v>1672</v>
      </c>
      <c r="F386" s="101" t="s">
        <v>259</v>
      </c>
      <c r="G386" s="101"/>
      <c r="H386" s="101"/>
      <c r="I386" s="101"/>
      <c r="J386" s="101"/>
      <c r="K386" s="101"/>
      <c r="L386" s="101"/>
      <c r="M386" s="101" t="s">
        <v>436</v>
      </c>
      <c r="N386" s="101" t="s">
        <v>499</v>
      </c>
      <c r="O386" s="127" t="s">
        <v>438</v>
      </c>
      <c r="P386" s="101" t="s">
        <v>473</v>
      </c>
      <c r="Q386" s="136">
        <v>30</v>
      </c>
      <c r="R386" s="92"/>
      <c r="S386" s="101"/>
      <c r="T386" s="91"/>
      <c r="U386" s="91"/>
      <c r="V386" s="93"/>
      <c r="W386" s="237"/>
      <c r="X386" s="238"/>
      <c r="Y386" s="228">
        <f t="shared" si="75"/>
        <v>0</v>
      </c>
      <c r="Z386" s="238"/>
      <c r="AA386" s="238"/>
      <c r="AB386" s="240"/>
      <c r="AC386" s="241" t="s">
        <v>1673</v>
      </c>
      <c r="AD386" s="242">
        <v>0</v>
      </c>
      <c r="AE386" s="243">
        <v>0</v>
      </c>
      <c r="AF386" s="230">
        <f t="shared" si="76"/>
        <v>0</v>
      </c>
      <c r="AG386" s="243">
        <v>0</v>
      </c>
      <c r="AH386" s="243">
        <v>5</v>
      </c>
      <c r="AI386" s="230">
        <f t="shared" si="77"/>
        <v>5</v>
      </c>
      <c r="AJ386" s="238">
        <v>0</v>
      </c>
      <c r="AK386" s="227">
        <v>5</v>
      </c>
      <c r="AL386" s="228">
        <v>5</v>
      </c>
      <c r="AM386" s="243" t="s">
        <v>444</v>
      </c>
      <c r="AN386" s="243">
        <v>0</v>
      </c>
      <c r="AO386" s="245">
        <v>0</v>
      </c>
      <c r="AP386" s="132" t="s">
        <v>638</v>
      </c>
      <c r="AQ386" s="133" t="s">
        <v>643</v>
      </c>
      <c r="AR386" s="191"/>
      <c r="AS386" s="191"/>
      <c r="AT386" s="191"/>
      <c r="AU386" s="191"/>
      <c r="AV386" s="191"/>
      <c r="AW386" s="191"/>
    </row>
    <row r="387" spans="1:49" ht="22.5" x14ac:dyDescent="0.15">
      <c r="A387" s="103" t="s">
        <v>496</v>
      </c>
      <c r="B387" s="101" t="s">
        <v>1678</v>
      </c>
      <c r="C387" s="101" t="s">
        <v>1679</v>
      </c>
      <c r="D387" s="160" t="s">
        <v>1705</v>
      </c>
      <c r="E387" s="101" t="s">
        <v>1672</v>
      </c>
      <c r="F387" s="101" t="s">
        <v>259</v>
      </c>
      <c r="G387" s="101"/>
      <c r="H387" s="101"/>
      <c r="I387" s="101"/>
      <c r="J387" s="101"/>
      <c r="K387" s="101"/>
      <c r="L387" s="101"/>
      <c r="M387" s="101" t="s">
        <v>436</v>
      </c>
      <c r="N387" s="101" t="s">
        <v>499</v>
      </c>
      <c r="O387" s="127" t="s">
        <v>438</v>
      </c>
      <c r="P387" s="101" t="s">
        <v>473</v>
      </c>
      <c r="Q387" s="136">
        <v>30</v>
      </c>
      <c r="R387" s="92"/>
      <c r="S387" s="101"/>
      <c r="T387" s="91"/>
      <c r="U387" s="91"/>
      <c r="V387" s="93"/>
      <c r="W387" s="237"/>
      <c r="X387" s="238"/>
      <c r="Y387" s="228">
        <f t="shared" si="75"/>
        <v>0</v>
      </c>
      <c r="Z387" s="238"/>
      <c r="AA387" s="238"/>
      <c r="AB387" s="240"/>
      <c r="AC387" s="241" t="s">
        <v>1673</v>
      </c>
      <c r="AD387" s="242">
        <v>0</v>
      </c>
      <c r="AE387" s="243">
        <v>0</v>
      </c>
      <c r="AF387" s="230">
        <f t="shared" si="76"/>
        <v>0</v>
      </c>
      <c r="AG387" s="243">
        <v>0</v>
      </c>
      <c r="AH387" s="243">
        <v>4</v>
      </c>
      <c r="AI387" s="230">
        <f t="shared" si="77"/>
        <v>4</v>
      </c>
      <c r="AJ387" s="238">
        <v>0</v>
      </c>
      <c r="AK387" s="227">
        <v>4</v>
      </c>
      <c r="AL387" s="228">
        <v>4</v>
      </c>
      <c r="AM387" s="243" t="s">
        <v>444</v>
      </c>
      <c r="AN387" s="243">
        <v>0</v>
      </c>
      <c r="AO387" s="245">
        <v>0</v>
      </c>
      <c r="AP387" s="132" t="s">
        <v>638</v>
      </c>
      <c r="AQ387" s="133" t="s">
        <v>643</v>
      </c>
      <c r="AR387" s="191"/>
      <c r="AS387" s="191"/>
      <c r="AT387" s="191"/>
      <c r="AU387" s="191"/>
      <c r="AV387" s="191"/>
      <c r="AW387" s="191"/>
    </row>
    <row r="388" spans="1:49" ht="30.75" customHeight="1" x14ac:dyDescent="0.15">
      <c r="A388" s="103" t="s">
        <v>496</v>
      </c>
      <c r="B388" s="101" t="s">
        <v>1678</v>
      </c>
      <c r="C388" s="101" t="s">
        <v>1679</v>
      </c>
      <c r="D388" s="160" t="s">
        <v>1706</v>
      </c>
      <c r="E388" s="101" t="s">
        <v>1672</v>
      </c>
      <c r="F388" s="101" t="s">
        <v>259</v>
      </c>
      <c r="G388" s="101"/>
      <c r="H388" s="101"/>
      <c r="I388" s="101"/>
      <c r="J388" s="101"/>
      <c r="K388" s="101"/>
      <c r="L388" s="101"/>
      <c r="M388" s="101" t="s">
        <v>436</v>
      </c>
      <c r="N388" s="101" t="s">
        <v>499</v>
      </c>
      <c r="O388" s="127" t="s">
        <v>438</v>
      </c>
      <c r="P388" s="101" t="s">
        <v>473</v>
      </c>
      <c r="Q388" s="136">
        <v>30</v>
      </c>
      <c r="R388" s="92"/>
      <c r="S388" s="101"/>
      <c r="T388" s="91"/>
      <c r="U388" s="91"/>
      <c r="V388" s="93"/>
      <c r="W388" s="237"/>
      <c r="X388" s="238"/>
      <c r="Y388" s="228">
        <f t="shared" si="75"/>
        <v>0</v>
      </c>
      <c r="Z388" s="238"/>
      <c r="AA388" s="238"/>
      <c r="AB388" s="240"/>
      <c r="AC388" s="241" t="s">
        <v>1673</v>
      </c>
      <c r="AD388" s="242">
        <v>0</v>
      </c>
      <c r="AE388" s="243">
        <v>0</v>
      </c>
      <c r="AF388" s="230">
        <f t="shared" si="76"/>
        <v>0</v>
      </c>
      <c r="AG388" s="243">
        <v>0</v>
      </c>
      <c r="AH388" s="243">
        <v>4</v>
      </c>
      <c r="AI388" s="230">
        <f t="shared" si="77"/>
        <v>4</v>
      </c>
      <c r="AJ388" s="238">
        <v>0</v>
      </c>
      <c r="AK388" s="227">
        <v>4</v>
      </c>
      <c r="AL388" s="228">
        <v>4</v>
      </c>
      <c r="AM388" s="243" t="s">
        <v>444</v>
      </c>
      <c r="AN388" s="243">
        <v>0</v>
      </c>
      <c r="AO388" s="245">
        <v>0</v>
      </c>
      <c r="AP388" s="132" t="s">
        <v>638</v>
      </c>
      <c r="AQ388" s="133" t="s">
        <v>643</v>
      </c>
      <c r="AR388" s="191"/>
      <c r="AS388" s="191"/>
      <c r="AT388" s="191"/>
      <c r="AU388" s="191"/>
      <c r="AV388" s="191"/>
      <c r="AW388" s="191"/>
    </row>
    <row r="389" spans="1:49" ht="30.75" customHeight="1" x14ac:dyDescent="0.15">
      <c r="A389" s="103" t="s">
        <v>496</v>
      </c>
      <c r="B389" s="101" t="s">
        <v>1678</v>
      </c>
      <c r="C389" s="101" t="s">
        <v>1679</v>
      </c>
      <c r="D389" s="160" t="s">
        <v>1707</v>
      </c>
      <c r="E389" s="101" t="s">
        <v>1672</v>
      </c>
      <c r="F389" s="101" t="s">
        <v>259</v>
      </c>
      <c r="G389" s="101"/>
      <c r="H389" s="101"/>
      <c r="I389" s="101"/>
      <c r="J389" s="101"/>
      <c r="K389" s="101"/>
      <c r="L389" s="101"/>
      <c r="M389" s="101" t="s">
        <v>436</v>
      </c>
      <c r="N389" s="101" t="s">
        <v>499</v>
      </c>
      <c r="O389" s="127" t="s">
        <v>438</v>
      </c>
      <c r="P389" s="101" t="s">
        <v>473</v>
      </c>
      <c r="Q389" s="136">
        <v>30</v>
      </c>
      <c r="R389" s="92"/>
      <c r="S389" s="101"/>
      <c r="T389" s="91"/>
      <c r="U389" s="91"/>
      <c r="V389" s="93"/>
      <c r="W389" s="237"/>
      <c r="X389" s="238"/>
      <c r="Y389" s="228">
        <f t="shared" si="75"/>
        <v>0</v>
      </c>
      <c r="Z389" s="238"/>
      <c r="AA389" s="238"/>
      <c r="AB389" s="240"/>
      <c r="AC389" s="241" t="s">
        <v>1673</v>
      </c>
      <c r="AD389" s="242">
        <v>0</v>
      </c>
      <c r="AE389" s="243">
        <v>0</v>
      </c>
      <c r="AF389" s="230">
        <f t="shared" si="76"/>
        <v>0</v>
      </c>
      <c r="AG389" s="243">
        <v>0</v>
      </c>
      <c r="AH389" s="243">
        <v>4</v>
      </c>
      <c r="AI389" s="230">
        <f t="shared" si="77"/>
        <v>4</v>
      </c>
      <c r="AJ389" s="238">
        <v>0</v>
      </c>
      <c r="AK389" s="227">
        <v>4</v>
      </c>
      <c r="AL389" s="228">
        <v>4</v>
      </c>
      <c r="AM389" s="243" t="s">
        <v>444</v>
      </c>
      <c r="AN389" s="243">
        <v>0</v>
      </c>
      <c r="AO389" s="245">
        <v>0</v>
      </c>
      <c r="AP389" s="132" t="s">
        <v>638</v>
      </c>
      <c r="AQ389" s="133" t="s">
        <v>643</v>
      </c>
      <c r="AR389" s="191"/>
      <c r="AS389" s="191"/>
      <c r="AT389" s="191"/>
      <c r="AU389" s="191"/>
      <c r="AV389" s="191"/>
      <c r="AW389" s="191"/>
    </row>
    <row r="390" spans="1:49" ht="30.75" customHeight="1" x14ac:dyDescent="0.15">
      <c r="A390" s="103" t="s">
        <v>496</v>
      </c>
      <c r="B390" s="101" t="s">
        <v>1678</v>
      </c>
      <c r="C390" s="101" t="s">
        <v>1679</v>
      </c>
      <c r="D390" s="160" t="s">
        <v>1708</v>
      </c>
      <c r="E390" s="101" t="s">
        <v>1672</v>
      </c>
      <c r="F390" s="101" t="s">
        <v>259</v>
      </c>
      <c r="G390" s="101"/>
      <c r="H390" s="101"/>
      <c r="I390" s="101"/>
      <c r="J390" s="101"/>
      <c r="K390" s="101"/>
      <c r="L390" s="101"/>
      <c r="M390" s="101" t="s">
        <v>436</v>
      </c>
      <c r="N390" s="101" t="s">
        <v>499</v>
      </c>
      <c r="O390" s="127" t="s">
        <v>438</v>
      </c>
      <c r="P390" s="101" t="s">
        <v>473</v>
      </c>
      <c r="Q390" s="136">
        <v>30</v>
      </c>
      <c r="R390" s="92"/>
      <c r="S390" s="101"/>
      <c r="T390" s="91"/>
      <c r="U390" s="91"/>
      <c r="V390" s="93"/>
      <c r="W390" s="237"/>
      <c r="X390" s="238"/>
      <c r="Y390" s="228">
        <f t="shared" si="75"/>
        <v>0</v>
      </c>
      <c r="Z390" s="238"/>
      <c r="AA390" s="238"/>
      <c r="AB390" s="240"/>
      <c r="AC390" s="241" t="s">
        <v>1673</v>
      </c>
      <c r="AD390" s="242">
        <v>0</v>
      </c>
      <c r="AE390" s="243">
        <v>0</v>
      </c>
      <c r="AF390" s="230">
        <f t="shared" si="76"/>
        <v>0</v>
      </c>
      <c r="AG390" s="243">
        <v>0</v>
      </c>
      <c r="AH390" s="243">
        <v>16</v>
      </c>
      <c r="AI390" s="230">
        <f t="shared" si="77"/>
        <v>16</v>
      </c>
      <c r="AJ390" s="238">
        <v>0</v>
      </c>
      <c r="AK390" s="227">
        <v>16</v>
      </c>
      <c r="AL390" s="228">
        <v>16</v>
      </c>
      <c r="AM390" s="243" t="s">
        <v>444</v>
      </c>
      <c r="AN390" s="243">
        <v>0</v>
      </c>
      <c r="AO390" s="245">
        <v>0</v>
      </c>
      <c r="AP390" s="132" t="s">
        <v>638</v>
      </c>
      <c r="AQ390" s="133" t="s">
        <v>643</v>
      </c>
      <c r="AR390" s="191"/>
      <c r="AS390" s="191"/>
      <c r="AT390" s="191"/>
      <c r="AU390" s="191"/>
      <c r="AV390" s="191"/>
      <c r="AW390" s="191"/>
    </row>
    <row r="391" spans="1:49" ht="30.75" customHeight="1" x14ac:dyDescent="0.15">
      <c r="A391" s="103" t="s">
        <v>496</v>
      </c>
      <c r="B391" s="101" t="s">
        <v>1678</v>
      </c>
      <c r="C391" s="101" t="s">
        <v>1679</v>
      </c>
      <c r="D391" s="160" t="s">
        <v>1709</v>
      </c>
      <c r="E391" s="101" t="s">
        <v>1672</v>
      </c>
      <c r="F391" s="101" t="s">
        <v>259</v>
      </c>
      <c r="G391" s="101"/>
      <c r="H391" s="101"/>
      <c r="I391" s="101"/>
      <c r="J391" s="101"/>
      <c r="K391" s="101"/>
      <c r="L391" s="101"/>
      <c r="M391" s="101" t="s">
        <v>436</v>
      </c>
      <c r="N391" s="101" t="s">
        <v>499</v>
      </c>
      <c r="O391" s="127" t="s">
        <v>438</v>
      </c>
      <c r="P391" s="101" t="s">
        <v>473</v>
      </c>
      <c r="Q391" s="136">
        <v>30</v>
      </c>
      <c r="R391" s="92"/>
      <c r="S391" s="101"/>
      <c r="T391" s="91"/>
      <c r="U391" s="91"/>
      <c r="V391" s="93"/>
      <c r="W391" s="237"/>
      <c r="X391" s="238"/>
      <c r="Y391" s="228">
        <f t="shared" si="75"/>
        <v>0</v>
      </c>
      <c r="Z391" s="238"/>
      <c r="AA391" s="238"/>
      <c r="AB391" s="240"/>
      <c r="AC391" s="241" t="s">
        <v>1673</v>
      </c>
      <c r="AD391" s="242">
        <v>0</v>
      </c>
      <c r="AE391" s="243">
        <v>0</v>
      </c>
      <c r="AF391" s="230">
        <f t="shared" si="76"/>
        <v>0</v>
      </c>
      <c r="AG391" s="243">
        <v>0</v>
      </c>
      <c r="AH391" s="243">
        <v>0</v>
      </c>
      <c r="AI391" s="230">
        <f t="shared" si="77"/>
        <v>0</v>
      </c>
      <c r="AJ391" s="238">
        <v>0</v>
      </c>
      <c r="AK391" s="227">
        <v>0</v>
      </c>
      <c r="AL391" s="228">
        <v>0</v>
      </c>
      <c r="AM391" s="243" t="s">
        <v>444</v>
      </c>
      <c r="AN391" s="243">
        <v>0</v>
      </c>
      <c r="AO391" s="245">
        <v>0</v>
      </c>
      <c r="AP391" s="132" t="s">
        <v>638</v>
      </c>
      <c r="AQ391" s="133" t="s">
        <v>643</v>
      </c>
      <c r="AR391" s="191"/>
      <c r="AS391" s="191"/>
      <c r="AT391" s="191"/>
      <c r="AU391" s="191"/>
      <c r="AV391" s="191"/>
      <c r="AW391" s="191"/>
    </row>
    <row r="392" spans="1:49" ht="30.75" customHeight="1" x14ac:dyDescent="0.15">
      <c r="A392" s="103" t="s">
        <v>496</v>
      </c>
      <c r="B392" s="101" t="s">
        <v>1678</v>
      </c>
      <c r="C392" s="101" t="s">
        <v>1679</v>
      </c>
      <c r="D392" s="160" t="s">
        <v>1710</v>
      </c>
      <c r="E392" s="101" t="s">
        <v>1672</v>
      </c>
      <c r="F392" s="101" t="s">
        <v>259</v>
      </c>
      <c r="G392" s="101"/>
      <c r="H392" s="101"/>
      <c r="I392" s="101"/>
      <c r="J392" s="101"/>
      <c r="K392" s="101"/>
      <c r="L392" s="101"/>
      <c r="M392" s="101" t="s">
        <v>436</v>
      </c>
      <c r="N392" s="101" t="s">
        <v>499</v>
      </c>
      <c r="O392" s="127" t="s">
        <v>438</v>
      </c>
      <c r="P392" s="101" t="s">
        <v>473</v>
      </c>
      <c r="Q392" s="136">
        <v>30</v>
      </c>
      <c r="R392" s="92"/>
      <c r="S392" s="101"/>
      <c r="T392" s="91"/>
      <c r="U392" s="91"/>
      <c r="V392" s="93"/>
      <c r="W392" s="237"/>
      <c r="X392" s="238"/>
      <c r="Y392" s="228">
        <f t="shared" si="75"/>
        <v>0</v>
      </c>
      <c r="Z392" s="238"/>
      <c r="AA392" s="238"/>
      <c r="AB392" s="240"/>
      <c r="AC392" s="241" t="s">
        <v>1673</v>
      </c>
      <c r="AD392" s="242">
        <v>0</v>
      </c>
      <c r="AE392" s="243">
        <v>0</v>
      </c>
      <c r="AF392" s="230">
        <f t="shared" si="76"/>
        <v>0</v>
      </c>
      <c r="AG392" s="243">
        <v>0</v>
      </c>
      <c r="AH392" s="243">
        <v>1</v>
      </c>
      <c r="AI392" s="230">
        <f t="shared" si="77"/>
        <v>1</v>
      </c>
      <c r="AJ392" s="238">
        <v>0</v>
      </c>
      <c r="AK392" s="227">
        <v>1</v>
      </c>
      <c r="AL392" s="228">
        <v>1</v>
      </c>
      <c r="AM392" s="243" t="s">
        <v>444</v>
      </c>
      <c r="AN392" s="243">
        <v>0</v>
      </c>
      <c r="AO392" s="245">
        <v>0</v>
      </c>
      <c r="AP392" s="132" t="s">
        <v>638</v>
      </c>
      <c r="AQ392" s="133" t="s">
        <v>643</v>
      </c>
      <c r="AR392" s="191"/>
      <c r="AS392" s="191"/>
      <c r="AT392" s="191"/>
      <c r="AU392" s="191"/>
      <c r="AV392" s="191"/>
      <c r="AW392" s="191"/>
    </row>
    <row r="393" spans="1:49" ht="30.75" customHeight="1" x14ac:dyDescent="0.15">
      <c r="A393" s="103" t="s">
        <v>496</v>
      </c>
      <c r="B393" s="101" t="s">
        <v>1678</v>
      </c>
      <c r="C393" s="101" t="s">
        <v>1679</v>
      </c>
      <c r="D393" s="160" t="s">
        <v>1711</v>
      </c>
      <c r="E393" s="101" t="s">
        <v>1672</v>
      </c>
      <c r="F393" s="101" t="s">
        <v>259</v>
      </c>
      <c r="G393" s="101"/>
      <c r="H393" s="101"/>
      <c r="I393" s="101"/>
      <c r="J393" s="101"/>
      <c r="K393" s="101"/>
      <c r="L393" s="101"/>
      <c r="M393" s="101" t="s">
        <v>436</v>
      </c>
      <c r="N393" s="101" t="s">
        <v>499</v>
      </c>
      <c r="O393" s="127" t="s">
        <v>438</v>
      </c>
      <c r="P393" s="101" t="s">
        <v>473</v>
      </c>
      <c r="Q393" s="136">
        <v>30</v>
      </c>
      <c r="R393" s="92"/>
      <c r="S393" s="101"/>
      <c r="T393" s="91"/>
      <c r="U393" s="91"/>
      <c r="V393" s="93"/>
      <c r="W393" s="237"/>
      <c r="X393" s="238"/>
      <c r="Y393" s="228">
        <f t="shared" si="75"/>
        <v>0</v>
      </c>
      <c r="Z393" s="238"/>
      <c r="AA393" s="238"/>
      <c r="AB393" s="240"/>
      <c r="AC393" s="241" t="s">
        <v>1673</v>
      </c>
      <c r="AD393" s="242">
        <v>0</v>
      </c>
      <c r="AE393" s="243">
        <v>0</v>
      </c>
      <c r="AF393" s="230">
        <f t="shared" si="76"/>
        <v>0</v>
      </c>
      <c r="AG393" s="243">
        <v>0</v>
      </c>
      <c r="AH393" s="243">
        <v>0</v>
      </c>
      <c r="AI393" s="230">
        <f t="shared" si="77"/>
        <v>0</v>
      </c>
      <c r="AJ393" s="238">
        <v>0</v>
      </c>
      <c r="AK393" s="227">
        <v>0</v>
      </c>
      <c r="AL393" s="228">
        <v>0</v>
      </c>
      <c r="AM393" s="243" t="s">
        <v>444</v>
      </c>
      <c r="AN393" s="243">
        <v>0</v>
      </c>
      <c r="AO393" s="245">
        <v>0</v>
      </c>
      <c r="AP393" s="132" t="s">
        <v>638</v>
      </c>
      <c r="AQ393" s="133" t="s">
        <v>643</v>
      </c>
      <c r="AR393" s="191"/>
      <c r="AS393" s="191"/>
      <c r="AT393" s="191"/>
      <c r="AU393" s="191"/>
      <c r="AV393" s="191"/>
      <c r="AW393" s="191"/>
    </row>
    <row r="394" spans="1:49" ht="30.75" customHeight="1" x14ac:dyDescent="0.15">
      <c r="A394" s="103" t="s">
        <v>496</v>
      </c>
      <c r="B394" s="101" t="s">
        <v>1678</v>
      </c>
      <c r="C394" s="101" t="s">
        <v>1679</v>
      </c>
      <c r="D394" s="160" t="s">
        <v>1712</v>
      </c>
      <c r="E394" s="101" t="s">
        <v>1672</v>
      </c>
      <c r="F394" s="101" t="s">
        <v>259</v>
      </c>
      <c r="G394" s="101"/>
      <c r="H394" s="101"/>
      <c r="I394" s="101"/>
      <c r="J394" s="101"/>
      <c r="K394" s="101"/>
      <c r="L394" s="101"/>
      <c r="M394" s="101" t="s">
        <v>436</v>
      </c>
      <c r="N394" s="101" t="s">
        <v>499</v>
      </c>
      <c r="O394" s="127" t="s">
        <v>438</v>
      </c>
      <c r="P394" s="101" t="s">
        <v>473</v>
      </c>
      <c r="Q394" s="136">
        <v>30</v>
      </c>
      <c r="R394" s="92"/>
      <c r="S394" s="101"/>
      <c r="T394" s="91"/>
      <c r="U394" s="91"/>
      <c r="V394" s="93"/>
      <c r="W394" s="237"/>
      <c r="X394" s="238"/>
      <c r="Y394" s="228">
        <f t="shared" si="75"/>
        <v>0</v>
      </c>
      <c r="Z394" s="238"/>
      <c r="AA394" s="238"/>
      <c r="AB394" s="240"/>
      <c r="AC394" s="241" t="s">
        <v>1673</v>
      </c>
      <c r="AD394" s="242">
        <v>0</v>
      </c>
      <c r="AE394" s="243">
        <v>0</v>
      </c>
      <c r="AF394" s="230">
        <f t="shared" si="76"/>
        <v>0</v>
      </c>
      <c r="AG394" s="243">
        <v>0</v>
      </c>
      <c r="AH394" s="243">
        <v>1</v>
      </c>
      <c r="AI394" s="230">
        <f t="shared" si="77"/>
        <v>1</v>
      </c>
      <c r="AJ394" s="238">
        <v>0</v>
      </c>
      <c r="AK394" s="227">
        <v>1</v>
      </c>
      <c r="AL394" s="228">
        <v>1</v>
      </c>
      <c r="AM394" s="243" t="s">
        <v>444</v>
      </c>
      <c r="AN394" s="243">
        <v>0</v>
      </c>
      <c r="AO394" s="245">
        <v>0</v>
      </c>
      <c r="AP394" s="132" t="s">
        <v>638</v>
      </c>
      <c r="AQ394" s="133" t="s">
        <v>643</v>
      </c>
      <c r="AR394" s="191"/>
      <c r="AS394" s="191"/>
      <c r="AT394" s="191"/>
      <c r="AU394" s="191"/>
      <c r="AV394" s="191"/>
      <c r="AW394" s="191"/>
    </row>
    <row r="395" spans="1:49" ht="30.75" customHeight="1" x14ac:dyDescent="0.15">
      <c r="A395" s="103" t="s">
        <v>496</v>
      </c>
      <c r="B395" s="101" t="s">
        <v>1678</v>
      </c>
      <c r="C395" s="101" t="s">
        <v>1679</v>
      </c>
      <c r="D395" s="160" t="s">
        <v>1713</v>
      </c>
      <c r="E395" s="101" t="s">
        <v>1672</v>
      </c>
      <c r="F395" s="101" t="s">
        <v>259</v>
      </c>
      <c r="G395" s="101"/>
      <c r="H395" s="101"/>
      <c r="I395" s="101"/>
      <c r="J395" s="101"/>
      <c r="K395" s="101"/>
      <c r="L395" s="101"/>
      <c r="M395" s="101" t="s">
        <v>436</v>
      </c>
      <c r="N395" s="101" t="s">
        <v>499</v>
      </c>
      <c r="O395" s="127" t="s">
        <v>438</v>
      </c>
      <c r="P395" s="101" t="s">
        <v>473</v>
      </c>
      <c r="Q395" s="136">
        <v>30</v>
      </c>
      <c r="R395" s="92"/>
      <c r="S395" s="101"/>
      <c r="T395" s="91"/>
      <c r="U395" s="91"/>
      <c r="V395" s="93"/>
      <c r="W395" s="237"/>
      <c r="X395" s="238"/>
      <c r="Y395" s="228">
        <f t="shared" si="75"/>
        <v>0</v>
      </c>
      <c r="Z395" s="238"/>
      <c r="AA395" s="238"/>
      <c r="AB395" s="240"/>
      <c r="AC395" s="241" t="s">
        <v>1673</v>
      </c>
      <c r="AD395" s="242">
        <v>0</v>
      </c>
      <c r="AE395" s="243">
        <v>0</v>
      </c>
      <c r="AF395" s="230">
        <f t="shared" si="76"/>
        <v>0</v>
      </c>
      <c r="AG395" s="243">
        <v>0</v>
      </c>
      <c r="AH395" s="243">
        <v>0</v>
      </c>
      <c r="AI395" s="230">
        <f t="shared" si="77"/>
        <v>0</v>
      </c>
      <c r="AJ395" s="238">
        <v>0</v>
      </c>
      <c r="AK395" s="227">
        <v>0</v>
      </c>
      <c r="AL395" s="228">
        <v>0</v>
      </c>
      <c r="AM395" s="243" t="s">
        <v>444</v>
      </c>
      <c r="AN395" s="243">
        <v>0</v>
      </c>
      <c r="AO395" s="245">
        <v>0</v>
      </c>
      <c r="AP395" s="132" t="s">
        <v>638</v>
      </c>
      <c r="AQ395" s="133" t="s">
        <v>643</v>
      </c>
      <c r="AR395" s="191"/>
      <c r="AS395" s="191"/>
      <c r="AT395" s="191"/>
      <c r="AU395" s="191"/>
      <c r="AV395" s="191"/>
      <c r="AW395" s="191"/>
    </row>
    <row r="396" spans="1:49" ht="30.75" customHeight="1" x14ac:dyDescent="0.15">
      <c r="A396" s="103" t="s">
        <v>496</v>
      </c>
      <c r="B396" s="101" t="s">
        <v>1678</v>
      </c>
      <c r="C396" s="101" t="s">
        <v>1679</v>
      </c>
      <c r="D396" s="160" t="s">
        <v>1714</v>
      </c>
      <c r="E396" s="101" t="s">
        <v>1672</v>
      </c>
      <c r="F396" s="101" t="s">
        <v>259</v>
      </c>
      <c r="G396" s="101"/>
      <c r="H396" s="101"/>
      <c r="I396" s="101"/>
      <c r="J396" s="101"/>
      <c r="K396" s="101"/>
      <c r="L396" s="101"/>
      <c r="M396" s="101" t="s">
        <v>436</v>
      </c>
      <c r="N396" s="101" t="s">
        <v>499</v>
      </c>
      <c r="O396" s="127" t="s">
        <v>438</v>
      </c>
      <c r="P396" s="101" t="s">
        <v>473</v>
      </c>
      <c r="Q396" s="136">
        <v>30</v>
      </c>
      <c r="R396" s="92"/>
      <c r="S396" s="101"/>
      <c r="T396" s="91"/>
      <c r="U396" s="91"/>
      <c r="V396" s="93"/>
      <c r="W396" s="237"/>
      <c r="X396" s="238"/>
      <c r="Y396" s="228">
        <f t="shared" si="75"/>
        <v>0</v>
      </c>
      <c r="Z396" s="238"/>
      <c r="AA396" s="238"/>
      <c r="AB396" s="240"/>
      <c r="AC396" s="241" t="s">
        <v>1673</v>
      </c>
      <c r="AD396" s="242">
        <v>0</v>
      </c>
      <c r="AE396" s="243">
        <v>0</v>
      </c>
      <c r="AF396" s="230">
        <f t="shared" si="76"/>
        <v>0</v>
      </c>
      <c r="AG396" s="243">
        <v>0</v>
      </c>
      <c r="AH396" s="243">
        <v>1</v>
      </c>
      <c r="AI396" s="230">
        <f t="shared" si="77"/>
        <v>1</v>
      </c>
      <c r="AJ396" s="238">
        <v>0</v>
      </c>
      <c r="AK396" s="227">
        <v>1</v>
      </c>
      <c r="AL396" s="228">
        <v>1</v>
      </c>
      <c r="AM396" s="243" t="s">
        <v>444</v>
      </c>
      <c r="AN396" s="243">
        <v>0</v>
      </c>
      <c r="AO396" s="245">
        <v>0</v>
      </c>
      <c r="AP396" s="132" t="s">
        <v>638</v>
      </c>
      <c r="AQ396" s="133" t="s">
        <v>643</v>
      </c>
      <c r="AR396" s="191"/>
      <c r="AS396" s="191"/>
      <c r="AT396" s="191"/>
      <c r="AU396" s="191"/>
      <c r="AV396" s="191"/>
      <c r="AW396" s="191"/>
    </row>
    <row r="397" spans="1:49" ht="30.75" customHeight="1" x14ac:dyDescent="0.15">
      <c r="A397" s="103" t="s">
        <v>496</v>
      </c>
      <c r="B397" s="101" t="s">
        <v>1678</v>
      </c>
      <c r="C397" s="101" t="s">
        <v>1679</v>
      </c>
      <c r="D397" s="160" t="s">
        <v>1715</v>
      </c>
      <c r="E397" s="101" t="s">
        <v>1672</v>
      </c>
      <c r="F397" s="101" t="s">
        <v>259</v>
      </c>
      <c r="G397" s="101"/>
      <c r="H397" s="101"/>
      <c r="I397" s="101"/>
      <c r="J397" s="101"/>
      <c r="K397" s="101"/>
      <c r="L397" s="101"/>
      <c r="M397" s="101" t="s">
        <v>436</v>
      </c>
      <c r="N397" s="101" t="s">
        <v>499</v>
      </c>
      <c r="O397" s="127" t="s">
        <v>438</v>
      </c>
      <c r="P397" s="101" t="s">
        <v>473</v>
      </c>
      <c r="Q397" s="136">
        <v>30</v>
      </c>
      <c r="R397" s="92"/>
      <c r="S397" s="101"/>
      <c r="T397" s="91"/>
      <c r="U397" s="91"/>
      <c r="V397" s="93"/>
      <c r="W397" s="237"/>
      <c r="X397" s="238"/>
      <c r="Y397" s="228">
        <f t="shared" si="75"/>
        <v>0</v>
      </c>
      <c r="Z397" s="238"/>
      <c r="AA397" s="238"/>
      <c r="AB397" s="240"/>
      <c r="AC397" s="241" t="s">
        <v>1673</v>
      </c>
      <c r="AD397" s="242">
        <v>0</v>
      </c>
      <c r="AE397" s="243">
        <v>0</v>
      </c>
      <c r="AF397" s="230">
        <f t="shared" si="76"/>
        <v>0</v>
      </c>
      <c r="AG397" s="243">
        <v>0</v>
      </c>
      <c r="AH397" s="243">
        <v>49</v>
      </c>
      <c r="AI397" s="230">
        <f t="shared" si="77"/>
        <v>49</v>
      </c>
      <c r="AJ397" s="238">
        <v>0</v>
      </c>
      <c r="AK397" s="227">
        <v>49</v>
      </c>
      <c r="AL397" s="228">
        <v>49</v>
      </c>
      <c r="AM397" s="243" t="s">
        <v>444</v>
      </c>
      <c r="AN397" s="243">
        <v>0</v>
      </c>
      <c r="AO397" s="245">
        <v>0</v>
      </c>
      <c r="AP397" s="132" t="s">
        <v>638</v>
      </c>
      <c r="AQ397" s="133" t="s">
        <v>643</v>
      </c>
      <c r="AR397" s="191"/>
      <c r="AS397" s="191"/>
      <c r="AT397" s="191"/>
      <c r="AU397" s="191"/>
      <c r="AV397" s="191"/>
      <c r="AW397" s="191"/>
    </row>
    <row r="398" spans="1:49" ht="30.75" customHeight="1" x14ac:dyDescent="0.15">
      <c r="A398" s="103" t="s">
        <v>496</v>
      </c>
      <c r="B398" s="101" t="s">
        <v>1678</v>
      </c>
      <c r="C398" s="101" t="s">
        <v>1679</v>
      </c>
      <c r="D398" s="160" t="s">
        <v>1716</v>
      </c>
      <c r="E398" s="101" t="s">
        <v>1672</v>
      </c>
      <c r="F398" s="101" t="s">
        <v>259</v>
      </c>
      <c r="G398" s="101"/>
      <c r="H398" s="101"/>
      <c r="I398" s="101"/>
      <c r="J398" s="101"/>
      <c r="K398" s="101"/>
      <c r="L398" s="101"/>
      <c r="M398" s="101" t="s">
        <v>436</v>
      </c>
      <c r="N398" s="101" t="s">
        <v>499</v>
      </c>
      <c r="O398" s="127" t="s">
        <v>438</v>
      </c>
      <c r="P398" s="101" t="s">
        <v>473</v>
      </c>
      <c r="Q398" s="136">
        <v>30</v>
      </c>
      <c r="R398" s="92"/>
      <c r="S398" s="101"/>
      <c r="T398" s="91"/>
      <c r="U398" s="91"/>
      <c r="V398" s="93"/>
      <c r="W398" s="237"/>
      <c r="X398" s="238"/>
      <c r="Y398" s="228">
        <f t="shared" si="75"/>
        <v>0</v>
      </c>
      <c r="Z398" s="238"/>
      <c r="AA398" s="238"/>
      <c r="AB398" s="240"/>
      <c r="AC398" s="241" t="s">
        <v>1673</v>
      </c>
      <c r="AD398" s="242">
        <v>0</v>
      </c>
      <c r="AE398" s="243">
        <v>0</v>
      </c>
      <c r="AF398" s="230">
        <f t="shared" si="76"/>
        <v>0</v>
      </c>
      <c r="AG398" s="243">
        <v>0</v>
      </c>
      <c r="AH398" s="243">
        <v>32</v>
      </c>
      <c r="AI398" s="230">
        <f t="shared" si="77"/>
        <v>32</v>
      </c>
      <c r="AJ398" s="238">
        <v>0</v>
      </c>
      <c r="AK398" s="227">
        <v>32</v>
      </c>
      <c r="AL398" s="228">
        <v>32</v>
      </c>
      <c r="AM398" s="243" t="s">
        <v>444</v>
      </c>
      <c r="AN398" s="243">
        <v>0</v>
      </c>
      <c r="AO398" s="245">
        <v>0</v>
      </c>
      <c r="AP398" s="132" t="s">
        <v>638</v>
      </c>
      <c r="AQ398" s="133" t="s">
        <v>643</v>
      </c>
      <c r="AR398" s="191"/>
      <c r="AS398" s="191"/>
      <c r="AT398" s="191"/>
      <c r="AU398" s="191"/>
      <c r="AV398" s="191"/>
      <c r="AW398" s="191"/>
    </row>
    <row r="399" spans="1:49" ht="30.75" customHeight="1" x14ac:dyDescent="0.15">
      <c r="A399" s="103" t="s">
        <v>496</v>
      </c>
      <c r="B399" s="101" t="s">
        <v>1678</v>
      </c>
      <c r="C399" s="101" t="s">
        <v>1679</v>
      </c>
      <c r="D399" s="160" t="s">
        <v>1717</v>
      </c>
      <c r="E399" s="101" t="s">
        <v>1672</v>
      </c>
      <c r="F399" s="101" t="s">
        <v>259</v>
      </c>
      <c r="G399" s="101"/>
      <c r="H399" s="101"/>
      <c r="I399" s="101"/>
      <c r="J399" s="101"/>
      <c r="K399" s="101"/>
      <c r="L399" s="101"/>
      <c r="M399" s="101" t="s">
        <v>436</v>
      </c>
      <c r="N399" s="101" t="s">
        <v>499</v>
      </c>
      <c r="O399" s="127" t="s">
        <v>438</v>
      </c>
      <c r="P399" s="101" t="s">
        <v>473</v>
      </c>
      <c r="Q399" s="136">
        <v>30</v>
      </c>
      <c r="R399" s="92"/>
      <c r="S399" s="101"/>
      <c r="T399" s="91"/>
      <c r="U399" s="91"/>
      <c r="V399" s="93"/>
      <c r="W399" s="237"/>
      <c r="X399" s="238"/>
      <c r="Y399" s="228">
        <f t="shared" si="75"/>
        <v>0</v>
      </c>
      <c r="Z399" s="238"/>
      <c r="AA399" s="238"/>
      <c r="AB399" s="240"/>
      <c r="AC399" s="241" t="s">
        <v>1673</v>
      </c>
      <c r="AD399" s="242">
        <v>0</v>
      </c>
      <c r="AE399" s="243">
        <v>0</v>
      </c>
      <c r="AF399" s="230">
        <f t="shared" si="76"/>
        <v>0</v>
      </c>
      <c r="AG399" s="243">
        <v>0</v>
      </c>
      <c r="AH399" s="243">
        <v>1</v>
      </c>
      <c r="AI399" s="230">
        <f t="shared" si="77"/>
        <v>1</v>
      </c>
      <c r="AJ399" s="238">
        <v>0</v>
      </c>
      <c r="AK399" s="227">
        <v>1</v>
      </c>
      <c r="AL399" s="228">
        <v>1</v>
      </c>
      <c r="AM399" s="243" t="s">
        <v>444</v>
      </c>
      <c r="AN399" s="243">
        <v>0</v>
      </c>
      <c r="AO399" s="245">
        <v>0</v>
      </c>
      <c r="AP399" s="132" t="s">
        <v>638</v>
      </c>
      <c r="AQ399" s="133" t="s">
        <v>643</v>
      </c>
      <c r="AR399" s="191"/>
      <c r="AS399" s="191"/>
      <c r="AT399" s="191"/>
      <c r="AU399" s="191"/>
      <c r="AV399" s="191"/>
      <c r="AW399" s="191"/>
    </row>
    <row r="400" spans="1:49" ht="30.75" customHeight="1" x14ac:dyDescent="0.15">
      <c r="A400" s="103" t="s">
        <v>496</v>
      </c>
      <c r="B400" s="101" t="s">
        <v>1678</v>
      </c>
      <c r="C400" s="101" t="s">
        <v>1679</v>
      </c>
      <c r="D400" s="160" t="s">
        <v>1718</v>
      </c>
      <c r="E400" s="101" t="s">
        <v>1672</v>
      </c>
      <c r="F400" s="101" t="s">
        <v>259</v>
      </c>
      <c r="G400" s="101"/>
      <c r="H400" s="101"/>
      <c r="I400" s="101"/>
      <c r="J400" s="101"/>
      <c r="K400" s="101"/>
      <c r="L400" s="101"/>
      <c r="M400" s="101" t="s">
        <v>436</v>
      </c>
      <c r="N400" s="101" t="s">
        <v>499</v>
      </c>
      <c r="O400" s="127" t="s">
        <v>438</v>
      </c>
      <c r="P400" s="101" t="s">
        <v>473</v>
      </c>
      <c r="Q400" s="136">
        <v>30</v>
      </c>
      <c r="R400" s="92"/>
      <c r="S400" s="101"/>
      <c r="T400" s="91"/>
      <c r="U400" s="91"/>
      <c r="V400" s="93"/>
      <c r="W400" s="237"/>
      <c r="X400" s="238"/>
      <c r="Y400" s="228">
        <f t="shared" si="75"/>
        <v>0</v>
      </c>
      <c r="Z400" s="238"/>
      <c r="AA400" s="238"/>
      <c r="AB400" s="240"/>
      <c r="AC400" s="241" t="s">
        <v>1673</v>
      </c>
      <c r="AD400" s="242">
        <v>0</v>
      </c>
      <c r="AE400" s="243">
        <v>0</v>
      </c>
      <c r="AF400" s="230">
        <f t="shared" si="76"/>
        <v>0</v>
      </c>
      <c r="AG400" s="243">
        <v>0</v>
      </c>
      <c r="AH400" s="243">
        <v>12</v>
      </c>
      <c r="AI400" s="230">
        <f t="shared" si="77"/>
        <v>12</v>
      </c>
      <c r="AJ400" s="238">
        <v>0</v>
      </c>
      <c r="AK400" s="227">
        <v>12</v>
      </c>
      <c r="AL400" s="228">
        <v>12</v>
      </c>
      <c r="AM400" s="243" t="s">
        <v>444</v>
      </c>
      <c r="AN400" s="243">
        <v>0</v>
      </c>
      <c r="AO400" s="245">
        <v>0</v>
      </c>
      <c r="AP400" s="132" t="s">
        <v>638</v>
      </c>
      <c r="AQ400" s="133" t="s">
        <v>643</v>
      </c>
      <c r="AR400" s="191"/>
      <c r="AS400" s="191"/>
      <c r="AT400" s="191"/>
      <c r="AU400" s="191"/>
      <c r="AV400" s="191"/>
      <c r="AW400" s="191"/>
    </row>
    <row r="401" spans="1:49" ht="22.5" x14ac:dyDescent="0.15">
      <c r="A401" s="103" t="s">
        <v>496</v>
      </c>
      <c r="B401" s="101" t="s">
        <v>1678</v>
      </c>
      <c r="C401" s="101" t="s">
        <v>1679</v>
      </c>
      <c r="D401" s="160" t="s">
        <v>1719</v>
      </c>
      <c r="E401" s="101" t="s">
        <v>1672</v>
      </c>
      <c r="F401" s="101" t="s">
        <v>259</v>
      </c>
      <c r="G401" s="101"/>
      <c r="H401" s="101"/>
      <c r="I401" s="101"/>
      <c r="J401" s="101"/>
      <c r="K401" s="101"/>
      <c r="L401" s="101"/>
      <c r="M401" s="101" t="s">
        <v>436</v>
      </c>
      <c r="N401" s="101" t="s">
        <v>499</v>
      </c>
      <c r="O401" s="127" t="s">
        <v>438</v>
      </c>
      <c r="P401" s="101" t="s">
        <v>473</v>
      </c>
      <c r="Q401" s="136">
        <v>30</v>
      </c>
      <c r="R401" s="92"/>
      <c r="S401" s="101"/>
      <c r="T401" s="91"/>
      <c r="U401" s="91"/>
      <c r="V401" s="93"/>
      <c r="W401" s="237"/>
      <c r="X401" s="238"/>
      <c r="Y401" s="228">
        <f t="shared" si="75"/>
        <v>0</v>
      </c>
      <c r="Z401" s="238"/>
      <c r="AA401" s="238"/>
      <c r="AB401" s="240"/>
      <c r="AC401" s="241" t="s">
        <v>1673</v>
      </c>
      <c r="AD401" s="242">
        <v>0</v>
      </c>
      <c r="AE401" s="243">
        <v>0</v>
      </c>
      <c r="AF401" s="230">
        <f t="shared" si="76"/>
        <v>0</v>
      </c>
      <c r="AG401" s="243">
        <v>0</v>
      </c>
      <c r="AH401" s="243">
        <v>38</v>
      </c>
      <c r="AI401" s="230">
        <f t="shared" si="77"/>
        <v>38</v>
      </c>
      <c r="AJ401" s="238">
        <v>0</v>
      </c>
      <c r="AK401" s="227">
        <v>38</v>
      </c>
      <c r="AL401" s="228">
        <v>38</v>
      </c>
      <c r="AM401" s="243" t="s">
        <v>444</v>
      </c>
      <c r="AN401" s="243">
        <v>0</v>
      </c>
      <c r="AO401" s="245">
        <v>0</v>
      </c>
      <c r="AP401" s="132" t="s">
        <v>638</v>
      </c>
      <c r="AQ401" s="133" t="s">
        <v>643</v>
      </c>
      <c r="AR401" s="191"/>
      <c r="AS401" s="191"/>
      <c r="AT401" s="191"/>
      <c r="AU401" s="191"/>
      <c r="AV401" s="191"/>
      <c r="AW401" s="191"/>
    </row>
    <row r="402" spans="1:49" ht="30.75" customHeight="1" x14ac:dyDescent="0.15">
      <c r="A402" s="103" t="s">
        <v>496</v>
      </c>
      <c r="B402" s="101" t="s">
        <v>1678</v>
      </c>
      <c r="C402" s="101" t="s">
        <v>1679</v>
      </c>
      <c r="D402" s="160" t="s">
        <v>1720</v>
      </c>
      <c r="E402" s="101" t="s">
        <v>1672</v>
      </c>
      <c r="F402" s="101" t="s">
        <v>259</v>
      </c>
      <c r="G402" s="101"/>
      <c r="H402" s="101"/>
      <c r="I402" s="101"/>
      <c r="J402" s="101"/>
      <c r="K402" s="101"/>
      <c r="L402" s="101"/>
      <c r="M402" s="101" t="s">
        <v>436</v>
      </c>
      <c r="N402" s="101" t="s">
        <v>499</v>
      </c>
      <c r="O402" s="127" t="s">
        <v>438</v>
      </c>
      <c r="P402" s="101" t="s">
        <v>473</v>
      </c>
      <c r="Q402" s="136">
        <v>30</v>
      </c>
      <c r="R402" s="92"/>
      <c r="S402" s="101"/>
      <c r="T402" s="91"/>
      <c r="U402" s="91"/>
      <c r="V402" s="93"/>
      <c r="W402" s="237"/>
      <c r="X402" s="238"/>
      <c r="Y402" s="228">
        <f t="shared" si="75"/>
        <v>0</v>
      </c>
      <c r="Z402" s="238"/>
      <c r="AA402" s="238"/>
      <c r="AB402" s="240"/>
      <c r="AC402" s="241" t="s">
        <v>1673</v>
      </c>
      <c r="AD402" s="242">
        <v>0</v>
      </c>
      <c r="AE402" s="243">
        <v>0</v>
      </c>
      <c r="AF402" s="230">
        <f t="shared" si="76"/>
        <v>0</v>
      </c>
      <c r="AG402" s="243">
        <v>0</v>
      </c>
      <c r="AH402" s="243">
        <v>7</v>
      </c>
      <c r="AI402" s="230">
        <f t="shared" si="77"/>
        <v>7</v>
      </c>
      <c r="AJ402" s="238">
        <v>0</v>
      </c>
      <c r="AK402" s="227">
        <v>7</v>
      </c>
      <c r="AL402" s="228">
        <v>7</v>
      </c>
      <c r="AM402" s="243" t="s">
        <v>444</v>
      </c>
      <c r="AN402" s="243">
        <v>0</v>
      </c>
      <c r="AO402" s="245">
        <v>0</v>
      </c>
      <c r="AP402" s="132" t="s">
        <v>638</v>
      </c>
      <c r="AQ402" s="133" t="s">
        <v>643</v>
      </c>
      <c r="AR402" s="191"/>
      <c r="AS402" s="191"/>
      <c r="AT402" s="191"/>
      <c r="AU402" s="191"/>
      <c r="AV402" s="191"/>
      <c r="AW402" s="191"/>
    </row>
    <row r="403" spans="1:49" ht="30.75" customHeight="1" x14ac:dyDescent="0.15">
      <c r="A403" s="103" t="s">
        <v>496</v>
      </c>
      <c r="B403" s="101" t="s">
        <v>1678</v>
      </c>
      <c r="C403" s="101" t="s">
        <v>1679</v>
      </c>
      <c r="D403" s="160" t="s">
        <v>1721</v>
      </c>
      <c r="E403" s="101" t="s">
        <v>1672</v>
      </c>
      <c r="F403" s="101" t="s">
        <v>259</v>
      </c>
      <c r="G403" s="101"/>
      <c r="H403" s="101"/>
      <c r="I403" s="101"/>
      <c r="J403" s="101"/>
      <c r="K403" s="101"/>
      <c r="L403" s="101"/>
      <c r="M403" s="101" t="s">
        <v>436</v>
      </c>
      <c r="N403" s="101" t="s">
        <v>499</v>
      </c>
      <c r="O403" s="127" t="s">
        <v>438</v>
      </c>
      <c r="P403" s="101" t="s">
        <v>473</v>
      </c>
      <c r="Q403" s="136">
        <v>30</v>
      </c>
      <c r="R403" s="92"/>
      <c r="S403" s="101"/>
      <c r="T403" s="91"/>
      <c r="U403" s="91"/>
      <c r="V403" s="93"/>
      <c r="W403" s="237"/>
      <c r="X403" s="238"/>
      <c r="Y403" s="228">
        <f t="shared" si="75"/>
        <v>0</v>
      </c>
      <c r="Z403" s="238"/>
      <c r="AA403" s="238"/>
      <c r="AB403" s="240"/>
      <c r="AC403" s="241" t="s">
        <v>1673</v>
      </c>
      <c r="AD403" s="242">
        <v>0</v>
      </c>
      <c r="AE403" s="243">
        <v>0</v>
      </c>
      <c r="AF403" s="230">
        <f t="shared" si="76"/>
        <v>0</v>
      </c>
      <c r="AG403" s="243">
        <v>0</v>
      </c>
      <c r="AH403" s="243">
        <v>3</v>
      </c>
      <c r="AI403" s="230">
        <f t="shared" si="77"/>
        <v>3</v>
      </c>
      <c r="AJ403" s="238">
        <v>0</v>
      </c>
      <c r="AK403" s="227">
        <v>3</v>
      </c>
      <c r="AL403" s="228">
        <v>3</v>
      </c>
      <c r="AM403" s="243" t="s">
        <v>444</v>
      </c>
      <c r="AN403" s="243">
        <v>0</v>
      </c>
      <c r="AO403" s="245">
        <v>0</v>
      </c>
      <c r="AP403" s="132" t="s">
        <v>638</v>
      </c>
      <c r="AQ403" s="133" t="s">
        <v>643</v>
      </c>
      <c r="AR403" s="191"/>
      <c r="AS403" s="191"/>
      <c r="AT403" s="191"/>
      <c r="AU403" s="191"/>
      <c r="AV403" s="191"/>
      <c r="AW403" s="191"/>
    </row>
    <row r="404" spans="1:49" ht="30.75" customHeight="1" x14ac:dyDescent="0.15">
      <c r="A404" s="103" t="s">
        <v>496</v>
      </c>
      <c r="B404" s="101" t="s">
        <v>1678</v>
      </c>
      <c r="C404" s="101" t="s">
        <v>1679</v>
      </c>
      <c r="D404" s="160" t="s">
        <v>1722</v>
      </c>
      <c r="E404" s="101" t="s">
        <v>1672</v>
      </c>
      <c r="F404" s="101" t="s">
        <v>259</v>
      </c>
      <c r="G404" s="101"/>
      <c r="H404" s="101"/>
      <c r="I404" s="101"/>
      <c r="J404" s="101"/>
      <c r="K404" s="101"/>
      <c r="L404" s="101"/>
      <c r="M404" s="101" t="s">
        <v>436</v>
      </c>
      <c r="N404" s="101" t="s">
        <v>499</v>
      </c>
      <c r="O404" s="127" t="s">
        <v>438</v>
      </c>
      <c r="P404" s="101" t="s">
        <v>473</v>
      </c>
      <c r="Q404" s="136">
        <v>30</v>
      </c>
      <c r="R404" s="92"/>
      <c r="S404" s="101"/>
      <c r="T404" s="91"/>
      <c r="U404" s="91"/>
      <c r="V404" s="93"/>
      <c r="W404" s="237"/>
      <c r="X404" s="238"/>
      <c r="Y404" s="228">
        <f t="shared" si="75"/>
        <v>0</v>
      </c>
      <c r="Z404" s="238"/>
      <c r="AA404" s="238"/>
      <c r="AB404" s="240"/>
      <c r="AC404" s="241" t="s">
        <v>1673</v>
      </c>
      <c r="AD404" s="242">
        <v>0</v>
      </c>
      <c r="AE404" s="243">
        <v>0</v>
      </c>
      <c r="AF404" s="230">
        <f t="shared" si="76"/>
        <v>0</v>
      </c>
      <c r="AG404" s="243">
        <v>0</v>
      </c>
      <c r="AH404" s="243">
        <v>5</v>
      </c>
      <c r="AI404" s="230">
        <f t="shared" si="77"/>
        <v>5</v>
      </c>
      <c r="AJ404" s="238">
        <v>0</v>
      </c>
      <c r="AK404" s="227">
        <v>5</v>
      </c>
      <c r="AL404" s="228">
        <v>5</v>
      </c>
      <c r="AM404" s="243" t="s">
        <v>444</v>
      </c>
      <c r="AN404" s="243">
        <v>0</v>
      </c>
      <c r="AO404" s="245">
        <v>0</v>
      </c>
      <c r="AP404" s="132" t="s">
        <v>638</v>
      </c>
      <c r="AQ404" s="133" t="s">
        <v>643</v>
      </c>
      <c r="AR404" s="191"/>
      <c r="AS404" s="191"/>
      <c r="AT404" s="191"/>
      <c r="AU404" s="191"/>
      <c r="AV404" s="191"/>
      <c r="AW404" s="191"/>
    </row>
    <row r="405" spans="1:49" ht="30.75" customHeight="1" x14ac:dyDescent="0.15">
      <c r="A405" s="103" t="s">
        <v>496</v>
      </c>
      <c r="B405" s="101" t="s">
        <v>1678</v>
      </c>
      <c r="C405" s="101" t="s">
        <v>1679</v>
      </c>
      <c r="D405" s="160" t="s">
        <v>1723</v>
      </c>
      <c r="E405" s="101" t="s">
        <v>1672</v>
      </c>
      <c r="F405" s="101" t="s">
        <v>259</v>
      </c>
      <c r="G405" s="101"/>
      <c r="H405" s="101"/>
      <c r="I405" s="101"/>
      <c r="J405" s="101"/>
      <c r="K405" s="101"/>
      <c r="L405" s="101"/>
      <c r="M405" s="101" t="s">
        <v>436</v>
      </c>
      <c r="N405" s="101" t="s">
        <v>499</v>
      </c>
      <c r="O405" s="127" t="s">
        <v>438</v>
      </c>
      <c r="P405" s="101" t="s">
        <v>473</v>
      </c>
      <c r="Q405" s="136">
        <v>30</v>
      </c>
      <c r="R405" s="92"/>
      <c r="S405" s="101"/>
      <c r="T405" s="91"/>
      <c r="U405" s="91"/>
      <c r="V405" s="93"/>
      <c r="W405" s="237"/>
      <c r="X405" s="238"/>
      <c r="Y405" s="228">
        <f t="shared" si="75"/>
        <v>0</v>
      </c>
      <c r="Z405" s="238"/>
      <c r="AA405" s="238"/>
      <c r="AB405" s="240"/>
      <c r="AC405" s="241" t="s">
        <v>1673</v>
      </c>
      <c r="AD405" s="242">
        <v>0</v>
      </c>
      <c r="AE405" s="243">
        <v>0</v>
      </c>
      <c r="AF405" s="230">
        <f t="shared" si="76"/>
        <v>0</v>
      </c>
      <c r="AG405" s="243">
        <v>0</v>
      </c>
      <c r="AH405" s="243">
        <v>30</v>
      </c>
      <c r="AI405" s="230">
        <f t="shared" si="77"/>
        <v>30</v>
      </c>
      <c r="AJ405" s="238">
        <v>0</v>
      </c>
      <c r="AK405" s="227">
        <v>30</v>
      </c>
      <c r="AL405" s="228">
        <v>30</v>
      </c>
      <c r="AM405" s="243" t="s">
        <v>444</v>
      </c>
      <c r="AN405" s="243">
        <v>0</v>
      </c>
      <c r="AO405" s="245">
        <v>0</v>
      </c>
      <c r="AP405" s="132" t="s">
        <v>638</v>
      </c>
      <c r="AQ405" s="133" t="s">
        <v>643</v>
      </c>
      <c r="AR405" s="191"/>
      <c r="AS405" s="191"/>
      <c r="AT405" s="191"/>
      <c r="AU405" s="191"/>
      <c r="AV405" s="191"/>
      <c r="AW405" s="191"/>
    </row>
    <row r="406" spans="1:49" ht="36.75" customHeight="1" x14ac:dyDescent="0.15">
      <c r="A406" s="103" t="s">
        <v>496</v>
      </c>
      <c r="B406" s="101" t="s">
        <v>1678</v>
      </c>
      <c r="C406" s="101" t="s">
        <v>1679</v>
      </c>
      <c r="D406" s="160" t="s">
        <v>1630</v>
      </c>
      <c r="E406" s="101" t="s">
        <v>1672</v>
      </c>
      <c r="F406" s="101" t="s">
        <v>259</v>
      </c>
      <c r="G406" s="101"/>
      <c r="H406" s="101"/>
      <c r="I406" s="101"/>
      <c r="J406" s="101"/>
      <c r="K406" s="101"/>
      <c r="L406" s="101"/>
      <c r="M406" s="101" t="s">
        <v>436</v>
      </c>
      <c r="N406" s="101" t="s">
        <v>499</v>
      </c>
      <c r="O406" s="127" t="s">
        <v>438</v>
      </c>
      <c r="P406" s="101" t="s">
        <v>473</v>
      </c>
      <c r="Q406" s="136">
        <v>30</v>
      </c>
      <c r="R406" s="92"/>
      <c r="S406" s="101"/>
      <c r="T406" s="91"/>
      <c r="U406" s="91"/>
      <c r="V406" s="93"/>
      <c r="W406" s="237"/>
      <c r="X406" s="238"/>
      <c r="Y406" s="228">
        <f t="shared" si="75"/>
        <v>0</v>
      </c>
      <c r="Z406" s="238"/>
      <c r="AA406" s="238"/>
      <c r="AB406" s="240"/>
      <c r="AC406" s="241" t="s">
        <v>1673</v>
      </c>
      <c r="AD406" s="242">
        <v>0</v>
      </c>
      <c r="AE406" s="243">
        <v>0</v>
      </c>
      <c r="AF406" s="230">
        <f t="shared" si="76"/>
        <v>0</v>
      </c>
      <c r="AG406" s="243">
        <v>0</v>
      </c>
      <c r="AH406" s="243">
        <v>17</v>
      </c>
      <c r="AI406" s="230">
        <f t="shared" si="77"/>
        <v>17</v>
      </c>
      <c r="AJ406" s="238">
        <v>0</v>
      </c>
      <c r="AK406" s="227">
        <v>17</v>
      </c>
      <c r="AL406" s="228">
        <v>17</v>
      </c>
      <c r="AM406" s="243" t="s">
        <v>444</v>
      </c>
      <c r="AN406" s="243">
        <v>0</v>
      </c>
      <c r="AO406" s="245">
        <v>0</v>
      </c>
      <c r="AP406" s="132" t="s">
        <v>638</v>
      </c>
      <c r="AQ406" s="133" t="s">
        <v>643</v>
      </c>
      <c r="AR406" s="191"/>
      <c r="AS406" s="191"/>
      <c r="AT406" s="191"/>
      <c r="AU406" s="191"/>
      <c r="AV406" s="191"/>
      <c r="AW406" s="191"/>
    </row>
    <row r="407" spans="1:49" ht="30.75" customHeight="1" x14ac:dyDescent="0.15">
      <c r="A407" s="103" t="s">
        <v>496</v>
      </c>
      <c r="B407" s="101" t="s">
        <v>1678</v>
      </c>
      <c r="C407" s="101" t="s">
        <v>1679</v>
      </c>
      <c r="D407" s="160" t="s">
        <v>1724</v>
      </c>
      <c r="E407" s="101" t="s">
        <v>1672</v>
      </c>
      <c r="F407" s="101" t="s">
        <v>259</v>
      </c>
      <c r="G407" s="101"/>
      <c r="H407" s="101"/>
      <c r="I407" s="101"/>
      <c r="J407" s="101"/>
      <c r="K407" s="101"/>
      <c r="L407" s="101"/>
      <c r="M407" s="101" t="s">
        <v>436</v>
      </c>
      <c r="N407" s="101" t="s">
        <v>499</v>
      </c>
      <c r="O407" s="127" t="s">
        <v>438</v>
      </c>
      <c r="P407" s="101" t="s">
        <v>473</v>
      </c>
      <c r="Q407" s="136">
        <v>30</v>
      </c>
      <c r="R407" s="92"/>
      <c r="S407" s="101"/>
      <c r="T407" s="91"/>
      <c r="U407" s="91"/>
      <c r="V407" s="93"/>
      <c r="W407" s="237"/>
      <c r="X407" s="238"/>
      <c r="Y407" s="228">
        <f t="shared" si="75"/>
        <v>0</v>
      </c>
      <c r="Z407" s="238"/>
      <c r="AA407" s="238"/>
      <c r="AB407" s="240"/>
      <c r="AC407" s="241" t="s">
        <v>1673</v>
      </c>
      <c r="AD407" s="242">
        <v>0</v>
      </c>
      <c r="AE407" s="243">
        <v>0</v>
      </c>
      <c r="AF407" s="230">
        <f t="shared" si="76"/>
        <v>0</v>
      </c>
      <c r="AG407" s="243">
        <v>0</v>
      </c>
      <c r="AH407" s="243">
        <v>0</v>
      </c>
      <c r="AI407" s="230">
        <f t="shared" si="77"/>
        <v>0</v>
      </c>
      <c r="AJ407" s="238">
        <v>0</v>
      </c>
      <c r="AK407" s="227">
        <v>0</v>
      </c>
      <c r="AL407" s="228">
        <v>0</v>
      </c>
      <c r="AM407" s="243" t="s">
        <v>444</v>
      </c>
      <c r="AN407" s="243">
        <v>0</v>
      </c>
      <c r="AO407" s="245">
        <v>0</v>
      </c>
      <c r="AP407" s="132" t="s">
        <v>638</v>
      </c>
      <c r="AQ407" s="133" t="s">
        <v>643</v>
      </c>
      <c r="AR407" s="191"/>
      <c r="AS407" s="191"/>
      <c r="AT407" s="191"/>
      <c r="AU407" s="191"/>
      <c r="AV407" s="191"/>
      <c r="AW407" s="191"/>
    </row>
    <row r="408" spans="1:49" ht="30.75" customHeight="1" x14ac:dyDescent="0.15">
      <c r="A408" s="103" t="s">
        <v>496</v>
      </c>
      <c r="B408" s="101" t="s">
        <v>1678</v>
      </c>
      <c r="C408" s="101" t="s">
        <v>1679</v>
      </c>
      <c r="D408" s="160" t="s">
        <v>1725</v>
      </c>
      <c r="E408" s="101" t="s">
        <v>1672</v>
      </c>
      <c r="F408" s="101" t="s">
        <v>259</v>
      </c>
      <c r="G408" s="101"/>
      <c r="H408" s="101"/>
      <c r="I408" s="101"/>
      <c r="J408" s="101"/>
      <c r="K408" s="101"/>
      <c r="L408" s="101"/>
      <c r="M408" s="101" t="s">
        <v>436</v>
      </c>
      <c r="N408" s="101" t="s">
        <v>499</v>
      </c>
      <c r="O408" s="127" t="s">
        <v>438</v>
      </c>
      <c r="P408" s="101" t="s">
        <v>473</v>
      </c>
      <c r="Q408" s="136">
        <v>30</v>
      </c>
      <c r="R408" s="92"/>
      <c r="S408" s="101"/>
      <c r="T408" s="91"/>
      <c r="U408" s="91"/>
      <c r="V408" s="93"/>
      <c r="W408" s="237"/>
      <c r="X408" s="238"/>
      <c r="Y408" s="228">
        <f t="shared" si="75"/>
        <v>0</v>
      </c>
      <c r="Z408" s="238"/>
      <c r="AA408" s="238"/>
      <c r="AB408" s="240"/>
      <c r="AC408" s="241" t="s">
        <v>1673</v>
      </c>
      <c r="AD408" s="242">
        <v>0</v>
      </c>
      <c r="AE408" s="243">
        <v>0</v>
      </c>
      <c r="AF408" s="230">
        <f t="shared" si="76"/>
        <v>0</v>
      </c>
      <c r="AG408" s="243">
        <v>0</v>
      </c>
      <c r="AH408" s="243">
        <v>1</v>
      </c>
      <c r="AI408" s="230">
        <f t="shared" si="77"/>
        <v>1</v>
      </c>
      <c r="AJ408" s="238">
        <v>0</v>
      </c>
      <c r="AK408" s="227">
        <v>1</v>
      </c>
      <c r="AL408" s="228">
        <v>1</v>
      </c>
      <c r="AM408" s="243" t="s">
        <v>444</v>
      </c>
      <c r="AN408" s="243">
        <v>0</v>
      </c>
      <c r="AO408" s="245">
        <v>0</v>
      </c>
      <c r="AP408" s="132" t="s">
        <v>638</v>
      </c>
      <c r="AQ408" s="133" t="s">
        <v>643</v>
      </c>
      <c r="AR408" s="191"/>
      <c r="AS408" s="191"/>
      <c r="AT408" s="191"/>
      <c r="AU408" s="191"/>
      <c r="AV408" s="191"/>
      <c r="AW408" s="191"/>
    </row>
    <row r="409" spans="1:49" ht="30.75" customHeight="1" x14ac:dyDescent="0.15">
      <c r="A409" s="103" t="s">
        <v>496</v>
      </c>
      <c r="B409" s="101" t="s">
        <v>1678</v>
      </c>
      <c r="C409" s="101" t="s">
        <v>1679</v>
      </c>
      <c r="D409" s="160" t="s">
        <v>1726</v>
      </c>
      <c r="E409" s="101" t="s">
        <v>1672</v>
      </c>
      <c r="F409" s="101" t="s">
        <v>259</v>
      </c>
      <c r="G409" s="101"/>
      <c r="H409" s="101"/>
      <c r="I409" s="101"/>
      <c r="J409" s="101"/>
      <c r="K409" s="101"/>
      <c r="L409" s="101"/>
      <c r="M409" s="101" t="s">
        <v>436</v>
      </c>
      <c r="N409" s="101" t="s">
        <v>499</v>
      </c>
      <c r="O409" s="127" t="s">
        <v>438</v>
      </c>
      <c r="P409" s="101" t="s">
        <v>473</v>
      </c>
      <c r="Q409" s="136">
        <v>30</v>
      </c>
      <c r="R409" s="92"/>
      <c r="S409" s="101"/>
      <c r="T409" s="91"/>
      <c r="U409" s="91"/>
      <c r="V409" s="93"/>
      <c r="W409" s="237"/>
      <c r="X409" s="238"/>
      <c r="Y409" s="228">
        <f t="shared" si="75"/>
        <v>0</v>
      </c>
      <c r="Z409" s="238"/>
      <c r="AA409" s="238"/>
      <c r="AB409" s="240"/>
      <c r="AC409" s="241" t="s">
        <v>1673</v>
      </c>
      <c r="AD409" s="242">
        <v>0</v>
      </c>
      <c r="AE409" s="243">
        <v>0</v>
      </c>
      <c r="AF409" s="230">
        <f t="shared" si="76"/>
        <v>0</v>
      </c>
      <c r="AG409" s="243">
        <v>0</v>
      </c>
      <c r="AH409" s="243">
        <v>14</v>
      </c>
      <c r="AI409" s="230">
        <f t="shared" si="77"/>
        <v>14</v>
      </c>
      <c r="AJ409" s="238">
        <v>0</v>
      </c>
      <c r="AK409" s="227">
        <v>14</v>
      </c>
      <c r="AL409" s="228">
        <v>14</v>
      </c>
      <c r="AM409" s="243" t="s">
        <v>444</v>
      </c>
      <c r="AN409" s="243">
        <v>0</v>
      </c>
      <c r="AO409" s="245">
        <v>0</v>
      </c>
      <c r="AP409" s="132" t="s">
        <v>638</v>
      </c>
      <c r="AQ409" s="133" t="s">
        <v>643</v>
      </c>
      <c r="AR409" s="191"/>
      <c r="AS409" s="191"/>
      <c r="AT409" s="191"/>
      <c r="AU409" s="191"/>
      <c r="AV409" s="191"/>
      <c r="AW409" s="191"/>
    </row>
    <row r="410" spans="1:49" ht="30.75" customHeight="1" x14ac:dyDescent="0.15">
      <c r="A410" s="103" t="s">
        <v>496</v>
      </c>
      <c r="B410" s="101" t="s">
        <v>1678</v>
      </c>
      <c r="C410" s="101" t="s">
        <v>1679</v>
      </c>
      <c r="D410" s="160" t="s">
        <v>1727</v>
      </c>
      <c r="E410" s="101" t="s">
        <v>1672</v>
      </c>
      <c r="F410" s="101" t="s">
        <v>259</v>
      </c>
      <c r="G410" s="101"/>
      <c r="H410" s="101"/>
      <c r="I410" s="101"/>
      <c r="J410" s="101"/>
      <c r="K410" s="101"/>
      <c r="L410" s="101"/>
      <c r="M410" s="101" t="s">
        <v>436</v>
      </c>
      <c r="N410" s="101" t="s">
        <v>499</v>
      </c>
      <c r="O410" s="127" t="s">
        <v>438</v>
      </c>
      <c r="P410" s="101" t="s">
        <v>473</v>
      </c>
      <c r="Q410" s="136">
        <v>30</v>
      </c>
      <c r="R410" s="92"/>
      <c r="S410" s="101"/>
      <c r="T410" s="91"/>
      <c r="U410" s="91"/>
      <c r="V410" s="93"/>
      <c r="W410" s="237"/>
      <c r="X410" s="238"/>
      <c r="Y410" s="228">
        <f t="shared" si="75"/>
        <v>0</v>
      </c>
      <c r="Z410" s="238"/>
      <c r="AA410" s="238"/>
      <c r="AB410" s="240"/>
      <c r="AC410" s="241" t="s">
        <v>1673</v>
      </c>
      <c r="AD410" s="242">
        <v>0</v>
      </c>
      <c r="AE410" s="243">
        <v>0</v>
      </c>
      <c r="AF410" s="230">
        <f t="shared" si="76"/>
        <v>0</v>
      </c>
      <c r="AG410" s="243">
        <v>0</v>
      </c>
      <c r="AH410" s="243">
        <v>0</v>
      </c>
      <c r="AI410" s="230">
        <f t="shared" si="77"/>
        <v>0</v>
      </c>
      <c r="AJ410" s="238">
        <v>0</v>
      </c>
      <c r="AK410" s="227">
        <v>0</v>
      </c>
      <c r="AL410" s="228">
        <v>0</v>
      </c>
      <c r="AM410" s="243" t="s">
        <v>444</v>
      </c>
      <c r="AN410" s="243">
        <v>0</v>
      </c>
      <c r="AO410" s="245">
        <v>0</v>
      </c>
      <c r="AP410" s="132" t="s">
        <v>638</v>
      </c>
      <c r="AQ410" s="133" t="s">
        <v>643</v>
      </c>
      <c r="AR410" s="191"/>
      <c r="AS410" s="191"/>
      <c r="AT410" s="191"/>
      <c r="AU410" s="191"/>
      <c r="AV410" s="191"/>
      <c r="AW410" s="191"/>
    </row>
    <row r="411" spans="1:49" ht="30.75" customHeight="1" x14ac:dyDescent="0.15">
      <c r="A411" s="103" t="s">
        <v>496</v>
      </c>
      <c r="B411" s="101" t="s">
        <v>1678</v>
      </c>
      <c r="C411" s="101" t="s">
        <v>1679</v>
      </c>
      <c r="D411" s="160" t="s">
        <v>1728</v>
      </c>
      <c r="E411" s="101" t="s">
        <v>1672</v>
      </c>
      <c r="F411" s="101" t="s">
        <v>259</v>
      </c>
      <c r="G411" s="101"/>
      <c r="H411" s="101"/>
      <c r="I411" s="101"/>
      <c r="J411" s="101"/>
      <c r="K411" s="101"/>
      <c r="L411" s="101"/>
      <c r="M411" s="101" t="s">
        <v>436</v>
      </c>
      <c r="N411" s="101" t="s">
        <v>499</v>
      </c>
      <c r="O411" s="127" t="s">
        <v>438</v>
      </c>
      <c r="P411" s="101" t="s">
        <v>473</v>
      </c>
      <c r="Q411" s="136">
        <v>30</v>
      </c>
      <c r="R411" s="92"/>
      <c r="S411" s="101"/>
      <c r="T411" s="91"/>
      <c r="U411" s="91"/>
      <c r="V411" s="93"/>
      <c r="W411" s="237"/>
      <c r="X411" s="238"/>
      <c r="Y411" s="228">
        <f t="shared" si="75"/>
        <v>0</v>
      </c>
      <c r="Z411" s="238"/>
      <c r="AA411" s="238"/>
      <c r="AB411" s="240"/>
      <c r="AC411" s="241" t="s">
        <v>1673</v>
      </c>
      <c r="AD411" s="242">
        <v>0</v>
      </c>
      <c r="AE411" s="243">
        <v>0</v>
      </c>
      <c r="AF411" s="230">
        <f t="shared" si="76"/>
        <v>0</v>
      </c>
      <c r="AG411" s="243">
        <v>0</v>
      </c>
      <c r="AH411" s="243">
        <v>1</v>
      </c>
      <c r="AI411" s="230">
        <f t="shared" si="77"/>
        <v>1</v>
      </c>
      <c r="AJ411" s="238">
        <v>0</v>
      </c>
      <c r="AK411" s="227">
        <v>1</v>
      </c>
      <c r="AL411" s="228">
        <v>1</v>
      </c>
      <c r="AM411" s="243" t="s">
        <v>444</v>
      </c>
      <c r="AN411" s="243">
        <v>0</v>
      </c>
      <c r="AO411" s="245">
        <v>0</v>
      </c>
      <c r="AP411" s="132" t="s">
        <v>638</v>
      </c>
      <c r="AQ411" s="133" t="s">
        <v>643</v>
      </c>
      <c r="AR411" s="191"/>
      <c r="AS411" s="191"/>
      <c r="AT411" s="191"/>
      <c r="AU411" s="191"/>
      <c r="AV411" s="191"/>
      <c r="AW411" s="191"/>
    </row>
    <row r="412" spans="1:49" ht="30.75" customHeight="1" x14ac:dyDescent="0.15">
      <c r="A412" s="103" t="s">
        <v>496</v>
      </c>
      <c r="B412" s="101" t="s">
        <v>1678</v>
      </c>
      <c r="C412" s="101" t="s">
        <v>1679</v>
      </c>
      <c r="D412" s="160" t="s">
        <v>1729</v>
      </c>
      <c r="E412" s="101" t="s">
        <v>1672</v>
      </c>
      <c r="F412" s="101" t="s">
        <v>259</v>
      </c>
      <c r="G412" s="101"/>
      <c r="H412" s="101"/>
      <c r="I412" s="101"/>
      <c r="J412" s="101"/>
      <c r="K412" s="101"/>
      <c r="L412" s="101"/>
      <c r="M412" s="101" t="s">
        <v>436</v>
      </c>
      <c r="N412" s="101" t="s">
        <v>499</v>
      </c>
      <c r="O412" s="127" t="s">
        <v>438</v>
      </c>
      <c r="P412" s="101" t="s">
        <v>473</v>
      </c>
      <c r="Q412" s="136">
        <v>30</v>
      </c>
      <c r="R412" s="92"/>
      <c r="S412" s="101"/>
      <c r="T412" s="91"/>
      <c r="U412" s="91"/>
      <c r="V412" s="93"/>
      <c r="W412" s="237"/>
      <c r="X412" s="238"/>
      <c r="Y412" s="228">
        <f t="shared" si="75"/>
        <v>0</v>
      </c>
      <c r="Z412" s="238"/>
      <c r="AA412" s="238"/>
      <c r="AB412" s="240"/>
      <c r="AC412" s="241" t="s">
        <v>1673</v>
      </c>
      <c r="AD412" s="242">
        <v>0</v>
      </c>
      <c r="AE412" s="243">
        <v>0</v>
      </c>
      <c r="AF412" s="230">
        <f t="shared" si="76"/>
        <v>0</v>
      </c>
      <c r="AG412" s="243">
        <v>0</v>
      </c>
      <c r="AH412" s="243">
        <v>0</v>
      </c>
      <c r="AI412" s="230">
        <f t="shared" si="77"/>
        <v>0</v>
      </c>
      <c r="AJ412" s="238">
        <v>0</v>
      </c>
      <c r="AK412" s="227">
        <v>0</v>
      </c>
      <c r="AL412" s="228">
        <v>0</v>
      </c>
      <c r="AM412" s="243" t="s">
        <v>444</v>
      </c>
      <c r="AN412" s="243">
        <v>0</v>
      </c>
      <c r="AO412" s="245">
        <v>0</v>
      </c>
      <c r="AP412" s="132" t="s">
        <v>638</v>
      </c>
      <c r="AQ412" s="133" t="s">
        <v>643</v>
      </c>
      <c r="AR412" s="191"/>
      <c r="AS412" s="191"/>
      <c r="AT412" s="191"/>
      <c r="AU412" s="191"/>
      <c r="AV412" s="191"/>
      <c r="AW412" s="191"/>
    </row>
    <row r="413" spans="1:49" ht="30.75" customHeight="1" x14ac:dyDescent="0.15">
      <c r="A413" s="103" t="s">
        <v>496</v>
      </c>
      <c r="B413" s="101" t="s">
        <v>1678</v>
      </c>
      <c r="C413" s="101" t="s">
        <v>1679</v>
      </c>
      <c r="D413" s="160" t="s">
        <v>1730</v>
      </c>
      <c r="E413" s="101" t="s">
        <v>1672</v>
      </c>
      <c r="F413" s="101" t="s">
        <v>259</v>
      </c>
      <c r="G413" s="101"/>
      <c r="H413" s="101"/>
      <c r="I413" s="101"/>
      <c r="J413" s="101"/>
      <c r="K413" s="101"/>
      <c r="L413" s="101"/>
      <c r="M413" s="101" t="s">
        <v>436</v>
      </c>
      <c r="N413" s="101" t="s">
        <v>499</v>
      </c>
      <c r="O413" s="127" t="s">
        <v>438</v>
      </c>
      <c r="P413" s="101" t="s">
        <v>473</v>
      </c>
      <c r="Q413" s="136">
        <v>30</v>
      </c>
      <c r="R413" s="92"/>
      <c r="S413" s="101"/>
      <c r="T413" s="91"/>
      <c r="U413" s="91"/>
      <c r="V413" s="93"/>
      <c r="W413" s="237"/>
      <c r="X413" s="238"/>
      <c r="Y413" s="228">
        <f t="shared" si="75"/>
        <v>0</v>
      </c>
      <c r="Z413" s="238"/>
      <c r="AA413" s="238"/>
      <c r="AB413" s="240"/>
      <c r="AC413" s="241" t="s">
        <v>1673</v>
      </c>
      <c r="AD413" s="242">
        <v>0</v>
      </c>
      <c r="AE413" s="243">
        <v>0</v>
      </c>
      <c r="AF413" s="230">
        <f t="shared" si="76"/>
        <v>0</v>
      </c>
      <c r="AG413" s="243">
        <v>0</v>
      </c>
      <c r="AH413" s="243">
        <v>1</v>
      </c>
      <c r="AI413" s="230">
        <f t="shared" si="77"/>
        <v>1</v>
      </c>
      <c r="AJ413" s="238">
        <v>0</v>
      </c>
      <c r="AK413" s="227">
        <v>1</v>
      </c>
      <c r="AL413" s="228">
        <v>1</v>
      </c>
      <c r="AM413" s="243" t="s">
        <v>444</v>
      </c>
      <c r="AN413" s="243">
        <v>0</v>
      </c>
      <c r="AO413" s="245">
        <v>0</v>
      </c>
      <c r="AP413" s="132" t="s">
        <v>638</v>
      </c>
      <c r="AQ413" s="133" t="s">
        <v>643</v>
      </c>
      <c r="AR413" s="191"/>
      <c r="AS413" s="191"/>
      <c r="AT413" s="191"/>
      <c r="AU413" s="191"/>
      <c r="AV413" s="191"/>
      <c r="AW413" s="191"/>
    </row>
    <row r="414" spans="1:49" ht="30.75" customHeight="1" x14ac:dyDescent="0.15">
      <c r="A414" s="103" t="s">
        <v>496</v>
      </c>
      <c r="B414" s="101" t="s">
        <v>1678</v>
      </c>
      <c r="C414" s="101" t="s">
        <v>1679</v>
      </c>
      <c r="D414" s="160" t="s">
        <v>1731</v>
      </c>
      <c r="E414" s="101" t="s">
        <v>1672</v>
      </c>
      <c r="F414" s="101" t="s">
        <v>259</v>
      </c>
      <c r="G414" s="101"/>
      <c r="H414" s="101"/>
      <c r="I414" s="101"/>
      <c r="J414" s="101"/>
      <c r="K414" s="101"/>
      <c r="L414" s="101"/>
      <c r="M414" s="101" t="s">
        <v>436</v>
      </c>
      <c r="N414" s="101" t="s">
        <v>499</v>
      </c>
      <c r="O414" s="127" t="s">
        <v>438</v>
      </c>
      <c r="P414" s="101" t="s">
        <v>473</v>
      </c>
      <c r="Q414" s="136">
        <v>30</v>
      </c>
      <c r="R414" s="92"/>
      <c r="S414" s="101"/>
      <c r="T414" s="91"/>
      <c r="U414" s="91"/>
      <c r="V414" s="93"/>
      <c r="W414" s="237"/>
      <c r="X414" s="238"/>
      <c r="Y414" s="228">
        <f t="shared" si="75"/>
        <v>0</v>
      </c>
      <c r="Z414" s="238"/>
      <c r="AA414" s="238"/>
      <c r="AB414" s="240"/>
      <c r="AC414" s="241" t="s">
        <v>1673</v>
      </c>
      <c r="AD414" s="242">
        <v>0</v>
      </c>
      <c r="AE414" s="243">
        <v>0</v>
      </c>
      <c r="AF414" s="230">
        <f t="shared" si="76"/>
        <v>0</v>
      </c>
      <c r="AG414" s="243">
        <v>0</v>
      </c>
      <c r="AH414" s="243">
        <v>6</v>
      </c>
      <c r="AI414" s="230">
        <f t="shared" si="77"/>
        <v>6</v>
      </c>
      <c r="AJ414" s="238">
        <v>0</v>
      </c>
      <c r="AK414" s="227">
        <v>6</v>
      </c>
      <c r="AL414" s="228">
        <v>6</v>
      </c>
      <c r="AM414" s="243" t="s">
        <v>444</v>
      </c>
      <c r="AN414" s="243">
        <v>0</v>
      </c>
      <c r="AO414" s="245">
        <v>0</v>
      </c>
      <c r="AP414" s="132" t="s">
        <v>638</v>
      </c>
      <c r="AQ414" s="133" t="s">
        <v>643</v>
      </c>
      <c r="AR414" s="191"/>
      <c r="AS414" s="191"/>
      <c r="AT414" s="191"/>
      <c r="AU414" s="191"/>
      <c r="AV414" s="191"/>
      <c r="AW414" s="191"/>
    </row>
    <row r="415" spans="1:49" ht="30.75" customHeight="1" x14ac:dyDescent="0.15">
      <c r="A415" s="103" t="s">
        <v>496</v>
      </c>
      <c r="B415" s="101" t="s">
        <v>1678</v>
      </c>
      <c r="C415" s="101" t="s">
        <v>1679</v>
      </c>
      <c r="D415" s="160" t="s">
        <v>1732</v>
      </c>
      <c r="E415" s="101" t="s">
        <v>1672</v>
      </c>
      <c r="F415" s="101" t="s">
        <v>259</v>
      </c>
      <c r="G415" s="101"/>
      <c r="H415" s="101"/>
      <c r="I415" s="101"/>
      <c r="J415" s="101"/>
      <c r="K415" s="101"/>
      <c r="L415" s="101"/>
      <c r="M415" s="101" t="s">
        <v>436</v>
      </c>
      <c r="N415" s="101" t="s">
        <v>499</v>
      </c>
      <c r="O415" s="127" t="s">
        <v>438</v>
      </c>
      <c r="P415" s="101" t="s">
        <v>473</v>
      </c>
      <c r="Q415" s="136">
        <v>30</v>
      </c>
      <c r="R415" s="92"/>
      <c r="S415" s="101"/>
      <c r="T415" s="91"/>
      <c r="U415" s="91"/>
      <c r="V415" s="93"/>
      <c r="W415" s="237"/>
      <c r="X415" s="238"/>
      <c r="Y415" s="228">
        <f t="shared" si="75"/>
        <v>0</v>
      </c>
      <c r="Z415" s="238"/>
      <c r="AA415" s="238"/>
      <c r="AB415" s="240"/>
      <c r="AC415" s="241" t="s">
        <v>1673</v>
      </c>
      <c r="AD415" s="242">
        <v>0</v>
      </c>
      <c r="AE415" s="243">
        <v>0</v>
      </c>
      <c r="AF415" s="230">
        <f t="shared" si="76"/>
        <v>0</v>
      </c>
      <c r="AG415" s="243">
        <v>0</v>
      </c>
      <c r="AH415" s="243">
        <v>2</v>
      </c>
      <c r="AI415" s="230">
        <f t="shared" si="77"/>
        <v>2</v>
      </c>
      <c r="AJ415" s="238">
        <v>0</v>
      </c>
      <c r="AK415" s="227">
        <v>2</v>
      </c>
      <c r="AL415" s="228">
        <v>2</v>
      </c>
      <c r="AM415" s="243" t="s">
        <v>444</v>
      </c>
      <c r="AN415" s="243">
        <v>0</v>
      </c>
      <c r="AO415" s="245">
        <v>0</v>
      </c>
      <c r="AP415" s="132" t="s">
        <v>638</v>
      </c>
      <c r="AQ415" s="133" t="s">
        <v>643</v>
      </c>
      <c r="AR415" s="191"/>
      <c r="AS415" s="191"/>
      <c r="AT415" s="191"/>
      <c r="AU415" s="191"/>
      <c r="AV415" s="191"/>
      <c r="AW415" s="191"/>
    </row>
    <row r="416" spans="1:49" ht="30.75" customHeight="1" x14ac:dyDescent="0.15">
      <c r="A416" s="103" t="s">
        <v>496</v>
      </c>
      <c r="B416" s="101" t="s">
        <v>1678</v>
      </c>
      <c r="C416" s="101" t="s">
        <v>1679</v>
      </c>
      <c r="D416" s="160" t="s">
        <v>1733</v>
      </c>
      <c r="E416" s="101" t="s">
        <v>1672</v>
      </c>
      <c r="F416" s="101" t="s">
        <v>259</v>
      </c>
      <c r="G416" s="101"/>
      <c r="H416" s="101"/>
      <c r="I416" s="101"/>
      <c r="J416" s="101"/>
      <c r="K416" s="101"/>
      <c r="L416" s="101"/>
      <c r="M416" s="101" t="s">
        <v>436</v>
      </c>
      <c r="N416" s="101" t="s">
        <v>499</v>
      </c>
      <c r="O416" s="127" t="s">
        <v>438</v>
      </c>
      <c r="P416" s="101" t="s">
        <v>473</v>
      </c>
      <c r="Q416" s="136">
        <v>30</v>
      </c>
      <c r="R416" s="92"/>
      <c r="S416" s="101"/>
      <c r="T416" s="91"/>
      <c r="U416" s="91"/>
      <c r="V416" s="93"/>
      <c r="W416" s="237"/>
      <c r="X416" s="238"/>
      <c r="Y416" s="228">
        <f t="shared" si="75"/>
        <v>0</v>
      </c>
      <c r="Z416" s="238"/>
      <c r="AA416" s="238"/>
      <c r="AB416" s="240"/>
      <c r="AC416" s="241" t="s">
        <v>1673</v>
      </c>
      <c r="AD416" s="242">
        <v>0</v>
      </c>
      <c r="AE416" s="243">
        <v>0</v>
      </c>
      <c r="AF416" s="230">
        <f t="shared" si="76"/>
        <v>0</v>
      </c>
      <c r="AG416" s="243">
        <v>0</v>
      </c>
      <c r="AH416" s="243">
        <v>6</v>
      </c>
      <c r="AI416" s="230">
        <f t="shared" si="77"/>
        <v>6</v>
      </c>
      <c r="AJ416" s="238">
        <v>0</v>
      </c>
      <c r="AK416" s="227">
        <v>6</v>
      </c>
      <c r="AL416" s="228">
        <v>6</v>
      </c>
      <c r="AM416" s="243" t="s">
        <v>444</v>
      </c>
      <c r="AN416" s="243">
        <v>0</v>
      </c>
      <c r="AO416" s="245">
        <v>0</v>
      </c>
      <c r="AP416" s="132" t="s">
        <v>638</v>
      </c>
      <c r="AQ416" s="133" t="s">
        <v>643</v>
      </c>
      <c r="AR416" s="191"/>
      <c r="AS416" s="191"/>
      <c r="AT416" s="191"/>
      <c r="AU416" s="191"/>
      <c r="AV416" s="191"/>
      <c r="AW416" s="191"/>
    </row>
    <row r="417" spans="1:49" ht="30.75" customHeight="1" x14ac:dyDescent="0.15">
      <c r="A417" s="103" t="s">
        <v>496</v>
      </c>
      <c r="B417" s="101" t="s">
        <v>1678</v>
      </c>
      <c r="C417" s="101" t="s">
        <v>1679</v>
      </c>
      <c r="D417" s="160" t="s">
        <v>1629</v>
      </c>
      <c r="E417" s="101" t="s">
        <v>1672</v>
      </c>
      <c r="F417" s="101" t="s">
        <v>259</v>
      </c>
      <c r="G417" s="101"/>
      <c r="H417" s="101"/>
      <c r="I417" s="101"/>
      <c r="J417" s="101"/>
      <c r="K417" s="101"/>
      <c r="L417" s="101"/>
      <c r="M417" s="101" t="s">
        <v>436</v>
      </c>
      <c r="N417" s="101" t="s">
        <v>499</v>
      </c>
      <c r="O417" s="127" t="s">
        <v>438</v>
      </c>
      <c r="P417" s="101" t="s">
        <v>473</v>
      </c>
      <c r="Q417" s="136">
        <v>30</v>
      </c>
      <c r="R417" s="92"/>
      <c r="S417" s="101"/>
      <c r="T417" s="91"/>
      <c r="U417" s="91"/>
      <c r="V417" s="93"/>
      <c r="W417" s="237"/>
      <c r="X417" s="238"/>
      <c r="Y417" s="228">
        <f t="shared" si="75"/>
        <v>0</v>
      </c>
      <c r="Z417" s="238"/>
      <c r="AA417" s="238"/>
      <c r="AB417" s="240"/>
      <c r="AC417" s="241" t="s">
        <v>1673</v>
      </c>
      <c r="AD417" s="242">
        <v>0</v>
      </c>
      <c r="AE417" s="243">
        <v>0</v>
      </c>
      <c r="AF417" s="230">
        <f t="shared" si="76"/>
        <v>0</v>
      </c>
      <c r="AG417" s="243">
        <v>0</v>
      </c>
      <c r="AH417" s="243">
        <v>19</v>
      </c>
      <c r="AI417" s="230">
        <f t="shared" si="77"/>
        <v>19</v>
      </c>
      <c r="AJ417" s="238">
        <v>0</v>
      </c>
      <c r="AK417" s="227">
        <v>19</v>
      </c>
      <c r="AL417" s="228">
        <v>19</v>
      </c>
      <c r="AM417" s="243" t="s">
        <v>444</v>
      </c>
      <c r="AN417" s="243">
        <v>0</v>
      </c>
      <c r="AO417" s="245">
        <v>0</v>
      </c>
      <c r="AP417" s="132" t="s">
        <v>638</v>
      </c>
      <c r="AQ417" s="133" t="s">
        <v>643</v>
      </c>
      <c r="AR417" s="191"/>
      <c r="AS417" s="191"/>
      <c r="AT417" s="191"/>
      <c r="AU417" s="191"/>
      <c r="AV417" s="191"/>
      <c r="AW417" s="191"/>
    </row>
    <row r="418" spans="1:49" ht="30.75" customHeight="1" x14ac:dyDescent="0.15">
      <c r="A418" s="103" t="s">
        <v>496</v>
      </c>
      <c r="B418" s="101" t="s">
        <v>1678</v>
      </c>
      <c r="C418" s="101" t="s">
        <v>1679</v>
      </c>
      <c r="D418" s="160" t="s">
        <v>1636</v>
      </c>
      <c r="E418" s="101" t="s">
        <v>1672</v>
      </c>
      <c r="F418" s="101" t="s">
        <v>259</v>
      </c>
      <c r="G418" s="101"/>
      <c r="H418" s="101"/>
      <c r="I418" s="101"/>
      <c r="J418" s="101"/>
      <c r="K418" s="101"/>
      <c r="L418" s="101"/>
      <c r="M418" s="101" t="s">
        <v>436</v>
      </c>
      <c r="N418" s="101" t="s">
        <v>499</v>
      </c>
      <c r="O418" s="127" t="s">
        <v>438</v>
      </c>
      <c r="P418" s="101" t="s">
        <v>473</v>
      </c>
      <c r="Q418" s="136">
        <v>30</v>
      </c>
      <c r="R418" s="92"/>
      <c r="S418" s="101"/>
      <c r="T418" s="91"/>
      <c r="U418" s="91"/>
      <c r="V418" s="93"/>
      <c r="W418" s="237"/>
      <c r="X418" s="238"/>
      <c r="Y418" s="228">
        <f t="shared" si="75"/>
        <v>0</v>
      </c>
      <c r="Z418" s="238"/>
      <c r="AA418" s="238"/>
      <c r="AB418" s="240"/>
      <c r="AC418" s="241" t="s">
        <v>1673</v>
      </c>
      <c r="AD418" s="242">
        <v>0</v>
      </c>
      <c r="AE418" s="243">
        <v>0</v>
      </c>
      <c r="AF418" s="230">
        <f t="shared" si="76"/>
        <v>0</v>
      </c>
      <c r="AG418" s="243">
        <v>0</v>
      </c>
      <c r="AH418" s="243">
        <v>25</v>
      </c>
      <c r="AI418" s="230">
        <f t="shared" si="77"/>
        <v>25</v>
      </c>
      <c r="AJ418" s="238">
        <v>0</v>
      </c>
      <c r="AK418" s="227">
        <v>25</v>
      </c>
      <c r="AL418" s="228">
        <v>25</v>
      </c>
      <c r="AM418" s="243" t="s">
        <v>444</v>
      </c>
      <c r="AN418" s="243">
        <v>0</v>
      </c>
      <c r="AO418" s="245">
        <v>0</v>
      </c>
      <c r="AP418" s="132" t="s">
        <v>638</v>
      </c>
      <c r="AQ418" s="133" t="s">
        <v>643</v>
      </c>
      <c r="AR418" s="191"/>
      <c r="AS418" s="191"/>
      <c r="AT418" s="191"/>
      <c r="AU418" s="191"/>
      <c r="AV418" s="191"/>
      <c r="AW418" s="191"/>
    </row>
    <row r="419" spans="1:49" ht="30.75" customHeight="1" x14ac:dyDescent="0.15">
      <c r="A419" s="103" t="s">
        <v>496</v>
      </c>
      <c r="B419" s="101" t="s">
        <v>1678</v>
      </c>
      <c r="C419" s="101" t="s">
        <v>1679</v>
      </c>
      <c r="D419" s="160" t="s">
        <v>1734</v>
      </c>
      <c r="E419" s="101" t="s">
        <v>1672</v>
      </c>
      <c r="F419" s="101" t="s">
        <v>259</v>
      </c>
      <c r="G419" s="101"/>
      <c r="H419" s="101"/>
      <c r="I419" s="101"/>
      <c r="J419" s="101"/>
      <c r="K419" s="101"/>
      <c r="L419" s="101"/>
      <c r="M419" s="101" t="s">
        <v>436</v>
      </c>
      <c r="N419" s="101" t="s">
        <v>499</v>
      </c>
      <c r="O419" s="127" t="s">
        <v>438</v>
      </c>
      <c r="P419" s="101" t="s">
        <v>473</v>
      </c>
      <c r="Q419" s="136">
        <v>30</v>
      </c>
      <c r="R419" s="92"/>
      <c r="S419" s="101"/>
      <c r="T419" s="91"/>
      <c r="U419" s="91"/>
      <c r="V419" s="93"/>
      <c r="W419" s="237"/>
      <c r="X419" s="238"/>
      <c r="Y419" s="228">
        <f t="shared" si="75"/>
        <v>0</v>
      </c>
      <c r="Z419" s="238"/>
      <c r="AA419" s="238"/>
      <c r="AB419" s="240"/>
      <c r="AC419" s="241" t="s">
        <v>1673</v>
      </c>
      <c r="AD419" s="242">
        <v>0</v>
      </c>
      <c r="AE419" s="243">
        <v>0</v>
      </c>
      <c r="AF419" s="230">
        <f t="shared" si="76"/>
        <v>0</v>
      </c>
      <c r="AG419" s="243">
        <v>0</v>
      </c>
      <c r="AH419" s="243">
        <v>16</v>
      </c>
      <c r="AI419" s="230">
        <f t="shared" si="77"/>
        <v>16</v>
      </c>
      <c r="AJ419" s="238">
        <v>0</v>
      </c>
      <c r="AK419" s="227">
        <v>16</v>
      </c>
      <c r="AL419" s="228">
        <v>16</v>
      </c>
      <c r="AM419" s="243" t="s">
        <v>444</v>
      </c>
      <c r="AN419" s="243">
        <v>0</v>
      </c>
      <c r="AO419" s="245">
        <v>0</v>
      </c>
      <c r="AP419" s="132" t="s">
        <v>638</v>
      </c>
      <c r="AQ419" s="133" t="s">
        <v>643</v>
      </c>
      <c r="AR419" s="191"/>
      <c r="AS419" s="191"/>
      <c r="AT419" s="191"/>
      <c r="AU419" s="191"/>
      <c r="AV419" s="191"/>
      <c r="AW419" s="191"/>
    </row>
    <row r="420" spans="1:49" ht="30.75" customHeight="1" x14ac:dyDescent="0.15">
      <c r="A420" s="103" t="s">
        <v>496</v>
      </c>
      <c r="B420" s="101" t="s">
        <v>1678</v>
      </c>
      <c r="C420" s="101" t="s">
        <v>1679</v>
      </c>
      <c r="D420" s="160" t="s">
        <v>1735</v>
      </c>
      <c r="E420" s="101" t="s">
        <v>1672</v>
      </c>
      <c r="F420" s="101" t="s">
        <v>259</v>
      </c>
      <c r="G420" s="101"/>
      <c r="H420" s="101"/>
      <c r="I420" s="101"/>
      <c r="J420" s="101"/>
      <c r="K420" s="101"/>
      <c r="L420" s="101"/>
      <c r="M420" s="101" t="s">
        <v>436</v>
      </c>
      <c r="N420" s="101" t="s">
        <v>499</v>
      </c>
      <c r="O420" s="127" t="s">
        <v>438</v>
      </c>
      <c r="P420" s="101" t="s">
        <v>473</v>
      </c>
      <c r="Q420" s="136">
        <v>30</v>
      </c>
      <c r="R420" s="92"/>
      <c r="S420" s="101"/>
      <c r="T420" s="91"/>
      <c r="U420" s="91"/>
      <c r="V420" s="93"/>
      <c r="W420" s="237"/>
      <c r="X420" s="238"/>
      <c r="Y420" s="228">
        <f t="shared" si="75"/>
        <v>0</v>
      </c>
      <c r="Z420" s="238"/>
      <c r="AA420" s="238"/>
      <c r="AB420" s="240"/>
      <c r="AC420" s="241" t="s">
        <v>1673</v>
      </c>
      <c r="AD420" s="242">
        <v>0</v>
      </c>
      <c r="AE420" s="243">
        <v>0</v>
      </c>
      <c r="AF420" s="230">
        <f t="shared" si="76"/>
        <v>0</v>
      </c>
      <c r="AG420" s="243">
        <v>0</v>
      </c>
      <c r="AH420" s="243">
        <v>3</v>
      </c>
      <c r="AI420" s="230">
        <f t="shared" si="77"/>
        <v>3</v>
      </c>
      <c r="AJ420" s="238">
        <v>0</v>
      </c>
      <c r="AK420" s="227">
        <v>3</v>
      </c>
      <c r="AL420" s="228">
        <v>3</v>
      </c>
      <c r="AM420" s="243" t="s">
        <v>444</v>
      </c>
      <c r="AN420" s="243">
        <v>0</v>
      </c>
      <c r="AO420" s="245">
        <v>0</v>
      </c>
      <c r="AP420" s="132" t="s">
        <v>638</v>
      </c>
      <c r="AQ420" s="133" t="s">
        <v>643</v>
      </c>
      <c r="AR420" s="191"/>
      <c r="AS420" s="191"/>
      <c r="AT420" s="191"/>
      <c r="AU420" s="191"/>
      <c r="AV420" s="191"/>
      <c r="AW420" s="191"/>
    </row>
    <row r="421" spans="1:49" ht="30.75" customHeight="1" x14ac:dyDescent="0.15">
      <c r="A421" s="103" t="s">
        <v>496</v>
      </c>
      <c r="B421" s="101" t="s">
        <v>1678</v>
      </c>
      <c r="C421" s="101" t="s">
        <v>1679</v>
      </c>
      <c r="D421" s="160" t="s">
        <v>1736</v>
      </c>
      <c r="E421" s="101" t="s">
        <v>1672</v>
      </c>
      <c r="F421" s="101" t="s">
        <v>259</v>
      </c>
      <c r="G421" s="101"/>
      <c r="H421" s="101"/>
      <c r="I421" s="101"/>
      <c r="J421" s="101"/>
      <c r="K421" s="101"/>
      <c r="L421" s="101"/>
      <c r="M421" s="101" t="s">
        <v>436</v>
      </c>
      <c r="N421" s="101" t="s">
        <v>499</v>
      </c>
      <c r="O421" s="127" t="s">
        <v>438</v>
      </c>
      <c r="P421" s="101" t="s">
        <v>473</v>
      </c>
      <c r="Q421" s="136">
        <v>30</v>
      </c>
      <c r="R421" s="92"/>
      <c r="S421" s="101"/>
      <c r="T421" s="91"/>
      <c r="U421" s="91"/>
      <c r="V421" s="93"/>
      <c r="W421" s="237"/>
      <c r="X421" s="238"/>
      <c r="Y421" s="228">
        <f t="shared" si="75"/>
        <v>0</v>
      </c>
      <c r="Z421" s="238"/>
      <c r="AA421" s="238"/>
      <c r="AB421" s="240"/>
      <c r="AC421" s="241" t="s">
        <v>1673</v>
      </c>
      <c r="AD421" s="242">
        <v>0</v>
      </c>
      <c r="AE421" s="243">
        <v>0</v>
      </c>
      <c r="AF421" s="230">
        <f t="shared" si="76"/>
        <v>0</v>
      </c>
      <c r="AG421" s="243">
        <v>0</v>
      </c>
      <c r="AH421" s="243">
        <v>8</v>
      </c>
      <c r="AI421" s="230">
        <f t="shared" si="77"/>
        <v>8</v>
      </c>
      <c r="AJ421" s="238">
        <v>0</v>
      </c>
      <c r="AK421" s="227">
        <v>8</v>
      </c>
      <c r="AL421" s="228">
        <v>8</v>
      </c>
      <c r="AM421" s="243" t="s">
        <v>444</v>
      </c>
      <c r="AN421" s="243">
        <v>0</v>
      </c>
      <c r="AO421" s="245">
        <v>0</v>
      </c>
      <c r="AP421" s="132" t="s">
        <v>638</v>
      </c>
      <c r="AQ421" s="133" t="s">
        <v>643</v>
      </c>
      <c r="AR421" s="191"/>
      <c r="AS421" s="191"/>
      <c r="AT421" s="191"/>
      <c r="AU421" s="191"/>
      <c r="AV421" s="191"/>
      <c r="AW421" s="191"/>
    </row>
    <row r="422" spans="1:49" ht="30.75" customHeight="1" x14ac:dyDescent="0.15">
      <c r="A422" s="103" t="s">
        <v>496</v>
      </c>
      <c r="B422" s="101" t="s">
        <v>1678</v>
      </c>
      <c r="C422" s="101" t="s">
        <v>1679</v>
      </c>
      <c r="D422" s="160" t="s">
        <v>1737</v>
      </c>
      <c r="E422" s="101" t="s">
        <v>1672</v>
      </c>
      <c r="F422" s="101" t="s">
        <v>259</v>
      </c>
      <c r="G422" s="101"/>
      <c r="H422" s="101"/>
      <c r="I422" s="101"/>
      <c r="J422" s="101"/>
      <c r="K422" s="101"/>
      <c r="L422" s="101"/>
      <c r="M422" s="101" t="s">
        <v>436</v>
      </c>
      <c r="N422" s="101" t="s">
        <v>499</v>
      </c>
      <c r="O422" s="127" t="s">
        <v>438</v>
      </c>
      <c r="P422" s="101" t="s">
        <v>473</v>
      </c>
      <c r="Q422" s="136">
        <v>30</v>
      </c>
      <c r="R422" s="92"/>
      <c r="S422" s="101"/>
      <c r="T422" s="91"/>
      <c r="U422" s="91"/>
      <c r="V422" s="93"/>
      <c r="W422" s="237"/>
      <c r="X422" s="238"/>
      <c r="Y422" s="228">
        <f t="shared" ref="Y422:Y433" si="78">+W422+X422</f>
        <v>0</v>
      </c>
      <c r="Z422" s="238"/>
      <c r="AA422" s="238"/>
      <c r="AB422" s="240"/>
      <c r="AC422" s="241" t="s">
        <v>1673</v>
      </c>
      <c r="AD422" s="242">
        <v>0</v>
      </c>
      <c r="AE422" s="243">
        <v>0</v>
      </c>
      <c r="AF422" s="230">
        <f t="shared" ref="AF422:AF433" si="79">+AD422+AE422</f>
        <v>0</v>
      </c>
      <c r="AG422" s="243">
        <v>0</v>
      </c>
      <c r="AH422" s="243">
        <v>3</v>
      </c>
      <c r="AI422" s="230">
        <f t="shared" ref="AI422:AI433" si="80">+AG422+AH422</f>
        <v>3</v>
      </c>
      <c r="AJ422" s="238">
        <v>0</v>
      </c>
      <c r="AK422" s="227">
        <v>3</v>
      </c>
      <c r="AL422" s="228">
        <v>3</v>
      </c>
      <c r="AM422" s="243" t="s">
        <v>444</v>
      </c>
      <c r="AN422" s="243">
        <v>0</v>
      </c>
      <c r="AO422" s="245">
        <v>0</v>
      </c>
      <c r="AP422" s="132" t="s">
        <v>638</v>
      </c>
      <c r="AQ422" s="133" t="s">
        <v>643</v>
      </c>
      <c r="AR422" s="191"/>
      <c r="AS422" s="191"/>
      <c r="AT422" s="191"/>
      <c r="AU422" s="191"/>
      <c r="AV422" s="191"/>
      <c r="AW422" s="191"/>
    </row>
    <row r="423" spans="1:49" ht="30.75" customHeight="1" x14ac:dyDescent="0.15">
      <c r="A423" s="103" t="s">
        <v>496</v>
      </c>
      <c r="B423" s="101" t="s">
        <v>1678</v>
      </c>
      <c r="C423" s="101" t="s">
        <v>1679</v>
      </c>
      <c r="D423" s="160" t="s">
        <v>1738</v>
      </c>
      <c r="E423" s="101" t="s">
        <v>1672</v>
      </c>
      <c r="F423" s="101" t="s">
        <v>259</v>
      </c>
      <c r="G423" s="101"/>
      <c r="H423" s="101"/>
      <c r="I423" s="101"/>
      <c r="J423" s="101"/>
      <c r="K423" s="101"/>
      <c r="L423" s="101"/>
      <c r="M423" s="101" t="s">
        <v>436</v>
      </c>
      <c r="N423" s="101" t="s">
        <v>499</v>
      </c>
      <c r="O423" s="127" t="s">
        <v>438</v>
      </c>
      <c r="P423" s="101" t="s">
        <v>473</v>
      </c>
      <c r="Q423" s="136">
        <v>30</v>
      </c>
      <c r="R423" s="92"/>
      <c r="S423" s="101"/>
      <c r="T423" s="91"/>
      <c r="U423" s="91"/>
      <c r="V423" s="93"/>
      <c r="W423" s="237"/>
      <c r="X423" s="238"/>
      <c r="Y423" s="228">
        <f t="shared" si="78"/>
        <v>0</v>
      </c>
      <c r="Z423" s="238"/>
      <c r="AA423" s="238"/>
      <c r="AB423" s="240"/>
      <c r="AC423" s="241" t="s">
        <v>1673</v>
      </c>
      <c r="AD423" s="242">
        <v>0</v>
      </c>
      <c r="AE423" s="243">
        <v>0</v>
      </c>
      <c r="AF423" s="230">
        <f t="shared" si="79"/>
        <v>0</v>
      </c>
      <c r="AG423" s="243">
        <v>0</v>
      </c>
      <c r="AH423" s="243">
        <v>1</v>
      </c>
      <c r="AI423" s="230">
        <f t="shared" si="80"/>
        <v>1</v>
      </c>
      <c r="AJ423" s="238">
        <v>0</v>
      </c>
      <c r="AK423" s="227">
        <v>1</v>
      </c>
      <c r="AL423" s="228">
        <v>1</v>
      </c>
      <c r="AM423" s="243" t="s">
        <v>444</v>
      </c>
      <c r="AN423" s="243">
        <v>0</v>
      </c>
      <c r="AO423" s="245">
        <v>0</v>
      </c>
      <c r="AP423" s="132" t="s">
        <v>638</v>
      </c>
      <c r="AQ423" s="133" t="s">
        <v>643</v>
      </c>
      <c r="AR423" s="191"/>
      <c r="AS423" s="191"/>
      <c r="AT423" s="191"/>
      <c r="AU423" s="191"/>
      <c r="AV423" s="191"/>
      <c r="AW423" s="191"/>
    </row>
    <row r="424" spans="1:49" ht="30.75" customHeight="1" x14ac:dyDescent="0.15">
      <c r="A424" s="103" t="s">
        <v>496</v>
      </c>
      <c r="B424" s="101" t="s">
        <v>1678</v>
      </c>
      <c r="C424" s="101" t="s">
        <v>1679</v>
      </c>
      <c r="D424" s="160" t="s">
        <v>1739</v>
      </c>
      <c r="E424" s="101" t="s">
        <v>1672</v>
      </c>
      <c r="F424" s="101" t="s">
        <v>259</v>
      </c>
      <c r="G424" s="101"/>
      <c r="H424" s="101"/>
      <c r="I424" s="101"/>
      <c r="J424" s="101"/>
      <c r="K424" s="101"/>
      <c r="L424" s="101"/>
      <c r="M424" s="101" t="s">
        <v>436</v>
      </c>
      <c r="N424" s="101" t="s">
        <v>499</v>
      </c>
      <c r="O424" s="127" t="s">
        <v>438</v>
      </c>
      <c r="P424" s="101" t="s">
        <v>473</v>
      </c>
      <c r="Q424" s="136">
        <v>30</v>
      </c>
      <c r="R424" s="92"/>
      <c r="S424" s="101"/>
      <c r="T424" s="91"/>
      <c r="U424" s="91"/>
      <c r="V424" s="93"/>
      <c r="W424" s="237"/>
      <c r="X424" s="238"/>
      <c r="Y424" s="228">
        <f t="shared" si="78"/>
        <v>0</v>
      </c>
      <c r="Z424" s="238"/>
      <c r="AA424" s="238"/>
      <c r="AB424" s="240"/>
      <c r="AC424" s="241" t="s">
        <v>1673</v>
      </c>
      <c r="AD424" s="242">
        <v>0</v>
      </c>
      <c r="AE424" s="243">
        <v>0</v>
      </c>
      <c r="AF424" s="230">
        <f t="shared" si="79"/>
        <v>0</v>
      </c>
      <c r="AG424" s="243">
        <v>0</v>
      </c>
      <c r="AH424" s="243">
        <v>23</v>
      </c>
      <c r="AI424" s="230">
        <f t="shared" si="80"/>
        <v>23</v>
      </c>
      <c r="AJ424" s="238">
        <v>0</v>
      </c>
      <c r="AK424" s="227">
        <v>23</v>
      </c>
      <c r="AL424" s="228">
        <v>23</v>
      </c>
      <c r="AM424" s="243" t="s">
        <v>444</v>
      </c>
      <c r="AN424" s="243">
        <v>0</v>
      </c>
      <c r="AO424" s="245">
        <v>0</v>
      </c>
      <c r="AP424" s="132" t="s">
        <v>638</v>
      </c>
      <c r="AQ424" s="133" t="s">
        <v>643</v>
      </c>
      <c r="AR424" s="191"/>
      <c r="AS424" s="191"/>
      <c r="AT424" s="191"/>
      <c r="AU424" s="191"/>
      <c r="AV424" s="191"/>
      <c r="AW424" s="191"/>
    </row>
    <row r="425" spans="1:49" ht="30.75" customHeight="1" x14ac:dyDescent="0.15">
      <c r="A425" s="103" t="s">
        <v>496</v>
      </c>
      <c r="B425" s="101" t="s">
        <v>1678</v>
      </c>
      <c r="C425" s="101" t="s">
        <v>1679</v>
      </c>
      <c r="D425" s="160" t="s">
        <v>1740</v>
      </c>
      <c r="E425" s="101" t="s">
        <v>1672</v>
      </c>
      <c r="F425" s="101" t="s">
        <v>259</v>
      </c>
      <c r="G425" s="101"/>
      <c r="H425" s="101"/>
      <c r="I425" s="101"/>
      <c r="J425" s="101"/>
      <c r="K425" s="101"/>
      <c r="L425" s="101"/>
      <c r="M425" s="101" t="s">
        <v>436</v>
      </c>
      <c r="N425" s="101" t="s">
        <v>499</v>
      </c>
      <c r="O425" s="127" t="s">
        <v>438</v>
      </c>
      <c r="P425" s="101" t="s">
        <v>473</v>
      </c>
      <c r="Q425" s="136">
        <v>30</v>
      </c>
      <c r="R425" s="92"/>
      <c r="S425" s="101"/>
      <c r="T425" s="91"/>
      <c r="U425" s="91"/>
      <c r="V425" s="93"/>
      <c r="W425" s="237"/>
      <c r="X425" s="238"/>
      <c r="Y425" s="228">
        <f t="shared" si="78"/>
        <v>0</v>
      </c>
      <c r="Z425" s="238"/>
      <c r="AA425" s="238"/>
      <c r="AB425" s="240"/>
      <c r="AC425" s="241" t="s">
        <v>1673</v>
      </c>
      <c r="AD425" s="242">
        <v>0</v>
      </c>
      <c r="AE425" s="243">
        <v>0</v>
      </c>
      <c r="AF425" s="230">
        <f t="shared" si="79"/>
        <v>0</v>
      </c>
      <c r="AG425" s="243">
        <v>0</v>
      </c>
      <c r="AH425" s="243">
        <v>106</v>
      </c>
      <c r="AI425" s="230">
        <f t="shared" si="80"/>
        <v>106</v>
      </c>
      <c r="AJ425" s="238">
        <v>0</v>
      </c>
      <c r="AK425" s="227">
        <v>106</v>
      </c>
      <c r="AL425" s="228">
        <v>106</v>
      </c>
      <c r="AM425" s="243" t="s">
        <v>444</v>
      </c>
      <c r="AN425" s="243">
        <v>0</v>
      </c>
      <c r="AO425" s="245">
        <v>0</v>
      </c>
      <c r="AP425" s="132" t="s">
        <v>638</v>
      </c>
      <c r="AQ425" s="133" t="s">
        <v>643</v>
      </c>
      <c r="AR425" s="191"/>
      <c r="AS425" s="191"/>
      <c r="AT425" s="191"/>
      <c r="AU425" s="191"/>
      <c r="AV425" s="191"/>
      <c r="AW425" s="191"/>
    </row>
    <row r="426" spans="1:49" ht="42" customHeight="1" x14ac:dyDescent="0.15">
      <c r="A426" s="103" t="s">
        <v>496</v>
      </c>
      <c r="B426" s="101" t="s">
        <v>1678</v>
      </c>
      <c r="C426" s="101" t="s">
        <v>1679</v>
      </c>
      <c r="D426" s="160" t="s">
        <v>1741</v>
      </c>
      <c r="E426" s="101" t="s">
        <v>1672</v>
      </c>
      <c r="F426" s="101" t="s">
        <v>259</v>
      </c>
      <c r="G426" s="101"/>
      <c r="H426" s="101"/>
      <c r="I426" s="101"/>
      <c r="J426" s="101"/>
      <c r="K426" s="101"/>
      <c r="L426" s="101"/>
      <c r="M426" s="101" t="s">
        <v>436</v>
      </c>
      <c r="N426" s="101" t="s">
        <v>499</v>
      </c>
      <c r="O426" s="127" t="s">
        <v>438</v>
      </c>
      <c r="P426" s="101" t="s">
        <v>473</v>
      </c>
      <c r="Q426" s="136">
        <v>30</v>
      </c>
      <c r="R426" s="92"/>
      <c r="S426" s="101"/>
      <c r="T426" s="91"/>
      <c r="U426" s="91"/>
      <c r="V426" s="93"/>
      <c r="W426" s="237"/>
      <c r="X426" s="238"/>
      <c r="Y426" s="228">
        <f t="shared" si="78"/>
        <v>0</v>
      </c>
      <c r="Z426" s="238"/>
      <c r="AA426" s="238"/>
      <c r="AB426" s="240"/>
      <c r="AC426" s="241" t="s">
        <v>1673</v>
      </c>
      <c r="AD426" s="242">
        <v>0</v>
      </c>
      <c r="AE426" s="243">
        <v>0</v>
      </c>
      <c r="AF426" s="230">
        <f t="shared" si="79"/>
        <v>0</v>
      </c>
      <c r="AG426" s="243">
        <v>0</v>
      </c>
      <c r="AH426" s="243">
        <v>17</v>
      </c>
      <c r="AI426" s="230">
        <f t="shared" si="80"/>
        <v>17</v>
      </c>
      <c r="AJ426" s="238">
        <v>0</v>
      </c>
      <c r="AK426" s="227">
        <v>17</v>
      </c>
      <c r="AL426" s="228">
        <v>17</v>
      </c>
      <c r="AM426" s="243" t="s">
        <v>444</v>
      </c>
      <c r="AN426" s="243">
        <v>0</v>
      </c>
      <c r="AO426" s="245">
        <v>0</v>
      </c>
      <c r="AP426" s="132" t="s">
        <v>638</v>
      </c>
      <c r="AQ426" s="133" t="s">
        <v>643</v>
      </c>
      <c r="AR426" s="191"/>
      <c r="AS426" s="191"/>
      <c r="AT426" s="191"/>
      <c r="AU426" s="191"/>
      <c r="AV426" s="191"/>
      <c r="AW426" s="191"/>
    </row>
    <row r="427" spans="1:49" ht="30.75" customHeight="1" x14ac:dyDescent="0.15">
      <c r="A427" s="103" t="s">
        <v>496</v>
      </c>
      <c r="B427" s="101" t="s">
        <v>1678</v>
      </c>
      <c r="C427" s="101" t="s">
        <v>1679</v>
      </c>
      <c r="D427" s="160" t="s">
        <v>1742</v>
      </c>
      <c r="E427" s="101" t="s">
        <v>1672</v>
      </c>
      <c r="F427" s="101" t="s">
        <v>259</v>
      </c>
      <c r="G427" s="101"/>
      <c r="H427" s="101"/>
      <c r="I427" s="101"/>
      <c r="J427" s="101"/>
      <c r="K427" s="101"/>
      <c r="L427" s="101"/>
      <c r="M427" s="101" t="s">
        <v>436</v>
      </c>
      <c r="N427" s="101" t="s">
        <v>499</v>
      </c>
      <c r="O427" s="127" t="s">
        <v>438</v>
      </c>
      <c r="P427" s="101" t="s">
        <v>473</v>
      </c>
      <c r="Q427" s="136">
        <v>30</v>
      </c>
      <c r="R427" s="92"/>
      <c r="S427" s="101"/>
      <c r="T427" s="91"/>
      <c r="U427" s="91"/>
      <c r="V427" s="93"/>
      <c r="W427" s="237"/>
      <c r="X427" s="238"/>
      <c r="Y427" s="228">
        <f t="shared" si="78"/>
        <v>0</v>
      </c>
      <c r="Z427" s="238"/>
      <c r="AA427" s="238"/>
      <c r="AB427" s="240"/>
      <c r="AC427" s="241" t="s">
        <v>1673</v>
      </c>
      <c r="AD427" s="242">
        <v>0</v>
      </c>
      <c r="AE427" s="243">
        <v>0</v>
      </c>
      <c r="AF427" s="230">
        <f t="shared" si="79"/>
        <v>0</v>
      </c>
      <c r="AG427" s="243">
        <v>0</v>
      </c>
      <c r="AH427" s="243">
        <v>23</v>
      </c>
      <c r="AI427" s="230">
        <f t="shared" si="80"/>
        <v>23</v>
      </c>
      <c r="AJ427" s="238">
        <v>0</v>
      </c>
      <c r="AK427" s="227">
        <v>23</v>
      </c>
      <c r="AL427" s="228">
        <v>23</v>
      </c>
      <c r="AM427" s="243" t="s">
        <v>444</v>
      </c>
      <c r="AN427" s="243">
        <v>0</v>
      </c>
      <c r="AO427" s="245">
        <v>0</v>
      </c>
      <c r="AP427" s="132" t="s">
        <v>638</v>
      </c>
      <c r="AQ427" s="133" t="s">
        <v>643</v>
      </c>
      <c r="AR427" s="191"/>
      <c r="AS427" s="191"/>
      <c r="AT427" s="191"/>
      <c r="AU427" s="191"/>
      <c r="AV427" s="191"/>
      <c r="AW427" s="191"/>
    </row>
    <row r="428" spans="1:49" ht="30.75" customHeight="1" x14ac:dyDescent="0.15">
      <c r="A428" s="103" t="s">
        <v>496</v>
      </c>
      <c r="B428" s="101" t="s">
        <v>1678</v>
      </c>
      <c r="C428" s="101" t="s">
        <v>1679</v>
      </c>
      <c r="D428" s="160" t="s">
        <v>1634</v>
      </c>
      <c r="E428" s="101" t="s">
        <v>1672</v>
      </c>
      <c r="F428" s="101" t="s">
        <v>259</v>
      </c>
      <c r="G428" s="101"/>
      <c r="H428" s="101"/>
      <c r="I428" s="101"/>
      <c r="J428" s="101"/>
      <c r="K428" s="101"/>
      <c r="L428" s="101"/>
      <c r="M428" s="101" t="s">
        <v>436</v>
      </c>
      <c r="N428" s="101" t="s">
        <v>499</v>
      </c>
      <c r="O428" s="127" t="s">
        <v>438</v>
      </c>
      <c r="P428" s="101" t="s">
        <v>473</v>
      </c>
      <c r="Q428" s="136">
        <v>30</v>
      </c>
      <c r="R428" s="92"/>
      <c r="S428" s="101"/>
      <c r="T428" s="91"/>
      <c r="U428" s="91"/>
      <c r="V428" s="93"/>
      <c r="W428" s="237"/>
      <c r="X428" s="238"/>
      <c r="Y428" s="228">
        <f t="shared" si="78"/>
        <v>0</v>
      </c>
      <c r="Z428" s="238"/>
      <c r="AA428" s="238"/>
      <c r="AB428" s="240"/>
      <c r="AC428" s="241" t="s">
        <v>1673</v>
      </c>
      <c r="AD428" s="242">
        <v>0</v>
      </c>
      <c r="AE428" s="243">
        <v>0</v>
      </c>
      <c r="AF428" s="230">
        <f t="shared" si="79"/>
        <v>0</v>
      </c>
      <c r="AG428" s="243">
        <v>0</v>
      </c>
      <c r="AH428" s="243">
        <v>10</v>
      </c>
      <c r="AI428" s="230">
        <f t="shared" si="80"/>
        <v>10</v>
      </c>
      <c r="AJ428" s="238">
        <v>0</v>
      </c>
      <c r="AK428" s="227">
        <v>10</v>
      </c>
      <c r="AL428" s="228">
        <v>10</v>
      </c>
      <c r="AM428" s="243" t="s">
        <v>444</v>
      </c>
      <c r="AN428" s="243">
        <v>0</v>
      </c>
      <c r="AO428" s="245">
        <v>0</v>
      </c>
      <c r="AP428" s="132" t="s">
        <v>638</v>
      </c>
      <c r="AQ428" s="133" t="s">
        <v>643</v>
      </c>
      <c r="AR428" s="191"/>
      <c r="AS428" s="191"/>
      <c r="AT428" s="191"/>
      <c r="AU428" s="191"/>
      <c r="AV428" s="191"/>
      <c r="AW428" s="191"/>
    </row>
    <row r="429" spans="1:49" ht="30.75" customHeight="1" x14ac:dyDescent="0.15">
      <c r="A429" s="103" t="s">
        <v>496</v>
      </c>
      <c r="B429" s="101" t="s">
        <v>1678</v>
      </c>
      <c r="C429" s="101" t="s">
        <v>1679</v>
      </c>
      <c r="D429" s="160" t="s">
        <v>1633</v>
      </c>
      <c r="E429" s="101" t="s">
        <v>1672</v>
      </c>
      <c r="F429" s="101" t="s">
        <v>259</v>
      </c>
      <c r="G429" s="101"/>
      <c r="H429" s="101"/>
      <c r="I429" s="101"/>
      <c r="J429" s="101"/>
      <c r="K429" s="101"/>
      <c r="L429" s="101"/>
      <c r="M429" s="101" t="s">
        <v>436</v>
      </c>
      <c r="N429" s="101" t="s">
        <v>499</v>
      </c>
      <c r="O429" s="127" t="s">
        <v>438</v>
      </c>
      <c r="P429" s="101" t="s">
        <v>473</v>
      </c>
      <c r="Q429" s="136">
        <v>30</v>
      </c>
      <c r="R429" s="92"/>
      <c r="S429" s="101"/>
      <c r="T429" s="91"/>
      <c r="U429" s="91"/>
      <c r="V429" s="93"/>
      <c r="W429" s="237"/>
      <c r="X429" s="238"/>
      <c r="Y429" s="228">
        <f t="shared" si="78"/>
        <v>0</v>
      </c>
      <c r="Z429" s="238"/>
      <c r="AA429" s="238"/>
      <c r="AB429" s="240"/>
      <c r="AC429" s="241" t="s">
        <v>1673</v>
      </c>
      <c r="AD429" s="242">
        <v>0</v>
      </c>
      <c r="AE429" s="243">
        <v>0</v>
      </c>
      <c r="AF429" s="230">
        <f t="shared" si="79"/>
        <v>0</v>
      </c>
      <c r="AG429" s="243">
        <v>0</v>
      </c>
      <c r="AH429" s="243">
        <v>18</v>
      </c>
      <c r="AI429" s="230">
        <f t="shared" si="80"/>
        <v>18</v>
      </c>
      <c r="AJ429" s="238">
        <v>0</v>
      </c>
      <c r="AK429" s="227">
        <v>18</v>
      </c>
      <c r="AL429" s="228">
        <v>18</v>
      </c>
      <c r="AM429" s="243" t="s">
        <v>444</v>
      </c>
      <c r="AN429" s="243">
        <v>0</v>
      </c>
      <c r="AO429" s="245">
        <v>0</v>
      </c>
      <c r="AP429" s="132" t="s">
        <v>638</v>
      </c>
      <c r="AQ429" s="133" t="s">
        <v>643</v>
      </c>
      <c r="AR429" s="191"/>
      <c r="AS429" s="191"/>
      <c r="AT429" s="191"/>
      <c r="AU429" s="191"/>
      <c r="AV429" s="191"/>
      <c r="AW429" s="191"/>
    </row>
    <row r="430" spans="1:49" ht="30.75" customHeight="1" x14ac:dyDescent="0.15">
      <c r="A430" s="103" t="s">
        <v>496</v>
      </c>
      <c r="B430" s="101" t="s">
        <v>1678</v>
      </c>
      <c r="C430" s="101" t="s">
        <v>1679</v>
      </c>
      <c r="D430" s="160" t="s">
        <v>1632</v>
      </c>
      <c r="E430" s="101" t="s">
        <v>1672</v>
      </c>
      <c r="F430" s="101" t="s">
        <v>259</v>
      </c>
      <c r="G430" s="101"/>
      <c r="H430" s="101"/>
      <c r="I430" s="101"/>
      <c r="J430" s="101"/>
      <c r="K430" s="101"/>
      <c r="L430" s="101"/>
      <c r="M430" s="101" t="s">
        <v>436</v>
      </c>
      <c r="N430" s="101" t="s">
        <v>499</v>
      </c>
      <c r="O430" s="127" t="s">
        <v>438</v>
      </c>
      <c r="P430" s="101" t="s">
        <v>473</v>
      </c>
      <c r="Q430" s="136">
        <v>30</v>
      </c>
      <c r="R430" s="92"/>
      <c r="S430" s="101"/>
      <c r="T430" s="91"/>
      <c r="U430" s="91"/>
      <c r="V430" s="93"/>
      <c r="W430" s="237"/>
      <c r="X430" s="238"/>
      <c r="Y430" s="228">
        <f t="shared" si="78"/>
        <v>0</v>
      </c>
      <c r="Z430" s="238"/>
      <c r="AA430" s="238"/>
      <c r="AB430" s="240"/>
      <c r="AC430" s="241" t="s">
        <v>1673</v>
      </c>
      <c r="AD430" s="242">
        <v>0</v>
      </c>
      <c r="AE430" s="243">
        <v>0</v>
      </c>
      <c r="AF430" s="230">
        <f t="shared" si="79"/>
        <v>0</v>
      </c>
      <c r="AG430" s="243">
        <v>0</v>
      </c>
      <c r="AH430" s="243">
        <v>15</v>
      </c>
      <c r="AI430" s="230">
        <f t="shared" si="80"/>
        <v>15</v>
      </c>
      <c r="AJ430" s="238">
        <v>0</v>
      </c>
      <c r="AK430" s="227">
        <v>15</v>
      </c>
      <c r="AL430" s="228">
        <v>15</v>
      </c>
      <c r="AM430" s="243" t="s">
        <v>444</v>
      </c>
      <c r="AN430" s="243">
        <v>0</v>
      </c>
      <c r="AO430" s="245">
        <v>0</v>
      </c>
      <c r="AP430" s="132" t="s">
        <v>638</v>
      </c>
      <c r="AQ430" s="133" t="s">
        <v>643</v>
      </c>
      <c r="AR430" s="191"/>
      <c r="AS430" s="191"/>
      <c r="AT430" s="191"/>
      <c r="AU430" s="191"/>
      <c r="AV430" s="191"/>
      <c r="AW430" s="191"/>
    </row>
    <row r="431" spans="1:49" ht="30.75" customHeight="1" x14ac:dyDescent="0.15">
      <c r="A431" s="103" t="s">
        <v>496</v>
      </c>
      <c r="B431" s="101" t="s">
        <v>1678</v>
      </c>
      <c r="C431" s="101" t="s">
        <v>1679</v>
      </c>
      <c r="D431" s="160" t="s">
        <v>1743</v>
      </c>
      <c r="E431" s="101" t="s">
        <v>1672</v>
      </c>
      <c r="F431" s="101" t="s">
        <v>259</v>
      </c>
      <c r="G431" s="101"/>
      <c r="H431" s="101"/>
      <c r="I431" s="101"/>
      <c r="J431" s="101"/>
      <c r="K431" s="101"/>
      <c r="L431" s="101"/>
      <c r="M431" s="101" t="s">
        <v>436</v>
      </c>
      <c r="N431" s="101" t="s">
        <v>499</v>
      </c>
      <c r="O431" s="127" t="s">
        <v>438</v>
      </c>
      <c r="P431" s="101" t="s">
        <v>473</v>
      </c>
      <c r="Q431" s="136">
        <v>30</v>
      </c>
      <c r="R431" s="92"/>
      <c r="S431" s="101"/>
      <c r="T431" s="91"/>
      <c r="U431" s="91"/>
      <c r="V431" s="93"/>
      <c r="W431" s="237"/>
      <c r="X431" s="238"/>
      <c r="Y431" s="228">
        <f t="shared" si="78"/>
        <v>0</v>
      </c>
      <c r="Z431" s="238"/>
      <c r="AA431" s="238"/>
      <c r="AB431" s="240"/>
      <c r="AC431" s="241" t="s">
        <v>1673</v>
      </c>
      <c r="AD431" s="242">
        <v>0</v>
      </c>
      <c r="AE431" s="243">
        <v>0</v>
      </c>
      <c r="AF431" s="230">
        <f t="shared" si="79"/>
        <v>0</v>
      </c>
      <c r="AG431" s="243">
        <v>0</v>
      </c>
      <c r="AH431" s="243">
        <v>7</v>
      </c>
      <c r="AI431" s="230">
        <f t="shared" si="80"/>
        <v>7</v>
      </c>
      <c r="AJ431" s="238">
        <v>0</v>
      </c>
      <c r="AK431" s="227">
        <v>7</v>
      </c>
      <c r="AL431" s="228">
        <v>7</v>
      </c>
      <c r="AM431" s="243" t="s">
        <v>444</v>
      </c>
      <c r="AN431" s="243">
        <v>0</v>
      </c>
      <c r="AO431" s="245">
        <v>0</v>
      </c>
      <c r="AP431" s="132" t="s">
        <v>638</v>
      </c>
      <c r="AQ431" s="133" t="s">
        <v>643</v>
      </c>
      <c r="AR431" s="191"/>
      <c r="AS431" s="191"/>
      <c r="AT431" s="191"/>
      <c r="AU431" s="191"/>
      <c r="AV431" s="191"/>
      <c r="AW431" s="191"/>
    </row>
    <row r="432" spans="1:49" ht="46.5" customHeight="1" x14ac:dyDescent="0.15">
      <c r="A432" s="103" t="s">
        <v>496</v>
      </c>
      <c r="B432" s="101" t="s">
        <v>1678</v>
      </c>
      <c r="C432" s="101" t="s">
        <v>1679</v>
      </c>
      <c r="D432" s="160" t="s">
        <v>1631</v>
      </c>
      <c r="E432" s="101" t="s">
        <v>1672</v>
      </c>
      <c r="F432" s="101" t="s">
        <v>259</v>
      </c>
      <c r="G432" s="101"/>
      <c r="H432" s="101"/>
      <c r="I432" s="101"/>
      <c r="J432" s="101"/>
      <c r="K432" s="101"/>
      <c r="L432" s="101"/>
      <c r="M432" s="101" t="s">
        <v>436</v>
      </c>
      <c r="N432" s="101" t="s">
        <v>499</v>
      </c>
      <c r="O432" s="127" t="s">
        <v>438</v>
      </c>
      <c r="P432" s="101" t="s">
        <v>473</v>
      </c>
      <c r="Q432" s="136">
        <v>30</v>
      </c>
      <c r="R432" s="92"/>
      <c r="S432" s="101"/>
      <c r="T432" s="91"/>
      <c r="U432" s="91"/>
      <c r="V432" s="93"/>
      <c r="W432" s="237"/>
      <c r="X432" s="238"/>
      <c r="Y432" s="228">
        <f t="shared" si="78"/>
        <v>0</v>
      </c>
      <c r="Z432" s="238"/>
      <c r="AA432" s="238"/>
      <c r="AB432" s="240"/>
      <c r="AC432" s="241" t="s">
        <v>1673</v>
      </c>
      <c r="AD432" s="242">
        <v>0</v>
      </c>
      <c r="AE432" s="243">
        <v>0</v>
      </c>
      <c r="AF432" s="230">
        <f t="shared" si="79"/>
        <v>0</v>
      </c>
      <c r="AG432" s="243">
        <v>0</v>
      </c>
      <c r="AH432" s="243">
        <v>3</v>
      </c>
      <c r="AI432" s="230">
        <f t="shared" si="80"/>
        <v>3</v>
      </c>
      <c r="AJ432" s="238">
        <v>0</v>
      </c>
      <c r="AK432" s="227">
        <v>3</v>
      </c>
      <c r="AL432" s="228">
        <v>3</v>
      </c>
      <c r="AM432" s="243" t="s">
        <v>444</v>
      </c>
      <c r="AN432" s="243">
        <v>0</v>
      </c>
      <c r="AO432" s="245">
        <v>0</v>
      </c>
      <c r="AP432" s="132" t="s">
        <v>638</v>
      </c>
      <c r="AQ432" s="133" t="s">
        <v>643</v>
      </c>
      <c r="AR432" s="191"/>
      <c r="AS432" s="191"/>
      <c r="AT432" s="191"/>
      <c r="AU432" s="191"/>
      <c r="AV432" s="191"/>
      <c r="AW432" s="191"/>
    </row>
    <row r="433" spans="1:49" ht="30.75" customHeight="1" x14ac:dyDescent="0.15">
      <c r="A433" s="103" t="s">
        <v>432</v>
      </c>
      <c r="B433" s="101" t="s">
        <v>1678</v>
      </c>
      <c r="C433" s="101" t="s">
        <v>1744</v>
      </c>
      <c r="D433" s="160" t="s">
        <v>596</v>
      </c>
      <c r="E433" s="101" t="s">
        <v>1745</v>
      </c>
      <c r="F433" s="101" t="s">
        <v>259</v>
      </c>
      <c r="G433" s="101"/>
      <c r="H433" s="101"/>
      <c r="I433" s="101" t="s">
        <v>296</v>
      </c>
      <c r="J433" s="101"/>
      <c r="K433" s="101"/>
      <c r="L433" s="101" t="s">
        <v>349</v>
      </c>
      <c r="M433" s="101" t="s">
        <v>436</v>
      </c>
      <c r="N433" s="101" t="s">
        <v>437</v>
      </c>
      <c r="O433" s="127" t="s">
        <v>438</v>
      </c>
      <c r="P433" s="101" t="s">
        <v>439</v>
      </c>
      <c r="Q433" s="136">
        <v>1</v>
      </c>
      <c r="R433" s="103" t="s">
        <v>1746</v>
      </c>
      <c r="S433" s="101" t="s">
        <v>441</v>
      </c>
      <c r="T433" s="101" t="s">
        <v>482</v>
      </c>
      <c r="U433" s="101" t="s">
        <v>692</v>
      </c>
      <c r="V433" s="134" t="s">
        <v>863</v>
      </c>
      <c r="W433" s="237">
        <v>0</v>
      </c>
      <c r="X433" s="238">
        <v>355</v>
      </c>
      <c r="Y433" s="228">
        <f t="shared" si="78"/>
        <v>355</v>
      </c>
      <c r="Z433" s="238" t="s">
        <v>444</v>
      </c>
      <c r="AA433" s="238">
        <v>0</v>
      </c>
      <c r="AB433" s="240">
        <v>0</v>
      </c>
      <c r="AC433" s="241"/>
      <c r="AD433" s="242">
        <v>0</v>
      </c>
      <c r="AE433" s="243">
        <v>0</v>
      </c>
      <c r="AF433" s="230">
        <f t="shared" si="79"/>
        <v>0</v>
      </c>
      <c r="AG433" s="243">
        <v>0</v>
      </c>
      <c r="AH433" s="243">
        <v>0</v>
      </c>
      <c r="AI433" s="230">
        <f t="shared" si="80"/>
        <v>0</v>
      </c>
      <c r="AJ433" s="238">
        <v>0</v>
      </c>
      <c r="AK433" s="227">
        <v>0</v>
      </c>
      <c r="AL433" s="228">
        <v>0</v>
      </c>
      <c r="AM433" s="246"/>
      <c r="AN433" s="246"/>
      <c r="AO433" s="247"/>
      <c r="AP433" s="132" t="s">
        <v>627</v>
      </c>
      <c r="AQ433" s="133" t="s">
        <v>445</v>
      </c>
      <c r="AR433" s="191"/>
      <c r="AS433" s="191"/>
      <c r="AT433" s="191"/>
      <c r="AU433" s="191"/>
      <c r="AV433" s="191"/>
      <c r="AW433" s="191"/>
    </row>
    <row r="434" spans="1:49" ht="30.75" customHeight="1" x14ac:dyDescent="0.15">
      <c r="A434" s="103" t="s">
        <v>1747</v>
      </c>
      <c r="B434" s="101" t="s">
        <v>1678</v>
      </c>
      <c r="C434" s="101" t="s">
        <v>1748</v>
      </c>
      <c r="D434" s="160" t="s">
        <v>1749</v>
      </c>
      <c r="E434" s="101" t="s">
        <v>1750</v>
      </c>
      <c r="F434" s="101"/>
      <c r="G434" s="101" t="s">
        <v>267</v>
      </c>
      <c r="H434" s="101"/>
      <c r="I434" s="101"/>
      <c r="J434" s="101"/>
      <c r="K434" s="101"/>
      <c r="L434" s="101"/>
      <c r="M434" s="101" t="s">
        <v>449</v>
      </c>
      <c r="N434" s="101" t="s">
        <v>437</v>
      </c>
      <c r="O434" s="127" t="s">
        <v>438</v>
      </c>
      <c r="P434" s="101" t="s">
        <v>439</v>
      </c>
      <c r="Q434" s="136">
        <v>4</v>
      </c>
      <c r="R434" s="103" t="s">
        <v>1407</v>
      </c>
      <c r="S434" s="101" t="s">
        <v>441</v>
      </c>
      <c r="T434" s="101" t="s">
        <v>478</v>
      </c>
      <c r="U434" s="101" t="s">
        <v>479</v>
      </c>
      <c r="V434" s="134" t="s">
        <v>577</v>
      </c>
      <c r="W434" s="237">
        <v>782</v>
      </c>
      <c r="X434" s="238">
        <v>67</v>
      </c>
      <c r="Y434" s="239">
        <v>849</v>
      </c>
      <c r="Z434" s="238" t="s">
        <v>444</v>
      </c>
      <c r="AA434" s="238">
        <v>0</v>
      </c>
      <c r="AB434" s="240">
        <v>0</v>
      </c>
      <c r="AC434" s="241"/>
      <c r="AD434" s="242">
        <v>0</v>
      </c>
      <c r="AE434" s="243">
        <v>0</v>
      </c>
      <c r="AF434" s="244">
        <v>0</v>
      </c>
      <c r="AG434" s="243">
        <v>0</v>
      </c>
      <c r="AH434" s="243">
        <v>0</v>
      </c>
      <c r="AI434" s="230">
        <v>0</v>
      </c>
      <c r="AJ434" s="238">
        <v>0</v>
      </c>
      <c r="AK434" s="238">
        <v>0</v>
      </c>
      <c r="AL434" s="228">
        <v>0</v>
      </c>
      <c r="AM434" s="246"/>
      <c r="AN434" s="246"/>
      <c r="AO434" s="247"/>
      <c r="AP434" s="132" t="s">
        <v>618</v>
      </c>
      <c r="AQ434" s="133" t="s">
        <v>619</v>
      </c>
      <c r="AR434" s="191"/>
      <c r="AS434" s="191"/>
      <c r="AT434" s="191"/>
      <c r="AU434" s="191"/>
      <c r="AV434" s="191"/>
      <c r="AW434" s="191"/>
    </row>
    <row r="435" spans="1:49" ht="30.75" customHeight="1" x14ac:dyDescent="0.15">
      <c r="A435" s="103" t="s">
        <v>1747</v>
      </c>
      <c r="B435" s="101" t="s">
        <v>1678</v>
      </c>
      <c r="C435" s="101" t="s">
        <v>1751</v>
      </c>
      <c r="D435" s="160" t="s">
        <v>1752</v>
      </c>
      <c r="E435" s="101" t="s">
        <v>1750</v>
      </c>
      <c r="F435" s="101"/>
      <c r="G435" s="101" t="s">
        <v>267</v>
      </c>
      <c r="H435" s="101"/>
      <c r="I435" s="101"/>
      <c r="J435" s="101"/>
      <c r="K435" s="101"/>
      <c r="L435" s="101"/>
      <c r="M435" s="101" t="s">
        <v>449</v>
      </c>
      <c r="N435" s="101" t="s">
        <v>437</v>
      </c>
      <c r="O435" s="127" t="s">
        <v>438</v>
      </c>
      <c r="P435" s="101" t="s">
        <v>439</v>
      </c>
      <c r="Q435" s="136">
        <v>4</v>
      </c>
      <c r="R435" s="103" t="s">
        <v>1407</v>
      </c>
      <c r="S435" s="101" t="s">
        <v>441</v>
      </c>
      <c r="T435" s="101" t="s">
        <v>478</v>
      </c>
      <c r="U435" s="101" t="s">
        <v>479</v>
      </c>
      <c r="V435" s="134" t="s">
        <v>577</v>
      </c>
      <c r="W435" s="237">
        <v>362</v>
      </c>
      <c r="X435" s="238">
        <v>126</v>
      </c>
      <c r="Y435" s="239">
        <v>488</v>
      </c>
      <c r="Z435" s="238" t="s">
        <v>452</v>
      </c>
      <c r="AA435" s="238">
        <v>1</v>
      </c>
      <c r="AB435" s="240">
        <v>50</v>
      </c>
      <c r="AC435" s="241"/>
      <c r="AD435" s="242">
        <v>0</v>
      </c>
      <c r="AE435" s="243">
        <v>0</v>
      </c>
      <c r="AF435" s="244">
        <v>0</v>
      </c>
      <c r="AG435" s="243">
        <v>0</v>
      </c>
      <c r="AH435" s="243">
        <v>0</v>
      </c>
      <c r="AI435" s="230">
        <v>0</v>
      </c>
      <c r="AJ435" s="238">
        <v>0</v>
      </c>
      <c r="AK435" s="238">
        <v>0</v>
      </c>
      <c r="AL435" s="228">
        <v>0</v>
      </c>
      <c r="AM435" s="246"/>
      <c r="AN435" s="246"/>
      <c r="AO435" s="247"/>
      <c r="AP435" s="132" t="s">
        <v>618</v>
      </c>
      <c r="AQ435" s="133" t="s">
        <v>619</v>
      </c>
      <c r="AR435" s="191"/>
      <c r="AS435" s="191"/>
      <c r="AT435" s="191"/>
      <c r="AU435" s="191"/>
      <c r="AV435" s="191"/>
      <c r="AW435" s="191"/>
    </row>
    <row r="436" spans="1:49" ht="30.75" customHeight="1" x14ac:dyDescent="0.15">
      <c r="A436" s="103" t="s">
        <v>1747</v>
      </c>
      <c r="B436" s="101" t="s">
        <v>1678</v>
      </c>
      <c r="C436" s="101" t="s">
        <v>1753</v>
      </c>
      <c r="D436" s="160" t="s">
        <v>1754</v>
      </c>
      <c r="E436" s="101" t="s">
        <v>1750</v>
      </c>
      <c r="F436" s="101"/>
      <c r="G436" s="101" t="s">
        <v>267</v>
      </c>
      <c r="H436" s="101"/>
      <c r="I436" s="101"/>
      <c r="J436" s="101"/>
      <c r="K436" s="101"/>
      <c r="L436" s="101"/>
      <c r="M436" s="101" t="s">
        <v>449</v>
      </c>
      <c r="N436" s="101" t="s">
        <v>437</v>
      </c>
      <c r="O436" s="127" t="s">
        <v>438</v>
      </c>
      <c r="P436" s="101" t="s">
        <v>439</v>
      </c>
      <c r="Q436" s="136">
        <v>4</v>
      </c>
      <c r="R436" s="103" t="s">
        <v>1407</v>
      </c>
      <c r="S436" s="101" t="s">
        <v>441</v>
      </c>
      <c r="T436" s="101" t="s">
        <v>478</v>
      </c>
      <c r="U436" s="101" t="s">
        <v>479</v>
      </c>
      <c r="V436" s="134" t="s">
        <v>577</v>
      </c>
      <c r="W436" s="237">
        <v>846</v>
      </c>
      <c r="X436" s="238">
        <v>102</v>
      </c>
      <c r="Y436" s="239">
        <v>948</v>
      </c>
      <c r="Z436" s="238" t="s">
        <v>452</v>
      </c>
      <c r="AA436" s="238">
        <v>1</v>
      </c>
      <c r="AB436" s="240">
        <v>60</v>
      </c>
      <c r="AC436" s="241"/>
      <c r="AD436" s="242">
        <v>0</v>
      </c>
      <c r="AE436" s="243">
        <v>0</v>
      </c>
      <c r="AF436" s="244">
        <v>0</v>
      </c>
      <c r="AG436" s="243">
        <v>0</v>
      </c>
      <c r="AH436" s="243">
        <v>0</v>
      </c>
      <c r="AI436" s="230">
        <v>0</v>
      </c>
      <c r="AJ436" s="238">
        <v>0</v>
      </c>
      <c r="AK436" s="238">
        <v>0</v>
      </c>
      <c r="AL436" s="228">
        <v>0</v>
      </c>
      <c r="AM436" s="246"/>
      <c r="AN436" s="246"/>
      <c r="AO436" s="247"/>
      <c r="AP436" s="132" t="s">
        <v>618</v>
      </c>
      <c r="AQ436" s="133" t="s">
        <v>619</v>
      </c>
      <c r="AR436" s="191"/>
      <c r="AS436" s="191"/>
      <c r="AT436" s="191"/>
      <c r="AU436" s="191"/>
      <c r="AV436" s="191"/>
      <c r="AW436" s="191"/>
    </row>
    <row r="437" spans="1:49" ht="30.75" customHeight="1" x14ac:dyDescent="0.15">
      <c r="A437" s="103" t="s">
        <v>1755</v>
      </c>
      <c r="B437" s="101" t="s">
        <v>1756</v>
      </c>
      <c r="C437" s="101" t="s">
        <v>1757</v>
      </c>
      <c r="D437" s="160" t="s">
        <v>1758</v>
      </c>
      <c r="E437" s="101" t="s">
        <v>1672</v>
      </c>
      <c r="F437" s="101" t="s">
        <v>259</v>
      </c>
      <c r="G437" s="101"/>
      <c r="H437" s="101"/>
      <c r="I437" s="101"/>
      <c r="J437" s="101"/>
      <c r="K437" s="101"/>
      <c r="L437" s="101"/>
      <c r="M437" s="101" t="s">
        <v>436</v>
      </c>
      <c r="N437" s="101" t="s">
        <v>499</v>
      </c>
      <c r="O437" s="127" t="s">
        <v>438</v>
      </c>
      <c r="P437" s="101" t="s">
        <v>473</v>
      </c>
      <c r="Q437" s="136">
        <v>21</v>
      </c>
      <c r="R437" s="103"/>
      <c r="S437" s="101"/>
      <c r="T437" s="101"/>
      <c r="U437" s="101"/>
      <c r="V437" s="134"/>
      <c r="W437" s="237"/>
      <c r="X437" s="238"/>
      <c r="Y437" s="228">
        <f t="shared" ref="Y437:Y500" si="81">+W437+X437</f>
        <v>0</v>
      </c>
      <c r="Z437" s="238"/>
      <c r="AA437" s="238"/>
      <c r="AB437" s="240"/>
      <c r="AC437" s="241" t="s">
        <v>1673</v>
      </c>
      <c r="AD437" s="242">
        <v>0</v>
      </c>
      <c r="AE437" s="243">
        <v>0</v>
      </c>
      <c r="AF437" s="230">
        <f t="shared" ref="AF437:AF500" si="82">+AD437+AE437</f>
        <v>0</v>
      </c>
      <c r="AG437" s="243">
        <v>0</v>
      </c>
      <c r="AH437" s="243">
        <v>0</v>
      </c>
      <c r="AI437" s="230">
        <f t="shared" ref="AI437:AI500" si="83">+AG437+AH437</f>
        <v>0</v>
      </c>
      <c r="AJ437" s="238">
        <v>0</v>
      </c>
      <c r="AK437" s="227">
        <v>0</v>
      </c>
      <c r="AL437" s="228">
        <v>0</v>
      </c>
      <c r="AM437" s="243" t="s">
        <v>444</v>
      </c>
      <c r="AN437" s="243">
        <v>0</v>
      </c>
      <c r="AO437" s="245">
        <v>0</v>
      </c>
      <c r="AP437" s="132" t="s">
        <v>618</v>
      </c>
      <c r="AQ437" s="133" t="s">
        <v>619</v>
      </c>
      <c r="AR437" s="191"/>
      <c r="AS437" s="191"/>
      <c r="AT437" s="191"/>
      <c r="AU437" s="191"/>
      <c r="AV437" s="191"/>
      <c r="AW437" s="191"/>
    </row>
    <row r="438" spans="1:49" ht="30.75" customHeight="1" x14ac:dyDescent="0.15">
      <c r="A438" s="103" t="s">
        <v>1755</v>
      </c>
      <c r="B438" s="101" t="s">
        <v>1756</v>
      </c>
      <c r="C438" s="101" t="s">
        <v>1757</v>
      </c>
      <c r="D438" s="160" t="s">
        <v>1759</v>
      </c>
      <c r="E438" s="101" t="s">
        <v>1672</v>
      </c>
      <c r="F438" s="101" t="s">
        <v>259</v>
      </c>
      <c r="G438" s="101"/>
      <c r="H438" s="101"/>
      <c r="I438" s="101"/>
      <c r="J438" s="101"/>
      <c r="K438" s="101"/>
      <c r="L438" s="101"/>
      <c r="M438" s="101" t="s">
        <v>436</v>
      </c>
      <c r="N438" s="101" t="s">
        <v>499</v>
      </c>
      <c r="O438" s="127" t="s">
        <v>438</v>
      </c>
      <c r="P438" s="101" t="s">
        <v>473</v>
      </c>
      <c r="Q438" s="136">
        <v>21</v>
      </c>
      <c r="R438" s="103"/>
      <c r="S438" s="101"/>
      <c r="T438" s="101"/>
      <c r="U438" s="101"/>
      <c r="V438" s="134"/>
      <c r="W438" s="237"/>
      <c r="X438" s="238"/>
      <c r="Y438" s="228">
        <f t="shared" si="81"/>
        <v>0</v>
      </c>
      <c r="Z438" s="238"/>
      <c r="AA438" s="238"/>
      <c r="AB438" s="240"/>
      <c r="AC438" s="241" t="s">
        <v>1673</v>
      </c>
      <c r="AD438" s="242">
        <v>0</v>
      </c>
      <c r="AE438" s="243">
        <v>0</v>
      </c>
      <c r="AF438" s="230">
        <f t="shared" si="82"/>
        <v>0</v>
      </c>
      <c r="AG438" s="243">
        <v>0</v>
      </c>
      <c r="AH438" s="243">
        <v>0</v>
      </c>
      <c r="AI438" s="230">
        <f t="shared" si="83"/>
        <v>0</v>
      </c>
      <c r="AJ438" s="238">
        <v>0</v>
      </c>
      <c r="AK438" s="227">
        <v>0</v>
      </c>
      <c r="AL438" s="228">
        <v>0</v>
      </c>
      <c r="AM438" s="243" t="s">
        <v>444</v>
      </c>
      <c r="AN438" s="243">
        <v>0</v>
      </c>
      <c r="AO438" s="245">
        <v>0</v>
      </c>
      <c r="AP438" s="132" t="s">
        <v>618</v>
      </c>
      <c r="AQ438" s="133" t="s">
        <v>619</v>
      </c>
      <c r="AR438" s="191"/>
      <c r="AS438" s="191"/>
      <c r="AT438" s="191"/>
      <c r="AU438" s="191"/>
      <c r="AV438" s="191"/>
      <c r="AW438" s="191"/>
    </row>
    <row r="439" spans="1:49" ht="30.75" customHeight="1" x14ac:dyDescent="0.15">
      <c r="A439" s="103" t="s">
        <v>1760</v>
      </c>
      <c r="B439" s="101" t="s">
        <v>1756</v>
      </c>
      <c r="C439" s="101" t="s">
        <v>1761</v>
      </c>
      <c r="D439" s="160" t="s">
        <v>1762</v>
      </c>
      <c r="E439" s="101" t="s">
        <v>1672</v>
      </c>
      <c r="F439" s="101" t="s">
        <v>259</v>
      </c>
      <c r="G439" s="101"/>
      <c r="H439" s="101"/>
      <c r="I439" s="101"/>
      <c r="J439" s="101"/>
      <c r="K439" s="101"/>
      <c r="L439" s="101"/>
      <c r="M439" s="101" t="s">
        <v>436</v>
      </c>
      <c r="N439" s="101" t="s">
        <v>499</v>
      </c>
      <c r="O439" s="127" t="s">
        <v>438</v>
      </c>
      <c r="P439" s="101" t="s">
        <v>473</v>
      </c>
      <c r="Q439" s="136">
        <v>2</v>
      </c>
      <c r="R439" s="103"/>
      <c r="S439" s="101"/>
      <c r="T439" s="101"/>
      <c r="U439" s="101"/>
      <c r="V439" s="134"/>
      <c r="W439" s="237"/>
      <c r="X439" s="238"/>
      <c r="Y439" s="228">
        <f t="shared" si="81"/>
        <v>0</v>
      </c>
      <c r="Z439" s="238"/>
      <c r="AA439" s="238"/>
      <c r="AB439" s="240"/>
      <c r="AC439" s="241" t="s">
        <v>1673</v>
      </c>
      <c r="AD439" s="242">
        <v>0</v>
      </c>
      <c r="AE439" s="243">
        <v>0</v>
      </c>
      <c r="AF439" s="230">
        <f t="shared" si="82"/>
        <v>0</v>
      </c>
      <c r="AG439" s="243">
        <v>0</v>
      </c>
      <c r="AH439" s="243">
        <v>0</v>
      </c>
      <c r="AI439" s="230">
        <f t="shared" si="83"/>
        <v>0</v>
      </c>
      <c r="AJ439" s="238">
        <v>0</v>
      </c>
      <c r="AK439" s="227">
        <v>0</v>
      </c>
      <c r="AL439" s="228">
        <v>0</v>
      </c>
      <c r="AM439" s="243" t="s">
        <v>444</v>
      </c>
      <c r="AN439" s="243">
        <v>0</v>
      </c>
      <c r="AO439" s="245">
        <v>0</v>
      </c>
      <c r="AP439" s="132" t="s">
        <v>618</v>
      </c>
      <c r="AQ439" s="133" t="s">
        <v>619</v>
      </c>
      <c r="AR439" s="191"/>
      <c r="AS439" s="191"/>
      <c r="AT439" s="191"/>
      <c r="AU439" s="191"/>
      <c r="AV439" s="191"/>
      <c r="AW439" s="191"/>
    </row>
    <row r="440" spans="1:49" ht="30.75" customHeight="1" x14ac:dyDescent="0.15">
      <c r="A440" s="103" t="s">
        <v>496</v>
      </c>
      <c r="B440" s="101" t="s">
        <v>1756</v>
      </c>
      <c r="C440" s="101" t="s">
        <v>1763</v>
      </c>
      <c r="D440" s="160" t="s">
        <v>1680</v>
      </c>
      <c r="E440" s="101" t="s">
        <v>1672</v>
      </c>
      <c r="F440" s="101" t="s">
        <v>259</v>
      </c>
      <c r="G440" s="101"/>
      <c r="H440" s="101"/>
      <c r="I440" s="101"/>
      <c r="J440" s="101"/>
      <c r="K440" s="101"/>
      <c r="L440" s="101"/>
      <c r="M440" s="101" t="s">
        <v>436</v>
      </c>
      <c r="N440" s="101" t="s">
        <v>499</v>
      </c>
      <c r="O440" s="127" t="s">
        <v>438</v>
      </c>
      <c r="P440" s="101" t="s">
        <v>473</v>
      </c>
      <c r="Q440" s="136">
        <v>31</v>
      </c>
      <c r="R440" s="103"/>
      <c r="S440" s="101"/>
      <c r="T440" s="101"/>
      <c r="U440" s="101"/>
      <c r="V440" s="134"/>
      <c r="W440" s="237"/>
      <c r="X440" s="238"/>
      <c r="Y440" s="228">
        <f t="shared" si="81"/>
        <v>0</v>
      </c>
      <c r="Z440" s="238"/>
      <c r="AA440" s="238"/>
      <c r="AB440" s="240"/>
      <c r="AC440" s="241" t="s">
        <v>1673</v>
      </c>
      <c r="AD440" s="242">
        <v>0</v>
      </c>
      <c r="AE440" s="243">
        <v>0</v>
      </c>
      <c r="AF440" s="230">
        <f t="shared" si="82"/>
        <v>0</v>
      </c>
      <c r="AG440" s="243">
        <v>0</v>
      </c>
      <c r="AH440" s="243">
        <v>0</v>
      </c>
      <c r="AI440" s="230">
        <f t="shared" si="83"/>
        <v>0</v>
      </c>
      <c r="AJ440" s="238">
        <v>0</v>
      </c>
      <c r="AK440" s="227">
        <v>0</v>
      </c>
      <c r="AL440" s="228">
        <v>0</v>
      </c>
      <c r="AM440" s="243" t="s">
        <v>444</v>
      </c>
      <c r="AN440" s="243">
        <v>0</v>
      </c>
      <c r="AO440" s="245">
        <v>0</v>
      </c>
      <c r="AP440" s="132" t="s">
        <v>618</v>
      </c>
      <c r="AQ440" s="133" t="s">
        <v>619</v>
      </c>
      <c r="AR440" s="191"/>
      <c r="AS440" s="191"/>
      <c r="AT440" s="191"/>
      <c r="AU440" s="191"/>
      <c r="AV440" s="191"/>
      <c r="AW440" s="191"/>
    </row>
    <row r="441" spans="1:49" ht="30.75" customHeight="1" x14ac:dyDescent="0.15">
      <c r="A441" s="103" t="s">
        <v>496</v>
      </c>
      <c r="B441" s="101" t="s">
        <v>1756</v>
      </c>
      <c r="C441" s="101" t="s">
        <v>1763</v>
      </c>
      <c r="D441" s="160" t="s">
        <v>1681</v>
      </c>
      <c r="E441" s="101" t="s">
        <v>1672</v>
      </c>
      <c r="F441" s="101" t="s">
        <v>259</v>
      </c>
      <c r="G441" s="101"/>
      <c r="H441" s="101"/>
      <c r="I441" s="101"/>
      <c r="J441" s="101"/>
      <c r="K441" s="101"/>
      <c r="L441" s="101"/>
      <c r="M441" s="101" t="s">
        <v>436</v>
      </c>
      <c r="N441" s="101" t="s">
        <v>499</v>
      </c>
      <c r="O441" s="127" t="s">
        <v>438</v>
      </c>
      <c r="P441" s="101" t="s">
        <v>473</v>
      </c>
      <c r="Q441" s="136">
        <v>31</v>
      </c>
      <c r="R441" s="103"/>
      <c r="S441" s="101"/>
      <c r="T441" s="101"/>
      <c r="U441" s="101"/>
      <c r="V441" s="134"/>
      <c r="W441" s="237"/>
      <c r="X441" s="238"/>
      <c r="Y441" s="228">
        <f t="shared" si="81"/>
        <v>0</v>
      </c>
      <c r="Z441" s="238"/>
      <c r="AA441" s="238"/>
      <c r="AB441" s="240"/>
      <c r="AC441" s="241" t="s">
        <v>1673</v>
      </c>
      <c r="AD441" s="242">
        <v>0</v>
      </c>
      <c r="AE441" s="243">
        <v>0</v>
      </c>
      <c r="AF441" s="230">
        <f t="shared" si="82"/>
        <v>0</v>
      </c>
      <c r="AG441" s="243">
        <v>0</v>
      </c>
      <c r="AH441" s="243">
        <v>0</v>
      </c>
      <c r="AI441" s="230">
        <f t="shared" si="83"/>
        <v>0</v>
      </c>
      <c r="AJ441" s="238">
        <v>0</v>
      </c>
      <c r="AK441" s="227">
        <v>0</v>
      </c>
      <c r="AL441" s="228">
        <v>0</v>
      </c>
      <c r="AM441" s="243" t="s">
        <v>444</v>
      </c>
      <c r="AN441" s="243">
        <v>0</v>
      </c>
      <c r="AO441" s="245">
        <v>0</v>
      </c>
      <c r="AP441" s="132" t="s">
        <v>618</v>
      </c>
      <c r="AQ441" s="133" t="s">
        <v>619</v>
      </c>
      <c r="AR441" s="191"/>
      <c r="AS441" s="191"/>
      <c r="AT441" s="191"/>
      <c r="AU441" s="191"/>
      <c r="AV441" s="191"/>
      <c r="AW441" s="191"/>
    </row>
    <row r="442" spans="1:49" ht="30.75" customHeight="1" x14ac:dyDescent="0.15">
      <c r="A442" s="103" t="s">
        <v>496</v>
      </c>
      <c r="B442" s="101" t="s">
        <v>1756</v>
      </c>
      <c r="C442" s="101" t="s">
        <v>1763</v>
      </c>
      <c r="D442" s="160" t="s">
        <v>1622</v>
      </c>
      <c r="E442" s="101" t="s">
        <v>1672</v>
      </c>
      <c r="F442" s="101" t="s">
        <v>259</v>
      </c>
      <c r="G442" s="101"/>
      <c r="H442" s="101"/>
      <c r="I442" s="101"/>
      <c r="J442" s="101"/>
      <c r="K442" s="101"/>
      <c r="L442" s="101"/>
      <c r="M442" s="101" t="s">
        <v>436</v>
      </c>
      <c r="N442" s="101" t="s">
        <v>499</v>
      </c>
      <c r="O442" s="127" t="s">
        <v>438</v>
      </c>
      <c r="P442" s="101" t="s">
        <v>473</v>
      </c>
      <c r="Q442" s="136">
        <v>31</v>
      </c>
      <c r="R442" s="103"/>
      <c r="S442" s="101"/>
      <c r="T442" s="101"/>
      <c r="U442" s="101"/>
      <c r="V442" s="134"/>
      <c r="W442" s="237"/>
      <c r="X442" s="238"/>
      <c r="Y442" s="228">
        <f t="shared" si="81"/>
        <v>0</v>
      </c>
      <c r="Z442" s="238"/>
      <c r="AA442" s="238"/>
      <c r="AB442" s="240"/>
      <c r="AC442" s="241" t="s">
        <v>1673</v>
      </c>
      <c r="AD442" s="242">
        <v>0</v>
      </c>
      <c r="AE442" s="243">
        <v>0</v>
      </c>
      <c r="AF442" s="230">
        <f t="shared" si="82"/>
        <v>0</v>
      </c>
      <c r="AG442" s="243">
        <v>0</v>
      </c>
      <c r="AH442" s="243">
        <v>0</v>
      </c>
      <c r="AI442" s="230">
        <f t="shared" si="83"/>
        <v>0</v>
      </c>
      <c r="AJ442" s="238">
        <v>0</v>
      </c>
      <c r="AK442" s="227">
        <v>0</v>
      </c>
      <c r="AL442" s="228">
        <v>0</v>
      </c>
      <c r="AM442" s="243" t="s">
        <v>444</v>
      </c>
      <c r="AN442" s="243">
        <v>0</v>
      </c>
      <c r="AO442" s="245">
        <v>0</v>
      </c>
      <c r="AP442" s="132" t="s">
        <v>618</v>
      </c>
      <c r="AQ442" s="133" t="s">
        <v>619</v>
      </c>
      <c r="AR442" s="191"/>
      <c r="AS442" s="191"/>
      <c r="AT442" s="191"/>
      <c r="AU442" s="191"/>
      <c r="AV442" s="191"/>
      <c r="AW442" s="191"/>
    </row>
    <row r="443" spans="1:49" ht="42.75" customHeight="1" x14ac:dyDescent="0.15">
      <c r="A443" s="103" t="s">
        <v>496</v>
      </c>
      <c r="B443" s="101" t="s">
        <v>1756</v>
      </c>
      <c r="C443" s="101" t="s">
        <v>1763</v>
      </c>
      <c r="D443" s="160" t="s">
        <v>1682</v>
      </c>
      <c r="E443" s="101" t="s">
        <v>1672</v>
      </c>
      <c r="F443" s="101" t="s">
        <v>259</v>
      </c>
      <c r="G443" s="101"/>
      <c r="H443" s="101"/>
      <c r="I443" s="101"/>
      <c r="J443" s="101"/>
      <c r="K443" s="101"/>
      <c r="L443" s="101"/>
      <c r="M443" s="101" t="s">
        <v>436</v>
      </c>
      <c r="N443" s="101" t="s">
        <v>499</v>
      </c>
      <c r="O443" s="127" t="s">
        <v>438</v>
      </c>
      <c r="P443" s="101" t="s">
        <v>473</v>
      </c>
      <c r="Q443" s="136">
        <v>31</v>
      </c>
      <c r="R443" s="103"/>
      <c r="S443" s="101"/>
      <c r="T443" s="101"/>
      <c r="U443" s="101"/>
      <c r="V443" s="134"/>
      <c r="W443" s="237"/>
      <c r="X443" s="238"/>
      <c r="Y443" s="228">
        <f t="shared" si="81"/>
        <v>0</v>
      </c>
      <c r="Z443" s="238"/>
      <c r="AA443" s="238"/>
      <c r="AB443" s="240"/>
      <c r="AC443" s="241" t="s">
        <v>1673</v>
      </c>
      <c r="AD443" s="242">
        <v>0</v>
      </c>
      <c r="AE443" s="243">
        <v>0</v>
      </c>
      <c r="AF443" s="230">
        <f t="shared" si="82"/>
        <v>0</v>
      </c>
      <c r="AG443" s="243">
        <v>0</v>
      </c>
      <c r="AH443" s="243">
        <v>0</v>
      </c>
      <c r="AI443" s="230">
        <f t="shared" si="83"/>
        <v>0</v>
      </c>
      <c r="AJ443" s="238">
        <v>0</v>
      </c>
      <c r="AK443" s="227">
        <v>0</v>
      </c>
      <c r="AL443" s="228">
        <v>0</v>
      </c>
      <c r="AM443" s="243" t="s">
        <v>444</v>
      </c>
      <c r="AN443" s="243">
        <v>0</v>
      </c>
      <c r="AO443" s="245">
        <v>0</v>
      </c>
      <c r="AP443" s="132" t="s">
        <v>618</v>
      </c>
      <c r="AQ443" s="133" t="s">
        <v>619</v>
      </c>
      <c r="AR443" s="191"/>
      <c r="AS443" s="191"/>
      <c r="AT443" s="191"/>
      <c r="AU443" s="191"/>
      <c r="AV443" s="191"/>
      <c r="AW443" s="191"/>
    </row>
    <row r="444" spans="1:49" ht="30.75" customHeight="1" x14ac:dyDescent="0.15">
      <c r="A444" s="103" t="s">
        <v>496</v>
      </c>
      <c r="B444" s="101" t="s">
        <v>1756</v>
      </c>
      <c r="C444" s="101" t="s">
        <v>1763</v>
      </c>
      <c r="D444" s="160" t="s">
        <v>1684</v>
      </c>
      <c r="E444" s="101" t="s">
        <v>1672</v>
      </c>
      <c r="F444" s="101" t="s">
        <v>259</v>
      </c>
      <c r="G444" s="101"/>
      <c r="H444" s="101"/>
      <c r="I444" s="101"/>
      <c r="J444" s="101"/>
      <c r="K444" s="101"/>
      <c r="L444" s="101"/>
      <c r="M444" s="101" t="s">
        <v>436</v>
      </c>
      <c r="N444" s="101" t="s">
        <v>499</v>
      </c>
      <c r="O444" s="127" t="s">
        <v>438</v>
      </c>
      <c r="P444" s="101" t="s">
        <v>473</v>
      </c>
      <c r="Q444" s="136">
        <v>31</v>
      </c>
      <c r="R444" s="103"/>
      <c r="S444" s="101"/>
      <c r="T444" s="101"/>
      <c r="U444" s="101"/>
      <c r="V444" s="134"/>
      <c r="W444" s="237"/>
      <c r="X444" s="238"/>
      <c r="Y444" s="228">
        <f t="shared" si="81"/>
        <v>0</v>
      </c>
      <c r="Z444" s="238"/>
      <c r="AA444" s="238"/>
      <c r="AB444" s="240"/>
      <c r="AC444" s="241" t="s">
        <v>1673</v>
      </c>
      <c r="AD444" s="242">
        <v>0</v>
      </c>
      <c r="AE444" s="243">
        <v>0</v>
      </c>
      <c r="AF444" s="230">
        <f t="shared" si="82"/>
        <v>0</v>
      </c>
      <c r="AG444" s="243">
        <v>0</v>
      </c>
      <c r="AH444" s="243">
        <v>0</v>
      </c>
      <c r="AI444" s="230">
        <f t="shared" si="83"/>
        <v>0</v>
      </c>
      <c r="AJ444" s="238">
        <v>0</v>
      </c>
      <c r="AK444" s="227">
        <v>0</v>
      </c>
      <c r="AL444" s="228">
        <v>0</v>
      </c>
      <c r="AM444" s="243" t="s">
        <v>444</v>
      </c>
      <c r="AN444" s="243">
        <v>0</v>
      </c>
      <c r="AO444" s="245">
        <v>0</v>
      </c>
      <c r="AP444" s="132" t="s">
        <v>618</v>
      </c>
      <c r="AQ444" s="133" t="s">
        <v>619</v>
      </c>
      <c r="AR444" s="191"/>
      <c r="AS444" s="191"/>
      <c r="AT444" s="191"/>
      <c r="AU444" s="191"/>
      <c r="AV444" s="191"/>
      <c r="AW444" s="191"/>
    </row>
    <row r="445" spans="1:49" ht="30.75" customHeight="1" x14ac:dyDescent="0.15">
      <c r="A445" s="103" t="s">
        <v>496</v>
      </c>
      <c r="B445" s="101" t="s">
        <v>1756</v>
      </c>
      <c r="C445" s="101" t="s">
        <v>1763</v>
      </c>
      <c r="D445" s="160" t="s">
        <v>1685</v>
      </c>
      <c r="E445" s="101" t="s">
        <v>1672</v>
      </c>
      <c r="F445" s="101" t="s">
        <v>259</v>
      </c>
      <c r="G445" s="101"/>
      <c r="H445" s="101"/>
      <c r="I445" s="101"/>
      <c r="J445" s="101"/>
      <c r="K445" s="101"/>
      <c r="L445" s="101"/>
      <c r="M445" s="101" t="s">
        <v>436</v>
      </c>
      <c r="N445" s="101" t="s">
        <v>499</v>
      </c>
      <c r="O445" s="127" t="s">
        <v>438</v>
      </c>
      <c r="P445" s="101" t="s">
        <v>473</v>
      </c>
      <c r="Q445" s="136">
        <v>31</v>
      </c>
      <c r="R445" s="103"/>
      <c r="S445" s="101"/>
      <c r="T445" s="101"/>
      <c r="U445" s="101"/>
      <c r="V445" s="134"/>
      <c r="W445" s="237"/>
      <c r="X445" s="238"/>
      <c r="Y445" s="228">
        <f t="shared" si="81"/>
        <v>0</v>
      </c>
      <c r="Z445" s="238"/>
      <c r="AA445" s="238"/>
      <c r="AB445" s="240"/>
      <c r="AC445" s="241" t="s">
        <v>1673</v>
      </c>
      <c r="AD445" s="242">
        <v>0</v>
      </c>
      <c r="AE445" s="243">
        <v>0</v>
      </c>
      <c r="AF445" s="230">
        <f t="shared" si="82"/>
        <v>0</v>
      </c>
      <c r="AG445" s="243">
        <v>0</v>
      </c>
      <c r="AH445" s="243">
        <v>0</v>
      </c>
      <c r="AI445" s="230">
        <f t="shared" si="83"/>
        <v>0</v>
      </c>
      <c r="AJ445" s="238">
        <v>0</v>
      </c>
      <c r="AK445" s="227">
        <v>0</v>
      </c>
      <c r="AL445" s="228">
        <v>0</v>
      </c>
      <c r="AM445" s="243" t="s">
        <v>444</v>
      </c>
      <c r="AN445" s="243">
        <v>0</v>
      </c>
      <c r="AO445" s="245">
        <v>0</v>
      </c>
      <c r="AP445" s="132" t="s">
        <v>618</v>
      </c>
      <c r="AQ445" s="133" t="s">
        <v>619</v>
      </c>
      <c r="AR445" s="191"/>
      <c r="AS445" s="191"/>
      <c r="AT445" s="191"/>
      <c r="AU445" s="191"/>
      <c r="AV445" s="191"/>
      <c r="AW445" s="191"/>
    </row>
    <row r="446" spans="1:49" ht="30.75" customHeight="1" x14ac:dyDescent="0.15">
      <c r="A446" s="103" t="s">
        <v>496</v>
      </c>
      <c r="B446" s="101" t="s">
        <v>1756</v>
      </c>
      <c r="C446" s="101" t="s">
        <v>1763</v>
      </c>
      <c r="D446" s="160" t="s">
        <v>1686</v>
      </c>
      <c r="E446" s="101" t="s">
        <v>1672</v>
      </c>
      <c r="F446" s="101" t="s">
        <v>259</v>
      </c>
      <c r="G446" s="101"/>
      <c r="H446" s="101"/>
      <c r="I446" s="101"/>
      <c r="J446" s="101"/>
      <c r="K446" s="101"/>
      <c r="L446" s="101"/>
      <c r="M446" s="101" t="s">
        <v>436</v>
      </c>
      <c r="N446" s="101" t="s">
        <v>499</v>
      </c>
      <c r="O446" s="127" t="s">
        <v>438</v>
      </c>
      <c r="P446" s="101" t="s">
        <v>473</v>
      </c>
      <c r="Q446" s="136">
        <v>31</v>
      </c>
      <c r="R446" s="103"/>
      <c r="S446" s="101"/>
      <c r="T446" s="101"/>
      <c r="U446" s="101"/>
      <c r="V446" s="134"/>
      <c r="W446" s="237"/>
      <c r="X446" s="238"/>
      <c r="Y446" s="228">
        <f t="shared" si="81"/>
        <v>0</v>
      </c>
      <c r="Z446" s="238"/>
      <c r="AA446" s="238"/>
      <c r="AB446" s="240"/>
      <c r="AC446" s="241" t="s">
        <v>1673</v>
      </c>
      <c r="AD446" s="242">
        <v>0</v>
      </c>
      <c r="AE446" s="243">
        <v>0</v>
      </c>
      <c r="AF446" s="230">
        <f t="shared" si="82"/>
        <v>0</v>
      </c>
      <c r="AG446" s="243">
        <v>0</v>
      </c>
      <c r="AH446" s="243">
        <v>0</v>
      </c>
      <c r="AI446" s="230">
        <f t="shared" si="83"/>
        <v>0</v>
      </c>
      <c r="AJ446" s="238">
        <v>0</v>
      </c>
      <c r="AK446" s="227">
        <v>0</v>
      </c>
      <c r="AL446" s="228">
        <v>0</v>
      </c>
      <c r="AM446" s="243" t="s">
        <v>444</v>
      </c>
      <c r="AN446" s="243">
        <v>0</v>
      </c>
      <c r="AO446" s="245">
        <v>0</v>
      </c>
      <c r="AP446" s="132" t="s">
        <v>618</v>
      </c>
      <c r="AQ446" s="133" t="s">
        <v>619</v>
      </c>
      <c r="AR446" s="191"/>
      <c r="AS446" s="191"/>
      <c r="AT446" s="191"/>
      <c r="AU446" s="191"/>
      <c r="AV446" s="191"/>
      <c r="AW446" s="191"/>
    </row>
    <row r="447" spans="1:49" ht="30.75" customHeight="1" x14ac:dyDescent="0.15">
      <c r="A447" s="103" t="s">
        <v>496</v>
      </c>
      <c r="B447" s="101" t="s">
        <v>1756</v>
      </c>
      <c r="C447" s="101" t="s">
        <v>1763</v>
      </c>
      <c r="D447" s="160" t="s">
        <v>1687</v>
      </c>
      <c r="E447" s="101" t="s">
        <v>1672</v>
      </c>
      <c r="F447" s="101" t="s">
        <v>259</v>
      </c>
      <c r="G447" s="101"/>
      <c r="H447" s="101"/>
      <c r="I447" s="101"/>
      <c r="J447" s="101"/>
      <c r="K447" s="101"/>
      <c r="L447" s="101"/>
      <c r="M447" s="101" t="s">
        <v>436</v>
      </c>
      <c r="N447" s="101" t="s">
        <v>499</v>
      </c>
      <c r="O447" s="127" t="s">
        <v>438</v>
      </c>
      <c r="P447" s="101" t="s">
        <v>473</v>
      </c>
      <c r="Q447" s="136">
        <v>31</v>
      </c>
      <c r="R447" s="103"/>
      <c r="S447" s="101"/>
      <c r="T447" s="101"/>
      <c r="U447" s="101"/>
      <c r="V447" s="134"/>
      <c r="W447" s="237"/>
      <c r="X447" s="238"/>
      <c r="Y447" s="228">
        <f t="shared" si="81"/>
        <v>0</v>
      </c>
      <c r="Z447" s="238"/>
      <c r="AA447" s="238"/>
      <c r="AB447" s="240"/>
      <c r="AC447" s="241" t="s">
        <v>1673</v>
      </c>
      <c r="AD447" s="242">
        <v>0</v>
      </c>
      <c r="AE447" s="243">
        <v>0</v>
      </c>
      <c r="AF447" s="230">
        <f t="shared" si="82"/>
        <v>0</v>
      </c>
      <c r="AG447" s="243">
        <v>0</v>
      </c>
      <c r="AH447" s="243">
        <v>0</v>
      </c>
      <c r="AI447" s="230">
        <f t="shared" si="83"/>
        <v>0</v>
      </c>
      <c r="AJ447" s="238">
        <v>0</v>
      </c>
      <c r="AK447" s="227">
        <v>0</v>
      </c>
      <c r="AL447" s="228">
        <v>0</v>
      </c>
      <c r="AM447" s="243" t="s">
        <v>444</v>
      </c>
      <c r="AN447" s="243">
        <v>0</v>
      </c>
      <c r="AO447" s="245">
        <v>0</v>
      </c>
      <c r="AP447" s="132" t="s">
        <v>618</v>
      </c>
      <c r="AQ447" s="133" t="s">
        <v>619</v>
      </c>
      <c r="AR447" s="191"/>
      <c r="AS447" s="191"/>
      <c r="AT447" s="191"/>
      <c r="AU447" s="191"/>
      <c r="AV447" s="191"/>
      <c r="AW447" s="191"/>
    </row>
    <row r="448" spans="1:49" ht="30.75" customHeight="1" x14ac:dyDescent="0.15">
      <c r="A448" s="103" t="s">
        <v>496</v>
      </c>
      <c r="B448" s="101" t="s">
        <v>1756</v>
      </c>
      <c r="C448" s="101" t="s">
        <v>1763</v>
      </c>
      <c r="D448" s="160" t="s">
        <v>1688</v>
      </c>
      <c r="E448" s="101" t="s">
        <v>1672</v>
      </c>
      <c r="F448" s="101" t="s">
        <v>259</v>
      </c>
      <c r="G448" s="101"/>
      <c r="H448" s="101"/>
      <c r="I448" s="101"/>
      <c r="J448" s="101"/>
      <c r="K448" s="101"/>
      <c r="L448" s="101"/>
      <c r="M448" s="101" t="s">
        <v>436</v>
      </c>
      <c r="N448" s="101" t="s">
        <v>499</v>
      </c>
      <c r="O448" s="127" t="s">
        <v>438</v>
      </c>
      <c r="P448" s="101" t="s">
        <v>473</v>
      </c>
      <c r="Q448" s="136">
        <v>31</v>
      </c>
      <c r="R448" s="103"/>
      <c r="S448" s="101"/>
      <c r="T448" s="101"/>
      <c r="U448" s="101"/>
      <c r="V448" s="134"/>
      <c r="W448" s="237"/>
      <c r="X448" s="238"/>
      <c r="Y448" s="228">
        <f t="shared" si="81"/>
        <v>0</v>
      </c>
      <c r="Z448" s="238"/>
      <c r="AA448" s="238"/>
      <c r="AB448" s="240"/>
      <c r="AC448" s="241" t="s">
        <v>1673</v>
      </c>
      <c r="AD448" s="242">
        <v>0</v>
      </c>
      <c r="AE448" s="243">
        <v>0</v>
      </c>
      <c r="AF448" s="230">
        <f t="shared" si="82"/>
        <v>0</v>
      </c>
      <c r="AG448" s="243">
        <v>0</v>
      </c>
      <c r="AH448" s="243">
        <v>0</v>
      </c>
      <c r="AI448" s="230">
        <f t="shared" si="83"/>
        <v>0</v>
      </c>
      <c r="AJ448" s="238">
        <v>0</v>
      </c>
      <c r="AK448" s="227">
        <v>0</v>
      </c>
      <c r="AL448" s="228">
        <v>0</v>
      </c>
      <c r="AM448" s="243" t="s">
        <v>444</v>
      </c>
      <c r="AN448" s="243">
        <v>0</v>
      </c>
      <c r="AO448" s="245">
        <v>0</v>
      </c>
      <c r="AP448" s="132" t="s">
        <v>618</v>
      </c>
      <c r="AQ448" s="133" t="s">
        <v>619</v>
      </c>
      <c r="AR448" s="191"/>
      <c r="AS448" s="191"/>
      <c r="AT448" s="191"/>
      <c r="AU448" s="191"/>
      <c r="AV448" s="191"/>
      <c r="AW448" s="191"/>
    </row>
    <row r="449" spans="1:49" ht="30.75" customHeight="1" x14ac:dyDescent="0.15">
      <c r="A449" s="103" t="s">
        <v>496</v>
      </c>
      <c r="B449" s="101" t="s">
        <v>1756</v>
      </c>
      <c r="C449" s="101" t="s">
        <v>1763</v>
      </c>
      <c r="D449" s="160" t="s">
        <v>1689</v>
      </c>
      <c r="E449" s="101" t="s">
        <v>1672</v>
      </c>
      <c r="F449" s="101" t="s">
        <v>259</v>
      </c>
      <c r="G449" s="101"/>
      <c r="H449" s="101"/>
      <c r="I449" s="101"/>
      <c r="J449" s="101"/>
      <c r="K449" s="101"/>
      <c r="L449" s="101"/>
      <c r="M449" s="101" t="s">
        <v>436</v>
      </c>
      <c r="N449" s="101" t="s">
        <v>499</v>
      </c>
      <c r="O449" s="127" t="s">
        <v>438</v>
      </c>
      <c r="P449" s="101" t="s">
        <v>473</v>
      </c>
      <c r="Q449" s="136">
        <v>31</v>
      </c>
      <c r="R449" s="103"/>
      <c r="S449" s="101"/>
      <c r="T449" s="101"/>
      <c r="U449" s="101"/>
      <c r="V449" s="134"/>
      <c r="W449" s="237"/>
      <c r="X449" s="238"/>
      <c r="Y449" s="228">
        <f t="shared" si="81"/>
        <v>0</v>
      </c>
      <c r="Z449" s="238"/>
      <c r="AA449" s="238"/>
      <c r="AB449" s="240"/>
      <c r="AC449" s="241" t="s">
        <v>1673</v>
      </c>
      <c r="AD449" s="242">
        <v>0</v>
      </c>
      <c r="AE449" s="243">
        <v>0</v>
      </c>
      <c r="AF449" s="230">
        <f t="shared" si="82"/>
        <v>0</v>
      </c>
      <c r="AG449" s="243">
        <v>0</v>
      </c>
      <c r="AH449" s="243">
        <v>0</v>
      </c>
      <c r="AI449" s="230">
        <f t="shared" si="83"/>
        <v>0</v>
      </c>
      <c r="AJ449" s="238">
        <v>0</v>
      </c>
      <c r="AK449" s="227">
        <v>0</v>
      </c>
      <c r="AL449" s="228">
        <v>0</v>
      </c>
      <c r="AM449" s="243" t="s">
        <v>444</v>
      </c>
      <c r="AN449" s="243">
        <v>0</v>
      </c>
      <c r="AO449" s="245">
        <v>0</v>
      </c>
      <c r="AP449" s="132" t="s">
        <v>618</v>
      </c>
      <c r="AQ449" s="133" t="s">
        <v>619</v>
      </c>
      <c r="AR449" s="191"/>
      <c r="AS449" s="191"/>
      <c r="AT449" s="191"/>
      <c r="AU449" s="191"/>
      <c r="AV449" s="191"/>
      <c r="AW449" s="191"/>
    </row>
    <row r="450" spans="1:49" ht="30.75" customHeight="1" x14ac:dyDescent="0.15">
      <c r="A450" s="103" t="s">
        <v>496</v>
      </c>
      <c r="B450" s="101" t="s">
        <v>1756</v>
      </c>
      <c r="C450" s="101" t="s">
        <v>1763</v>
      </c>
      <c r="D450" s="160" t="s">
        <v>1690</v>
      </c>
      <c r="E450" s="101" t="s">
        <v>1672</v>
      </c>
      <c r="F450" s="101" t="s">
        <v>259</v>
      </c>
      <c r="G450" s="101"/>
      <c r="H450" s="101"/>
      <c r="I450" s="101"/>
      <c r="J450" s="101"/>
      <c r="K450" s="101"/>
      <c r="L450" s="101"/>
      <c r="M450" s="101" t="s">
        <v>436</v>
      </c>
      <c r="N450" s="101" t="s">
        <v>499</v>
      </c>
      <c r="O450" s="127" t="s">
        <v>438</v>
      </c>
      <c r="P450" s="101" t="s">
        <v>473</v>
      </c>
      <c r="Q450" s="136">
        <v>31</v>
      </c>
      <c r="R450" s="103"/>
      <c r="S450" s="101"/>
      <c r="T450" s="101"/>
      <c r="U450" s="101"/>
      <c r="V450" s="134"/>
      <c r="W450" s="237"/>
      <c r="X450" s="238"/>
      <c r="Y450" s="228">
        <f t="shared" si="81"/>
        <v>0</v>
      </c>
      <c r="Z450" s="238"/>
      <c r="AA450" s="238"/>
      <c r="AB450" s="240"/>
      <c r="AC450" s="241" t="s">
        <v>1673</v>
      </c>
      <c r="AD450" s="242">
        <v>0</v>
      </c>
      <c r="AE450" s="243">
        <v>0</v>
      </c>
      <c r="AF450" s="230">
        <f t="shared" si="82"/>
        <v>0</v>
      </c>
      <c r="AG450" s="243">
        <v>0</v>
      </c>
      <c r="AH450" s="243">
        <v>0</v>
      </c>
      <c r="AI450" s="230">
        <f t="shared" si="83"/>
        <v>0</v>
      </c>
      <c r="AJ450" s="238">
        <v>0</v>
      </c>
      <c r="AK450" s="227">
        <v>0</v>
      </c>
      <c r="AL450" s="228">
        <v>0</v>
      </c>
      <c r="AM450" s="243" t="s">
        <v>444</v>
      </c>
      <c r="AN450" s="243">
        <v>0</v>
      </c>
      <c r="AO450" s="245">
        <v>0</v>
      </c>
      <c r="AP450" s="132" t="s">
        <v>618</v>
      </c>
      <c r="AQ450" s="133" t="s">
        <v>619</v>
      </c>
      <c r="AR450" s="191"/>
      <c r="AS450" s="191"/>
      <c r="AT450" s="191"/>
      <c r="AU450" s="191"/>
      <c r="AV450" s="191"/>
      <c r="AW450" s="191"/>
    </row>
    <row r="451" spans="1:49" ht="30.75" customHeight="1" x14ac:dyDescent="0.15">
      <c r="A451" s="103" t="s">
        <v>496</v>
      </c>
      <c r="B451" s="101" t="s">
        <v>1756</v>
      </c>
      <c r="C451" s="101" t="s">
        <v>1763</v>
      </c>
      <c r="D451" s="160" t="s">
        <v>1691</v>
      </c>
      <c r="E451" s="101" t="s">
        <v>1672</v>
      </c>
      <c r="F451" s="101" t="s">
        <v>259</v>
      </c>
      <c r="G451" s="101"/>
      <c r="H451" s="101"/>
      <c r="I451" s="101"/>
      <c r="J451" s="101"/>
      <c r="K451" s="101"/>
      <c r="L451" s="101"/>
      <c r="M451" s="101" t="s">
        <v>436</v>
      </c>
      <c r="N451" s="101" t="s">
        <v>499</v>
      </c>
      <c r="O451" s="127" t="s">
        <v>438</v>
      </c>
      <c r="P451" s="101" t="s">
        <v>473</v>
      </c>
      <c r="Q451" s="136">
        <v>31</v>
      </c>
      <c r="R451" s="103"/>
      <c r="S451" s="101"/>
      <c r="T451" s="101"/>
      <c r="U451" s="101"/>
      <c r="V451" s="134"/>
      <c r="W451" s="237"/>
      <c r="X451" s="238"/>
      <c r="Y451" s="228">
        <f t="shared" si="81"/>
        <v>0</v>
      </c>
      <c r="Z451" s="238"/>
      <c r="AA451" s="238"/>
      <c r="AB451" s="240"/>
      <c r="AC451" s="241" t="s">
        <v>1673</v>
      </c>
      <c r="AD451" s="242">
        <v>0</v>
      </c>
      <c r="AE451" s="243">
        <v>0</v>
      </c>
      <c r="AF451" s="230">
        <f t="shared" si="82"/>
        <v>0</v>
      </c>
      <c r="AG451" s="243">
        <v>0</v>
      </c>
      <c r="AH451" s="243">
        <v>0</v>
      </c>
      <c r="AI451" s="230">
        <f t="shared" si="83"/>
        <v>0</v>
      </c>
      <c r="AJ451" s="238">
        <v>0</v>
      </c>
      <c r="AK451" s="227">
        <v>0</v>
      </c>
      <c r="AL451" s="228">
        <v>0</v>
      </c>
      <c r="AM451" s="243" t="s">
        <v>444</v>
      </c>
      <c r="AN451" s="243">
        <v>0</v>
      </c>
      <c r="AO451" s="245">
        <v>0</v>
      </c>
      <c r="AP451" s="132" t="s">
        <v>618</v>
      </c>
      <c r="AQ451" s="133" t="s">
        <v>619</v>
      </c>
      <c r="AR451" s="191"/>
      <c r="AS451" s="191"/>
      <c r="AT451" s="191"/>
      <c r="AU451" s="191"/>
      <c r="AV451" s="191"/>
      <c r="AW451" s="191"/>
    </row>
    <row r="452" spans="1:49" ht="30.75" customHeight="1" x14ac:dyDescent="0.15">
      <c r="A452" s="103" t="s">
        <v>496</v>
      </c>
      <c r="B452" s="101" t="s">
        <v>1756</v>
      </c>
      <c r="C452" s="101" t="s">
        <v>1763</v>
      </c>
      <c r="D452" s="160" t="s">
        <v>1692</v>
      </c>
      <c r="E452" s="101" t="s">
        <v>1672</v>
      </c>
      <c r="F452" s="101" t="s">
        <v>259</v>
      </c>
      <c r="G452" s="101"/>
      <c r="H452" s="101"/>
      <c r="I452" s="101"/>
      <c r="J452" s="101"/>
      <c r="K452" s="101"/>
      <c r="L452" s="101"/>
      <c r="M452" s="101" t="s">
        <v>436</v>
      </c>
      <c r="N452" s="101" t="s">
        <v>499</v>
      </c>
      <c r="O452" s="127" t="s">
        <v>438</v>
      </c>
      <c r="P452" s="101" t="s">
        <v>473</v>
      </c>
      <c r="Q452" s="136">
        <v>31</v>
      </c>
      <c r="R452" s="103"/>
      <c r="S452" s="101"/>
      <c r="T452" s="101"/>
      <c r="U452" s="101"/>
      <c r="V452" s="134"/>
      <c r="W452" s="237"/>
      <c r="X452" s="238"/>
      <c r="Y452" s="228">
        <f t="shared" si="81"/>
        <v>0</v>
      </c>
      <c r="Z452" s="238"/>
      <c r="AA452" s="238"/>
      <c r="AB452" s="240"/>
      <c r="AC452" s="241" t="s">
        <v>1673</v>
      </c>
      <c r="AD452" s="242">
        <v>0</v>
      </c>
      <c r="AE452" s="243">
        <v>0</v>
      </c>
      <c r="AF452" s="230">
        <f t="shared" si="82"/>
        <v>0</v>
      </c>
      <c r="AG452" s="243">
        <v>0</v>
      </c>
      <c r="AH452" s="243">
        <v>0</v>
      </c>
      <c r="AI452" s="230">
        <f t="shared" si="83"/>
        <v>0</v>
      </c>
      <c r="AJ452" s="238">
        <v>0</v>
      </c>
      <c r="AK452" s="227">
        <v>0</v>
      </c>
      <c r="AL452" s="228">
        <v>0</v>
      </c>
      <c r="AM452" s="243" t="s">
        <v>444</v>
      </c>
      <c r="AN452" s="243">
        <v>0</v>
      </c>
      <c r="AO452" s="245">
        <v>0</v>
      </c>
      <c r="AP452" s="132" t="s">
        <v>618</v>
      </c>
      <c r="AQ452" s="133" t="s">
        <v>619</v>
      </c>
      <c r="AR452" s="191"/>
      <c r="AS452" s="191"/>
      <c r="AT452" s="191"/>
      <c r="AU452" s="191"/>
      <c r="AV452" s="191"/>
      <c r="AW452" s="191"/>
    </row>
    <row r="453" spans="1:49" ht="30.75" customHeight="1" x14ac:dyDescent="0.15">
      <c r="A453" s="103" t="s">
        <v>496</v>
      </c>
      <c r="B453" s="101" t="s">
        <v>1756</v>
      </c>
      <c r="C453" s="101" t="s">
        <v>1763</v>
      </c>
      <c r="D453" s="160" t="s">
        <v>1693</v>
      </c>
      <c r="E453" s="101" t="s">
        <v>1672</v>
      </c>
      <c r="F453" s="101" t="s">
        <v>259</v>
      </c>
      <c r="G453" s="101"/>
      <c r="H453" s="101"/>
      <c r="I453" s="101"/>
      <c r="J453" s="101"/>
      <c r="K453" s="101"/>
      <c r="L453" s="101"/>
      <c r="M453" s="101" t="s">
        <v>436</v>
      </c>
      <c r="N453" s="101" t="s">
        <v>499</v>
      </c>
      <c r="O453" s="127" t="s">
        <v>438</v>
      </c>
      <c r="P453" s="101" t="s">
        <v>473</v>
      </c>
      <c r="Q453" s="136">
        <v>31</v>
      </c>
      <c r="R453" s="103"/>
      <c r="S453" s="101"/>
      <c r="T453" s="101"/>
      <c r="U453" s="101"/>
      <c r="V453" s="134"/>
      <c r="W453" s="237"/>
      <c r="X453" s="238"/>
      <c r="Y453" s="228">
        <f t="shared" si="81"/>
        <v>0</v>
      </c>
      <c r="Z453" s="238"/>
      <c r="AA453" s="238"/>
      <c r="AB453" s="240"/>
      <c r="AC453" s="241" t="s">
        <v>1673</v>
      </c>
      <c r="AD453" s="242">
        <v>0</v>
      </c>
      <c r="AE453" s="243">
        <v>0</v>
      </c>
      <c r="AF453" s="230">
        <f t="shared" si="82"/>
        <v>0</v>
      </c>
      <c r="AG453" s="243">
        <v>0</v>
      </c>
      <c r="AH453" s="243">
        <v>0</v>
      </c>
      <c r="AI453" s="230">
        <f t="shared" si="83"/>
        <v>0</v>
      </c>
      <c r="AJ453" s="238">
        <v>0</v>
      </c>
      <c r="AK453" s="227">
        <v>0</v>
      </c>
      <c r="AL453" s="228">
        <v>0</v>
      </c>
      <c r="AM453" s="243" t="s">
        <v>444</v>
      </c>
      <c r="AN453" s="243">
        <v>0</v>
      </c>
      <c r="AO453" s="245">
        <v>0</v>
      </c>
      <c r="AP453" s="132" t="s">
        <v>618</v>
      </c>
      <c r="AQ453" s="133" t="s">
        <v>619</v>
      </c>
      <c r="AR453" s="191"/>
      <c r="AS453" s="191"/>
      <c r="AT453" s="191"/>
      <c r="AU453" s="191"/>
      <c r="AV453" s="191"/>
      <c r="AW453" s="191"/>
    </row>
    <row r="454" spans="1:49" ht="30.75" customHeight="1" x14ac:dyDescent="0.15">
      <c r="A454" s="103" t="s">
        <v>496</v>
      </c>
      <c r="B454" s="101" t="s">
        <v>1756</v>
      </c>
      <c r="C454" s="101" t="s">
        <v>1763</v>
      </c>
      <c r="D454" s="160" t="s">
        <v>1694</v>
      </c>
      <c r="E454" s="101" t="s">
        <v>1672</v>
      </c>
      <c r="F454" s="101" t="s">
        <v>259</v>
      </c>
      <c r="G454" s="101"/>
      <c r="H454" s="101"/>
      <c r="I454" s="101"/>
      <c r="J454" s="101"/>
      <c r="K454" s="101"/>
      <c r="L454" s="101"/>
      <c r="M454" s="101" t="s">
        <v>436</v>
      </c>
      <c r="N454" s="101" t="s">
        <v>499</v>
      </c>
      <c r="O454" s="127" t="s">
        <v>438</v>
      </c>
      <c r="P454" s="101" t="s">
        <v>473</v>
      </c>
      <c r="Q454" s="136">
        <v>31</v>
      </c>
      <c r="R454" s="103"/>
      <c r="S454" s="101"/>
      <c r="T454" s="101"/>
      <c r="U454" s="101"/>
      <c r="V454" s="134"/>
      <c r="W454" s="237"/>
      <c r="X454" s="238"/>
      <c r="Y454" s="228">
        <f t="shared" si="81"/>
        <v>0</v>
      </c>
      <c r="Z454" s="238"/>
      <c r="AA454" s="238"/>
      <c r="AB454" s="240"/>
      <c r="AC454" s="241" t="s">
        <v>1673</v>
      </c>
      <c r="AD454" s="242">
        <v>0</v>
      </c>
      <c r="AE454" s="243">
        <v>0</v>
      </c>
      <c r="AF454" s="230">
        <f t="shared" si="82"/>
        <v>0</v>
      </c>
      <c r="AG454" s="243">
        <v>0</v>
      </c>
      <c r="AH454" s="243">
        <v>0</v>
      </c>
      <c r="AI454" s="230">
        <f t="shared" si="83"/>
        <v>0</v>
      </c>
      <c r="AJ454" s="238">
        <v>0</v>
      </c>
      <c r="AK454" s="227">
        <v>0</v>
      </c>
      <c r="AL454" s="228">
        <v>0</v>
      </c>
      <c r="AM454" s="243" t="s">
        <v>444</v>
      </c>
      <c r="AN454" s="243">
        <v>0</v>
      </c>
      <c r="AO454" s="245">
        <v>0</v>
      </c>
      <c r="AP454" s="132" t="s">
        <v>618</v>
      </c>
      <c r="AQ454" s="133" t="s">
        <v>619</v>
      </c>
      <c r="AR454" s="191"/>
      <c r="AS454" s="191"/>
      <c r="AT454" s="191"/>
      <c r="AU454" s="191"/>
      <c r="AV454" s="191"/>
      <c r="AW454" s="191"/>
    </row>
    <row r="455" spans="1:49" ht="30.75" customHeight="1" x14ac:dyDescent="0.15">
      <c r="A455" s="103" t="s">
        <v>496</v>
      </c>
      <c r="B455" s="101" t="s">
        <v>1756</v>
      </c>
      <c r="C455" s="101" t="s">
        <v>1763</v>
      </c>
      <c r="D455" s="160" t="s">
        <v>1695</v>
      </c>
      <c r="E455" s="101" t="s">
        <v>1672</v>
      </c>
      <c r="F455" s="101" t="s">
        <v>259</v>
      </c>
      <c r="G455" s="101"/>
      <c r="H455" s="101"/>
      <c r="I455" s="101"/>
      <c r="J455" s="101"/>
      <c r="K455" s="101"/>
      <c r="L455" s="101"/>
      <c r="M455" s="101" t="s">
        <v>436</v>
      </c>
      <c r="N455" s="101" t="s">
        <v>499</v>
      </c>
      <c r="O455" s="127" t="s">
        <v>438</v>
      </c>
      <c r="P455" s="101" t="s">
        <v>473</v>
      </c>
      <c r="Q455" s="136">
        <v>31</v>
      </c>
      <c r="R455" s="103"/>
      <c r="S455" s="101"/>
      <c r="T455" s="101"/>
      <c r="U455" s="101"/>
      <c r="V455" s="134"/>
      <c r="W455" s="237"/>
      <c r="X455" s="238"/>
      <c r="Y455" s="228">
        <f t="shared" si="81"/>
        <v>0</v>
      </c>
      <c r="Z455" s="238"/>
      <c r="AA455" s="238"/>
      <c r="AB455" s="240"/>
      <c r="AC455" s="241" t="s">
        <v>1673</v>
      </c>
      <c r="AD455" s="242">
        <v>0</v>
      </c>
      <c r="AE455" s="243">
        <v>0</v>
      </c>
      <c r="AF455" s="230">
        <f t="shared" si="82"/>
        <v>0</v>
      </c>
      <c r="AG455" s="243">
        <v>0</v>
      </c>
      <c r="AH455" s="243">
        <v>0</v>
      </c>
      <c r="AI455" s="230">
        <f t="shared" si="83"/>
        <v>0</v>
      </c>
      <c r="AJ455" s="238">
        <v>0</v>
      </c>
      <c r="AK455" s="227">
        <v>0</v>
      </c>
      <c r="AL455" s="228">
        <v>0</v>
      </c>
      <c r="AM455" s="243" t="s">
        <v>444</v>
      </c>
      <c r="AN455" s="243">
        <v>0</v>
      </c>
      <c r="AO455" s="245">
        <v>0</v>
      </c>
      <c r="AP455" s="132" t="s">
        <v>618</v>
      </c>
      <c r="AQ455" s="133" t="s">
        <v>619</v>
      </c>
      <c r="AR455" s="191"/>
      <c r="AS455" s="191"/>
      <c r="AT455" s="191"/>
      <c r="AU455" s="191"/>
      <c r="AV455" s="191"/>
      <c r="AW455" s="191"/>
    </row>
    <row r="456" spans="1:49" ht="30.75" customHeight="1" x14ac:dyDescent="0.15">
      <c r="A456" s="103" t="s">
        <v>496</v>
      </c>
      <c r="B456" s="101" t="s">
        <v>1756</v>
      </c>
      <c r="C456" s="101" t="s">
        <v>1763</v>
      </c>
      <c r="D456" s="160" t="s">
        <v>1696</v>
      </c>
      <c r="E456" s="101" t="s">
        <v>1672</v>
      </c>
      <c r="F456" s="101" t="s">
        <v>259</v>
      </c>
      <c r="G456" s="101"/>
      <c r="H456" s="101"/>
      <c r="I456" s="101"/>
      <c r="J456" s="101"/>
      <c r="K456" s="101"/>
      <c r="L456" s="101"/>
      <c r="M456" s="101" t="s">
        <v>436</v>
      </c>
      <c r="N456" s="101" t="s">
        <v>499</v>
      </c>
      <c r="O456" s="127" t="s">
        <v>438</v>
      </c>
      <c r="P456" s="101" t="s">
        <v>473</v>
      </c>
      <c r="Q456" s="136">
        <v>31</v>
      </c>
      <c r="R456" s="103"/>
      <c r="S456" s="101"/>
      <c r="T456" s="101"/>
      <c r="U456" s="101"/>
      <c r="V456" s="134"/>
      <c r="W456" s="237"/>
      <c r="X456" s="238"/>
      <c r="Y456" s="228">
        <f t="shared" si="81"/>
        <v>0</v>
      </c>
      <c r="Z456" s="238"/>
      <c r="AA456" s="238"/>
      <c r="AB456" s="240"/>
      <c r="AC456" s="241" t="s">
        <v>1673</v>
      </c>
      <c r="AD456" s="242">
        <v>0</v>
      </c>
      <c r="AE456" s="243">
        <v>0</v>
      </c>
      <c r="AF456" s="230">
        <f t="shared" si="82"/>
        <v>0</v>
      </c>
      <c r="AG456" s="243">
        <v>0</v>
      </c>
      <c r="AH456" s="243">
        <v>0</v>
      </c>
      <c r="AI456" s="230">
        <f t="shared" si="83"/>
        <v>0</v>
      </c>
      <c r="AJ456" s="238">
        <v>0</v>
      </c>
      <c r="AK456" s="227">
        <v>0</v>
      </c>
      <c r="AL456" s="228">
        <v>0</v>
      </c>
      <c r="AM456" s="243" t="s">
        <v>444</v>
      </c>
      <c r="AN456" s="243">
        <v>0</v>
      </c>
      <c r="AO456" s="245">
        <v>0</v>
      </c>
      <c r="AP456" s="132" t="s">
        <v>618</v>
      </c>
      <c r="AQ456" s="133" t="s">
        <v>619</v>
      </c>
      <c r="AR456" s="191"/>
      <c r="AS456" s="191"/>
      <c r="AT456" s="191"/>
      <c r="AU456" s="191"/>
      <c r="AV456" s="191"/>
      <c r="AW456" s="191"/>
    </row>
    <row r="457" spans="1:49" ht="30.75" customHeight="1" x14ac:dyDescent="0.15">
      <c r="A457" s="103" t="s">
        <v>496</v>
      </c>
      <c r="B457" s="101" t="s">
        <v>1756</v>
      </c>
      <c r="C457" s="101" t="s">
        <v>1763</v>
      </c>
      <c r="D457" s="160" t="s">
        <v>1697</v>
      </c>
      <c r="E457" s="101" t="s">
        <v>1672</v>
      </c>
      <c r="F457" s="101" t="s">
        <v>259</v>
      </c>
      <c r="G457" s="101"/>
      <c r="H457" s="101"/>
      <c r="I457" s="101"/>
      <c r="J457" s="101"/>
      <c r="K457" s="101"/>
      <c r="L457" s="101"/>
      <c r="M457" s="101" t="s">
        <v>436</v>
      </c>
      <c r="N457" s="101" t="s">
        <v>499</v>
      </c>
      <c r="O457" s="127" t="s">
        <v>438</v>
      </c>
      <c r="P457" s="101" t="s">
        <v>473</v>
      </c>
      <c r="Q457" s="136">
        <v>31</v>
      </c>
      <c r="R457" s="103"/>
      <c r="S457" s="101"/>
      <c r="T457" s="101"/>
      <c r="U457" s="101"/>
      <c r="V457" s="134"/>
      <c r="W457" s="237"/>
      <c r="X457" s="238"/>
      <c r="Y457" s="228">
        <f t="shared" si="81"/>
        <v>0</v>
      </c>
      <c r="Z457" s="238"/>
      <c r="AA457" s="238"/>
      <c r="AB457" s="240"/>
      <c r="AC457" s="241" t="s">
        <v>1673</v>
      </c>
      <c r="AD457" s="242">
        <v>0</v>
      </c>
      <c r="AE457" s="243">
        <v>0</v>
      </c>
      <c r="AF457" s="230">
        <f t="shared" si="82"/>
        <v>0</v>
      </c>
      <c r="AG457" s="243">
        <v>0</v>
      </c>
      <c r="AH457" s="243">
        <v>0</v>
      </c>
      <c r="AI457" s="230">
        <f t="shared" si="83"/>
        <v>0</v>
      </c>
      <c r="AJ457" s="238">
        <v>0</v>
      </c>
      <c r="AK457" s="227">
        <v>0</v>
      </c>
      <c r="AL457" s="228">
        <v>0</v>
      </c>
      <c r="AM457" s="243" t="s">
        <v>444</v>
      </c>
      <c r="AN457" s="243">
        <v>0</v>
      </c>
      <c r="AO457" s="245">
        <v>0</v>
      </c>
      <c r="AP457" s="132" t="s">
        <v>618</v>
      </c>
      <c r="AQ457" s="133" t="s">
        <v>619</v>
      </c>
      <c r="AR457" s="191"/>
      <c r="AS457" s="191"/>
      <c r="AT457" s="191"/>
      <c r="AU457" s="191"/>
      <c r="AV457" s="191"/>
      <c r="AW457" s="191"/>
    </row>
    <row r="458" spans="1:49" ht="30.75" customHeight="1" x14ac:dyDescent="0.15">
      <c r="A458" s="103" t="s">
        <v>496</v>
      </c>
      <c r="B458" s="101" t="s">
        <v>1756</v>
      </c>
      <c r="C458" s="101" t="s">
        <v>1763</v>
      </c>
      <c r="D458" s="160" t="s">
        <v>1698</v>
      </c>
      <c r="E458" s="101" t="s">
        <v>1672</v>
      </c>
      <c r="F458" s="101" t="s">
        <v>259</v>
      </c>
      <c r="G458" s="101"/>
      <c r="H458" s="101"/>
      <c r="I458" s="101"/>
      <c r="J458" s="101"/>
      <c r="K458" s="101"/>
      <c r="L458" s="101"/>
      <c r="M458" s="101" t="s">
        <v>436</v>
      </c>
      <c r="N458" s="101" t="s">
        <v>499</v>
      </c>
      <c r="O458" s="127" t="s">
        <v>438</v>
      </c>
      <c r="P458" s="101" t="s">
        <v>473</v>
      </c>
      <c r="Q458" s="136">
        <v>31</v>
      </c>
      <c r="R458" s="103"/>
      <c r="S458" s="101"/>
      <c r="T458" s="101"/>
      <c r="U458" s="101"/>
      <c r="V458" s="134"/>
      <c r="W458" s="237"/>
      <c r="X458" s="238"/>
      <c r="Y458" s="228">
        <f t="shared" si="81"/>
        <v>0</v>
      </c>
      <c r="Z458" s="238"/>
      <c r="AA458" s="238"/>
      <c r="AB458" s="240"/>
      <c r="AC458" s="241" t="s">
        <v>1673</v>
      </c>
      <c r="AD458" s="242">
        <v>0</v>
      </c>
      <c r="AE458" s="243">
        <v>0</v>
      </c>
      <c r="AF458" s="230">
        <f t="shared" si="82"/>
        <v>0</v>
      </c>
      <c r="AG458" s="243">
        <v>0</v>
      </c>
      <c r="AH458" s="243">
        <v>0</v>
      </c>
      <c r="AI458" s="230">
        <f t="shared" si="83"/>
        <v>0</v>
      </c>
      <c r="AJ458" s="238">
        <v>0</v>
      </c>
      <c r="AK458" s="227">
        <v>0</v>
      </c>
      <c r="AL458" s="228">
        <v>0</v>
      </c>
      <c r="AM458" s="243" t="s">
        <v>444</v>
      </c>
      <c r="AN458" s="243">
        <v>0</v>
      </c>
      <c r="AO458" s="245">
        <v>0</v>
      </c>
      <c r="AP458" s="132" t="s">
        <v>618</v>
      </c>
      <c r="AQ458" s="133" t="s">
        <v>619</v>
      </c>
      <c r="AR458" s="191"/>
      <c r="AS458" s="191"/>
      <c r="AT458" s="191"/>
      <c r="AU458" s="191"/>
      <c r="AV458" s="191"/>
      <c r="AW458" s="191"/>
    </row>
    <row r="459" spans="1:49" ht="30.75" customHeight="1" x14ac:dyDescent="0.15">
      <c r="A459" s="103" t="s">
        <v>496</v>
      </c>
      <c r="B459" s="101" t="s">
        <v>1756</v>
      </c>
      <c r="C459" s="101" t="s">
        <v>1763</v>
      </c>
      <c r="D459" s="160" t="s">
        <v>1699</v>
      </c>
      <c r="E459" s="101" t="s">
        <v>1672</v>
      </c>
      <c r="F459" s="101" t="s">
        <v>259</v>
      </c>
      <c r="G459" s="101"/>
      <c r="H459" s="101"/>
      <c r="I459" s="101"/>
      <c r="J459" s="101"/>
      <c r="K459" s="101"/>
      <c r="L459" s="101"/>
      <c r="M459" s="101" t="s">
        <v>436</v>
      </c>
      <c r="N459" s="101" t="s">
        <v>499</v>
      </c>
      <c r="O459" s="127" t="s">
        <v>438</v>
      </c>
      <c r="P459" s="101" t="s">
        <v>473</v>
      </c>
      <c r="Q459" s="136">
        <v>31</v>
      </c>
      <c r="R459" s="103"/>
      <c r="S459" s="101"/>
      <c r="T459" s="101"/>
      <c r="U459" s="101"/>
      <c r="V459" s="134"/>
      <c r="W459" s="237"/>
      <c r="X459" s="238"/>
      <c r="Y459" s="228">
        <f t="shared" si="81"/>
        <v>0</v>
      </c>
      <c r="Z459" s="238"/>
      <c r="AA459" s="238"/>
      <c r="AB459" s="240"/>
      <c r="AC459" s="241" t="s">
        <v>1673</v>
      </c>
      <c r="AD459" s="242">
        <v>0</v>
      </c>
      <c r="AE459" s="243">
        <v>0</v>
      </c>
      <c r="AF459" s="230">
        <f t="shared" si="82"/>
        <v>0</v>
      </c>
      <c r="AG459" s="243">
        <v>0</v>
      </c>
      <c r="AH459" s="243">
        <v>0</v>
      </c>
      <c r="AI459" s="230">
        <f t="shared" si="83"/>
        <v>0</v>
      </c>
      <c r="AJ459" s="238">
        <v>0</v>
      </c>
      <c r="AK459" s="227">
        <v>0</v>
      </c>
      <c r="AL459" s="228">
        <v>0</v>
      </c>
      <c r="AM459" s="243" t="s">
        <v>444</v>
      </c>
      <c r="AN459" s="243">
        <v>0</v>
      </c>
      <c r="AO459" s="245">
        <v>0</v>
      </c>
      <c r="AP459" s="132" t="s">
        <v>618</v>
      </c>
      <c r="AQ459" s="133" t="s">
        <v>619</v>
      </c>
      <c r="AR459" s="191"/>
      <c r="AS459" s="191"/>
      <c r="AT459" s="191"/>
      <c r="AU459" s="191"/>
      <c r="AV459" s="191"/>
      <c r="AW459" s="191"/>
    </row>
    <row r="460" spans="1:49" ht="30.75" customHeight="1" x14ac:dyDescent="0.15">
      <c r="A460" s="103" t="s">
        <v>496</v>
      </c>
      <c r="B460" s="101" t="s">
        <v>1756</v>
      </c>
      <c r="C460" s="101" t="s">
        <v>1763</v>
      </c>
      <c r="D460" s="160" t="s">
        <v>1700</v>
      </c>
      <c r="E460" s="101" t="s">
        <v>1672</v>
      </c>
      <c r="F460" s="101" t="s">
        <v>259</v>
      </c>
      <c r="G460" s="101"/>
      <c r="H460" s="101"/>
      <c r="I460" s="101"/>
      <c r="J460" s="101"/>
      <c r="K460" s="101"/>
      <c r="L460" s="101"/>
      <c r="M460" s="101" t="s">
        <v>436</v>
      </c>
      <c r="N460" s="101" t="s">
        <v>499</v>
      </c>
      <c r="O460" s="127" t="s">
        <v>438</v>
      </c>
      <c r="P460" s="101" t="s">
        <v>473</v>
      </c>
      <c r="Q460" s="136">
        <v>31</v>
      </c>
      <c r="R460" s="103"/>
      <c r="S460" s="101"/>
      <c r="T460" s="101"/>
      <c r="U460" s="101"/>
      <c r="V460" s="134"/>
      <c r="W460" s="237"/>
      <c r="X460" s="238"/>
      <c r="Y460" s="228">
        <f t="shared" si="81"/>
        <v>0</v>
      </c>
      <c r="Z460" s="238"/>
      <c r="AA460" s="238"/>
      <c r="AB460" s="240"/>
      <c r="AC460" s="241" t="s">
        <v>1673</v>
      </c>
      <c r="AD460" s="242">
        <v>0</v>
      </c>
      <c r="AE460" s="243">
        <v>0</v>
      </c>
      <c r="AF460" s="230">
        <f t="shared" si="82"/>
        <v>0</v>
      </c>
      <c r="AG460" s="243">
        <v>0</v>
      </c>
      <c r="AH460" s="243">
        <v>0</v>
      </c>
      <c r="AI460" s="230">
        <f t="shared" si="83"/>
        <v>0</v>
      </c>
      <c r="AJ460" s="238">
        <v>0</v>
      </c>
      <c r="AK460" s="227">
        <v>0</v>
      </c>
      <c r="AL460" s="228">
        <v>0</v>
      </c>
      <c r="AM460" s="243" t="s">
        <v>444</v>
      </c>
      <c r="AN460" s="243">
        <v>0</v>
      </c>
      <c r="AO460" s="245">
        <v>0</v>
      </c>
      <c r="AP460" s="132" t="s">
        <v>618</v>
      </c>
      <c r="AQ460" s="133" t="s">
        <v>619</v>
      </c>
      <c r="AR460" s="191"/>
      <c r="AS460" s="191"/>
      <c r="AT460" s="191"/>
      <c r="AU460" s="191"/>
      <c r="AV460" s="191"/>
      <c r="AW460" s="191"/>
    </row>
    <row r="461" spans="1:49" ht="30.75" customHeight="1" x14ac:dyDescent="0.15">
      <c r="A461" s="103" t="s">
        <v>496</v>
      </c>
      <c r="B461" s="101" t="s">
        <v>1756</v>
      </c>
      <c r="C461" s="101" t="s">
        <v>1763</v>
      </c>
      <c r="D461" s="160" t="s">
        <v>1701</v>
      </c>
      <c r="E461" s="101" t="s">
        <v>1672</v>
      </c>
      <c r="F461" s="101" t="s">
        <v>259</v>
      </c>
      <c r="G461" s="101"/>
      <c r="H461" s="101"/>
      <c r="I461" s="101"/>
      <c r="J461" s="101"/>
      <c r="K461" s="101"/>
      <c r="L461" s="101"/>
      <c r="M461" s="101" t="s">
        <v>436</v>
      </c>
      <c r="N461" s="101" t="s">
        <v>499</v>
      </c>
      <c r="O461" s="127" t="s">
        <v>438</v>
      </c>
      <c r="P461" s="101" t="s">
        <v>473</v>
      </c>
      <c r="Q461" s="136">
        <v>31</v>
      </c>
      <c r="R461" s="103"/>
      <c r="S461" s="101"/>
      <c r="T461" s="101"/>
      <c r="U461" s="101"/>
      <c r="V461" s="134"/>
      <c r="W461" s="237"/>
      <c r="X461" s="238"/>
      <c r="Y461" s="228">
        <f t="shared" si="81"/>
        <v>0</v>
      </c>
      <c r="Z461" s="238"/>
      <c r="AA461" s="238"/>
      <c r="AB461" s="240"/>
      <c r="AC461" s="241" t="s">
        <v>1673</v>
      </c>
      <c r="AD461" s="242">
        <v>0</v>
      </c>
      <c r="AE461" s="243">
        <v>0</v>
      </c>
      <c r="AF461" s="230">
        <f t="shared" si="82"/>
        <v>0</v>
      </c>
      <c r="AG461" s="243">
        <v>0</v>
      </c>
      <c r="AH461" s="243">
        <v>0</v>
      </c>
      <c r="AI461" s="230">
        <f t="shared" si="83"/>
        <v>0</v>
      </c>
      <c r="AJ461" s="238">
        <v>0</v>
      </c>
      <c r="AK461" s="227">
        <v>0</v>
      </c>
      <c r="AL461" s="228">
        <v>0</v>
      </c>
      <c r="AM461" s="243" t="s">
        <v>444</v>
      </c>
      <c r="AN461" s="243">
        <v>0</v>
      </c>
      <c r="AO461" s="245">
        <v>0</v>
      </c>
      <c r="AP461" s="132" t="s">
        <v>618</v>
      </c>
      <c r="AQ461" s="133" t="s">
        <v>619</v>
      </c>
      <c r="AR461" s="191"/>
      <c r="AS461" s="191"/>
      <c r="AT461" s="191"/>
      <c r="AU461" s="191"/>
      <c r="AV461" s="191"/>
      <c r="AW461" s="191"/>
    </row>
    <row r="462" spans="1:49" ht="30.75" customHeight="1" x14ac:dyDescent="0.15">
      <c r="A462" s="103" t="s">
        <v>496</v>
      </c>
      <c r="B462" s="101" t="s">
        <v>1756</v>
      </c>
      <c r="C462" s="101" t="s">
        <v>1763</v>
      </c>
      <c r="D462" s="160" t="s">
        <v>1702</v>
      </c>
      <c r="E462" s="101" t="s">
        <v>1672</v>
      </c>
      <c r="F462" s="101" t="s">
        <v>259</v>
      </c>
      <c r="G462" s="101"/>
      <c r="H462" s="101"/>
      <c r="I462" s="101"/>
      <c r="J462" s="101"/>
      <c r="K462" s="101"/>
      <c r="L462" s="101"/>
      <c r="M462" s="101" t="s">
        <v>436</v>
      </c>
      <c r="N462" s="101" t="s">
        <v>499</v>
      </c>
      <c r="O462" s="127" t="s">
        <v>438</v>
      </c>
      <c r="P462" s="101" t="s">
        <v>473</v>
      </c>
      <c r="Q462" s="136">
        <v>31</v>
      </c>
      <c r="R462" s="103"/>
      <c r="S462" s="101"/>
      <c r="T462" s="101"/>
      <c r="U462" s="101"/>
      <c r="V462" s="134"/>
      <c r="W462" s="237"/>
      <c r="X462" s="238"/>
      <c r="Y462" s="228">
        <f t="shared" si="81"/>
        <v>0</v>
      </c>
      <c r="Z462" s="238"/>
      <c r="AA462" s="238"/>
      <c r="AB462" s="240"/>
      <c r="AC462" s="241" t="s">
        <v>1673</v>
      </c>
      <c r="AD462" s="242">
        <v>0</v>
      </c>
      <c r="AE462" s="243">
        <v>0</v>
      </c>
      <c r="AF462" s="230">
        <f t="shared" si="82"/>
        <v>0</v>
      </c>
      <c r="AG462" s="243">
        <v>0</v>
      </c>
      <c r="AH462" s="243">
        <v>0</v>
      </c>
      <c r="AI462" s="230">
        <f t="shared" si="83"/>
        <v>0</v>
      </c>
      <c r="AJ462" s="238">
        <v>0</v>
      </c>
      <c r="AK462" s="227">
        <v>0</v>
      </c>
      <c r="AL462" s="228">
        <v>0</v>
      </c>
      <c r="AM462" s="243" t="s">
        <v>444</v>
      </c>
      <c r="AN462" s="243">
        <v>0</v>
      </c>
      <c r="AO462" s="245">
        <v>0</v>
      </c>
      <c r="AP462" s="132" t="s">
        <v>618</v>
      </c>
      <c r="AQ462" s="133" t="s">
        <v>619</v>
      </c>
      <c r="AR462" s="191"/>
      <c r="AS462" s="191"/>
      <c r="AT462" s="191"/>
      <c r="AU462" s="191"/>
      <c r="AV462" s="191"/>
      <c r="AW462" s="191"/>
    </row>
    <row r="463" spans="1:49" ht="30.75" customHeight="1" x14ac:dyDescent="0.15">
      <c r="A463" s="103" t="s">
        <v>496</v>
      </c>
      <c r="B463" s="101" t="s">
        <v>1756</v>
      </c>
      <c r="C463" s="101" t="s">
        <v>1763</v>
      </c>
      <c r="D463" s="160" t="s">
        <v>1703</v>
      </c>
      <c r="E463" s="101" t="s">
        <v>1672</v>
      </c>
      <c r="F463" s="101" t="s">
        <v>259</v>
      </c>
      <c r="G463" s="101"/>
      <c r="H463" s="101"/>
      <c r="I463" s="101"/>
      <c r="J463" s="101"/>
      <c r="K463" s="101"/>
      <c r="L463" s="101"/>
      <c r="M463" s="101" t="s">
        <v>436</v>
      </c>
      <c r="N463" s="101" t="s">
        <v>499</v>
      </c>
      <c r="O463" s="127" t="s">
        <v>438</v>
      </c>
      <c r="P463" s="101" t="s">
        <v>473</v>
      </c>
      <c r="Q463" s="136">
        <v>31</v>
      </c>
      <c r="R463" s="103"/>
      <c r="S463" s="101"/>
      <c r="T463" s="101"/>
      <c r="U463" s="101"/>
      <c r="V463" s="134"/>
      <c r="W463" s="237"/>
      <c r="X463" s="238"/>
      <c r="Y463" s="228">
        <f t="shared" si="81"/>
        <v>0</v>
      </c>
      <c r="Z463" s="238"/>
      <c r="AA463" s="238"/>
      <c r="AB463" s="240"/>
      <c r="AC463" s="241" t="s">
        <v>1673</v>
      </c>
      <c r="AD463" s="242">
        <v>0</v>
      </c>
      <c r="AE463" s="243">
        <v>0</v>
      </c>
      <c r="AF463" s="230">
        <f t="shared" si="82"/>
        <v>0</v>
      </c>
      <c r="AG463" s="243">
        <v>0</v>
      </c>
      <c r="AH463" s="243">
        <v>0</v>
      </c>
      <c r="AI463" s="230">
        <f t="shared" si="83"/>
        <v>0</v>
      </c>
      <c r="AJ463" s="238">
        <v>0</v>
      </c>
      <c r="AK463" s="227">
        <v>0</v>
      </c>
      <c r="AL463" s="228">
        <v>0</v>
      </c>
      <c r="AM463" s="243" t="s">
        <v>444</v>
      </c>
      <c r="AN463" s="243">
        <v>0</v>
      </c>
      <c r="AO463" s="245">
        <v>0</v>
      </c>
      <c r="AP463" s="132" t="s">
        <v>618</v>
      </c>
      <c r="AQ463" s="133" t="s">
        <v>619</v>
      </c>
      <c r="AR463" s="191"/>
      <c r="AS463" s="191"/>
      <c r="AT463" s="191"/>
      <c r="AU463" s="191"/>
      <c r="AV463" s="191"/>
      <c r="AW463" s="191"/>
    </row>
    <row r="464" spans="1:49" ht="30.75" customHeight="1" x14ac:dyDescent="0.15">
      <c r="A464" s="103" t="s">
        <v>496</v>
      </c>
      <c r="B464" s="101" t="s">
        <v>1756</v>
      </c>
      <c r="C464" s="101" t="s">
        <v>1763</v>
      </c>
      <c r="D464" s="160" t="s">
        <v>1704</v>
      </c>
      <c r="E464" s="101" t="s">
        <v>1672</v>
      </c>
      <c r="F464" s="101" t="s">
        <v>259</v>
      </c>
      <c r="G464" s="101"/>
      <c r="H464" s="101"/>
      <c r="I464" s="101"/>
      <c r="J464" s="101"/>
      <c r="K464" s="101"/>
      <c r="L464" s="101"/>
      <c r="M464" s="101" t="s">
        <v>436</v>
      </c>
      <c r="N464" s="101" t="s">
        <v>499</v>
      </c>
      <c r="O464" s="127" t="s">
        <v>438</v>
      </c>
      <c r="P464" s="101" t="s">
        <v>473</v>
      </c>
      <c r="Q464" s="136">
        <v>31</v>
      </c>
      <c r="R464" s="103"/>
      <c r="S464" s="101"/>
      <c r="T464" s="101"/>
      <c r="U464" s="101"/>
      <c r="V464" s="134"/>
      <c r="W464" s="237"/>
      <c r="X464" s="238"/>
      <c r="Y464" s="228">
        <f t="shared" si="81"/>
        <v>0</v>
      </c>
      <c r="Z464" s="238"/>
      <c r="AA464" s="238"/>
      <c r="AB464" s="240"/>
      <c r="AC464" s="241" t="s">
        <v>1673</v>
      </c>
      <c r="AD464" s="242">
        <v>0</v>
      </c>
      <c r="AE464" s="243">
        <v>0</v>
      </c>
      <c r="AF464" s="230">
        <f t="shared" si="82"/>
        <v>0</v>
      </c>
      <c r="AG464" s="243">
        <v>0</v>
      </c>
      <c r="AH464" s="243">
        <v>0</v>
      </c>
      <c r="AI464" s="230">
        <f t="shared" si="83"/>
        <v>0</v>
      </c>
      <c r="AJ464" s="238">
        <v>0</v>
      </c>
      <c r="AK464" s="227">
        <v>0</v>
      </c>
      <c r="AL464" s="228">
        <v>0</v>
      </c>
      <c r="AM464" s="243" t="s">
        <v>444</v>
      </c>
      <c r="AN464" s="243">
        <v>0</v>
      </c>
      <c r="AO464" s="245">
        <v>0</v>
      </c>
      <c r="AP464" s="132" t="s">
        <v>618</v>
      </c>
      <c r="AQ464" s="133" t="s">
        <v>619</v>
      </c>
      <c r="AR464" s="191"/>
      <c r="AS464" s="191"/>
      <c r="AT464" s="191"/>
      <c r="AU464" s="191"/>
      <c r="AV464" s="191"/>
      <c r="AW464" s="191"/>
    </row>
    <row r="465" spans="1:49" ht="30.75" customHeight="1" x14ac:dyDescent="0.15">
      <c r="A465" s="103" t="s">
        <v>496</v>
      </c>
      <c r="B465" s="101" t="s">
        <v>1756</v>
      </c>
      <c r="C465" s="101" t="s">
        <v>1763</v>
      </c>
      <c r="D465" s="160" t="s">
        <v>1705</v>
      </c>
      <c r="E465" s="101" t="s">
        <v>1672</v>
      </c>
      <c r="F465" s="101" t="s">
        <v>259</v>
      </c>
      <c r="G465" s="101"/>
      <c r="H465" s="101"/>
      <c r="I465" s="101"/>
      <c r="J465" s="101"/>
      <c r="K465" s="101"/>
      <c r="L465" s="101"/>
      <c r="M465" s="101" t="s">
        <v>436</v>
      </c>
      <c r="N465" s="101" t="s">
        <v>499</v>
      </c>
      <c r="O465" s="127" t="s">
        <v>438</v>
      </c>
      <c r="P465" s="101" t="s">
        <v>473</v>
      </c>
      <c r="Q465" s="136">
        <v>31</v>
      </c>
      <c r="R465" s="103"/>
      <c r="S465" s="101"/>
      <c r="T465" s="101"/>
      <c r="U465" s="101"/>
      <c r="V465" s="134"/>
      <c r="W465" s="237"/>
      <c r="X465" s="238"/>
      <c r="Y465" s="228">
        <f t="shared" si="81"/>
        <v>0</v>
      </c>
      <c r="Z465" s="238"/>
      <c r="AA465" s="238"/>
      <c r="AB465" s="240"/>
      <c r="AC465" s="241" t="s">
        <v>1673</v>
      </c>
      <c r="AD465" s="242">
        <v>0</v>
      </c>
      <c r="AE465" s="243">
        <v>0</v>
      </c>
      <c r="AF465" s="230">
        <f t="shared" si="82"/>
        <v>0</v>
      </c>
      <c r="AG465" s="243">
        <v>0</v>
      </c>
      <c r="AH465" s="243">
        <v>0</v>
      </c>
      <c r="AI465" s="230">
        <f t="shared" si="83"/>
        <v>0</v>
      </c>
      <c r="AJ465" s="238">
        <v>0</v>
      </c>
      <c r="AK465" s="227">
        <v>0</v>
      </c>
      <c r="AL465" s="228">
        <v>0</v>
      </c>
      <c r="AM465" s="243" t="s">
        <v>444</v>
      </c>
      <c r="AN465" s="243">
        <v>0</v>
      </c>
      <c r="AO465" s="245">
        <v>0</v>
      </c>
      <c r="AP465" s="132" t="s">
        <v>618</v>
      </c>
      <c r="AQ465" s="133" t="s">
        <v>619</v>
      </c>
      <c r="AR465" s="191"/>
      <c r="AS465" s="191"/>
      <c r="AT465" s="191"/>
      <c r="AU465" s="191"/>
      <c r="AV465" s="191"/>
      <c r="AW465" s="191"/>
    </row>
    <row r="466" spans="1:49" ht="30.75" customHeight="1" x14ac:dyDescent="0.15">
      <c r="A466" s="103" t="s">
        <v>496</v>
      </c>
      <c r="B466" s="101" t="s">
        <v>1756</v>
      </c>
      <c r="C466" s="101" t="s">
        <v>1763</v>
      </c>
      <c r="D466" s="160" t="s">
        <v>1706</v>
      </c>
      <c r="E466" s="101" t="s">
        <v>1672</v>
      </c>
      <c r="F466" s="101" t="s">
        <v>259</v>
      </c>
      <c r="G466" s="101"/>
      <c r="H466" s="101"/>
      <c r="I466" s="101"/>
      <c r="J466" s="101"/>
      <c r="K466" s="101"/>
      <c r="L466" s="101"/>
      <c r="M466" s="101" t="s">
        <v>436</v>
      </c>
      <c r="N466" s="101" t="s">
        <v>499</v>
      </c>
      <c r="O466" s="127" t="s">
        <v>438</v>
      </c>
      <c r="P466" s="101" t="s">
        <v>473</v>
      </c>
      <c r="Q466" s="136">
        <v>31</v>
      </c>
      <c r="R466" s="103"/>
      <c r="S466" s="101"/>
      <c r="T466" s="101"/>
      <c r="U466" s="101"/>
      <c r="V466" s="134"/>
      <c r="W466" s="237"/>
      <c r="X466" s="238"/>
      <c r="Y466" s="228">
        <f t="shared" si="81"/>
        <v>0</v>
      </c>
      <c r="Z466" s="238"/>
      <c r="AA466" s="238"/>
      <c r="AB466" s="240"/>
      <c r="AC466" s="241" t="s">
        <v>1673</v>
      </c>
      <c r="AD466" s="242">
        <v>0</v>
      </c>
      <c r="AE466" s="243">
        <v>0</v>
      </c>
      <c r="AF466" s="230">
        <f t="shared" si="82"/>
        <v>0</v>
      </c>
      <c r="AG466" s="243">
        <v>0</v>
      </c>
      <c r="AH466" s="243">
        <v>0</v>
      </c>
      <c r="AI466" s="230">
        <f t="shared" si="83"/>
        <v>0</v>
      </c>
      <c r="AJ466" s="238">
        <v>0</v>
      </c>
      <c r="AK466" s="227">
        <v>0</v>
      </c>
      <c r="AL466" s="228">
        <v>0</v>
      </c>
      <c r="AM466" s="243" t="s">
        <v>444</v>
      </c>
      <c r="AN466" s="243">
        <v>0</v>
      </c>
      <c r="AO466" s="245">
        <v>0</v>
      </c>
      <c r="AP466" s="132" t="s">
        <v>618</v>
      </c>
      <c r="AQ466" s="133" t="s">
        <v>619</v>
      </c>
      <c r="AR466" s="191"/>
      <c r="AS466" s="191"/>
      <c r="AT466" s="191"/>
      <c r="AU466" s="191"/>
      <c r="AV466" s="191"/>
      <c r="AW466" s="191"/>
    </row>
    <row r="467" spans="1:49" ht="30.75" customHeight="1" x14ac:dyDescent="0.15">
      <c r="A467" s="103" t="s">
        <v>496</v>
      </c>
      <c r="B467" s="101" t="s">
        <v>1756</v>
      </c>
      <c r="C467" s="101" t="s">
        <v>1763</v>
      </c>
      <c r="D467" s="160" t="s">
        <v>1707</v>
      </c>
      <c r="E467" s="101" t="s">
        <v>1672</v>
      </c>
      <c r="F467" s="101" t="s">
        <v>259</v>
      </c>
      <c r="G467" s="101"/>
      <c r="H467" s="101"/>
      <c r="I467" s="101"/>
      <c r="J467" s="101"/>
      <c r="K467" s="101"/>
      <c r="L467" s="101"/>
      <c r="M467" s="101" t="s">
        <v>436</v>
      </c>
      <c r="N467" s="101" t="s">
        <v>499</v>
      </c>
      <c r="O467" s="127" t="s">
        <v>438</v>
      </c>
      <c r="P467" s="101" t="s">
        <v>473</v>
      </c>
      <c r="Q467" s="136">
        <v>31</v>
      </c>
      <c r="R467" s="103"/>
      <c r="S467" s="101"/>
      <c r="T467" s="101"/>
      <c r="U467" s="101"/>
      <c r="V467" s="134"/>
      <c r="W467" s="237"/>
      <c r="X467" s="238"/>
      <c r="Y467" s="228">
        <f t="shared" si="81"/>
        <v>0</v>
      </c>
      <c r="Z467" s="238"/>
      <c r="AA467" s="238"/>
      <c r="AB467" s="240"/>
      <c r="AC467" s="241" t="s">
        <v>1673</v>
      </c>
      <c r="AD467" s="242">
        <v>0</v>
      </c>
      <c r="AE467" s="243">
        <v>0</v>
      </c>
      <c r="AF467" s="230">
        <f t="shared" si="82"/>
        <v>0</v>
      </c>
      <c r="AG467" s="243">
        <v>0</v>
      </c>
      <c r="AH467" s="243">
        <v>0</v>
      </c>
      <c r="AI467" s="230">
        <f t="shared" si="83"/>
        <v>0</v>
      </c>
      <c r="AJ467" s="238">
        <v>0</v>
      </c>
      <c r="AK467" s="227">
        <v>0</v>
      </c>
      <c r="AL467" s="228">
        <v>0</v>
      </c>
      <c r="AM467" s="243" t="s">
        <v>444</v>
      </c>
      <c r="AN467" s="243">
        <v>0</v>
      </c>
      <c r="AO467" s="245">
        <v>0</v>
      </c>
      <c r="AP467" s="132" t="s">
        <v>618</v>
      </c>
      <c r="AQ467" s="133" t="s">
        <v>619</v>
      </c>
      <c r="AR467" s="191"/>
      <c r="AS467" s="191"/>
      <c r="AT467" s="191"/>
      <c r="AU467" s="191"/>
      <c r="AV467" s="191"/>
      <c r="AW467" s="191"/>
    </row>
    <row r="468" spans="1:49" ht="30.75" customHeight="1" x14ac:dyDescent="0.15">
      <c r="A468" s="103" t="s">
        <v>496</v>
      </c>
      <c r="B468" s="101" t="s">
        <v>1756</v>
      </c>
      <c r="C468" s="101" t="s">
        <v>1763</v>
      </c>
      <c r="D468" s="160" t="s">
        <v>1708</v>
      </c>
      <c r="E468" s="101" t="s">
        <v>1672</v>
      </c>
      <c r="F468" s="101" t="s">
        <v>259</v>
      </c>
      <c r="G468" s="101"/>
      <c r="H468" s="101"/>
      <c r="I468" s="101"/>
      <c r="J468" s="101"/>
      <c r="K468" s="101"/>
      <c r="L468" s="101"/>
      <c r="M468" s="101" t="s">
        <v>436</v>
      </c>
      <c r="N468" s="101" t="s">
        <v>499</v>
      </c>
      <c r="O468" s="127" t="s">
        <v>438</v>
      </c>
      <c r="P468" s="101" t="s">
        <v>473</v>
      </c>
      <c r="Q468" s="136">
        <v>31</v>
      </c>
      <c r="R468" s="103"/>
      <c r="S468" s="101"/>
      <c r="T468" s="101"/>
      <c r="U468" s="101"/>
      <c r="V468" s="134"/>
      <c r="W468" s="237"/>
      <c r="X468" s="238"/>
      <c r="Y468" s="228">
        <f t="shared" si="81"/>
        <v>0</v>
      </c>
      <c r="Z468" s="238"/>
      <c r="AA468" s="238"/>
      <c r="AB468" s="240"/>
      <c r="AC468" s="241" t="s">
        <v>1673</v>
      </c>
      <c r="AD468" s="242">
        <v>0</v>
      </c>
      <c r="AE468" s="243">
        <v>0</v>
      </c>
      <c r="AF468" s="230">
        <f t="shared" si="82"/>
        <v>0</v>
      </c>
      <c r="AG468" s="243">
        <v>0</v>
      </c>
      <c r="AH468" s="243">
        <v>0</v>
      </c>
      <c r="AI468" s="230">
        <f t="shared" si="83"/>
        <v>0</v>
      </c>
      <c r="AJ468" s="238">
        <v>0</v>
      </c>
      <c r="AK468" s="227">
        <v>0</v>
      </c>
      <c r="AL468" s="228">
        <v>0</v>
      </c>
      <c r="AM468" s="243" t="s">
        <v>444</v>
      </c>
      <c r="AN468" s="243">
        <v>0</v>
      </c>
      <c r="AO468" s="245">
        <v>0</v>
      </c>
      <c r="AP468" s="132" t="s">
        <v>618</v>
      </c>
      <c r="AQ468" s="133" t="s">
        <v>619</v>
      </c>
      <c r="AR468" s="191"/>
      <c r="AS468" s="191"/>
      <c r="AT468" s="191"/>
      <c r="AU468" s="191"/>
      <c r="AV468" s="191"/>
      <c r="AW468" s="191"/>
    </row>
    <row r="469" spans="1:49" ht="30.75" customHeight="1" x14ac:dyDescent="0.15">
      <c r="A469" s="103" t="s">
        <v>496</v>
      </c>
      <c r="B469" s="101" t="s">
        <v>1756</v>
      </c>
      <c r="C469" s="101" t="s">
        <v>1763</v>
      </c>
      <c r="D469" s="160" t="s">
        <v>1709</v>
      </c>
      <c r="E469" s="101" t="s">
        <v>1672</v>
      </c>
      <c r="F469" s="101" t="s">
        <v>259</v>
      </c>
      <c r="G469" s="101"/>
      <c r="H469" s="101"/>
      <c r="I469" s="101"/>
      <c r="J469" s="101"/>
      <c r="K469" s="101"/>
      <c r="L469" s="101"/>
      <c r="M469" s="101" t="s">
        <v>436</v>
      </c>
      <c r="N469" s="101" t="s">
        <v>499</v>
      </c>
      <c r="O469" s="127" t="s">
        <v>438</v>
      </c>
      <c r="P469" s="101" t="s">
        <v>473</v>
      </c>
      <c r="Q469" s="136">
        <v>31</v>
      </c>
      <c r="R469" s="103"/>
      <c r="S469" s="101"/>
      <c r="T469" s="101"/>
      <c r="U469" s="101"/>
      <c r="V469" s="134"/>
      <c r="W469" s="237"/>
      <c r="X469" s="238"/>
      <c r="Y469" s="228">
        <f t="shared" si="81"/>
        <v>0</v>
      </c>
      <c r="Z469" s="238"/>
      <c r="AA469" s="238"/>
      <c r="AB469" s="240"/>
      <c r="AC469" s="241" t="s">
        <v>1673</v>
      </c>
      <c r="AD469" s="242">
        <v>0</v>
      </c>
      <c r="AE469" s="243">
        <v>0</v>
      </c>
      <c r="AF469" s="230">
        <f t="shared" si="82"/>
        <v>0</v>
      </c>
      <c r="AG469" s="243">
        <v>0</v>
      </c>
      <c r="AH469" s="243">
        <v>0</v>
      </c>
      <c r="AI469" s="230">
        <f t="shared" si="83"/>
        <v>0</v>
      </c>
      <c r="AJ469" s="238">
        <v>0</v>
      </c>
      <c r="AK469" s="227">
        <v>0</v>
      </c>
      <c r="AL469" s="228">
        <v>0</v>
      </c>
      <c r="AM469" s="243" t="s">
        <v>444</v>
      </c>
      <c r="AN469" s="243">
        <v>0</v>
      </c>
      <c r="AO469" s="245">
        <v>0</v>
      </c>
      <c r="AP469" s="132" t="s">
        <v>618</v>
      </c>
      <c r="AQ469" s="133" t="s">
        <v>619</v>
      </c>
      <c r="AR469" s="191"/>
      <c r="AS469" s="191"/>
      <c r="AT469" s="191"/>
      <c r="AU469" s="191"/>
      <c r="AV469" s="191"/>
      <c r="AW469" s="191"/>
    </row>
    <row r="470" spans="1:49" ht="30.75" customHeight="1" x14ac:dyDescent="0.15">
      <c r="A470" s="103" t="s">
        <v>496</v>
      </c>
      <c r="B470" s="101" t="s">
        <v>1756</v>
      </c>
      <c r="C470" s="101" t="s">
        <v>1763</v>
      </c>
      <c r="D470" s="160" t="s">
        <v>1710</v>
      </c>
      <c r="E470" s="101" t="s">
        <v>1672</v>
      </c>
      <c r="F470" s="101" t="s">
        <v>259</v>
      </c>
      <c r="G470" s="101"/>
      <c r="H470" s="101"/>
      <c r="I470" s="101"/>
      <c r="J470" s="101"/>
      <c r="K470" s="101"/>
      <c r="L470" s="101"/>
      <c r="M470" s="101" t="s">
        <v>436</v>
      </c>
      <c r="N470" s="101" t="s">
        <v>499</v>
      </c>
      <c r="O470" s="127" t="s">
        <v>438</v>
      </c>
      <c r="P470" s="101" t="s">
        <v>473</v>
      </c>
      <c r="Q470" s="136">
        <v>31</v>
      </c>
      <c r="R470" s="103"/>
      <c r="S470" s="101"/>
      <c r="T470" s="101"/>
      <c r="U470" s="101"/>
      <c r="V470" s="134"/>
      <c r="W470" s="237"/>
      <c r="X470" s="238"/>
      <c r="Y470" s="228">
        <f t="shared" si="81"/>
        <v>0</v>
      </c>
      <c r="Z470" s="238"/>
      <c r="AA470" s="238"/>
      <c r="AB470" s="240"/>
      <c r="AC470" s="241" t="s">
        <v>1673</v>
      </c>
      <c r="AD470" s="242">
        <v>0</v>
      </c>
      <c r="AE470" s="243">
        <v>0</v>
      </c>
      <c r="AF470" s="230">
        <f t="shared" si="82"/>
        <v>0</v>
      </c>
      <c r="AG470" s="243">
        <v>0</v>
      </c>
      <c r="AH470" s="243">
        <v>0</v>
      </c>
      <c r="AI470" s="230">
        <f t="shared" si="83"/>
        <v>0</v>
      </c>
      <c r="AJ470" s="238">
        <v>0</v>
      </c>
      <c r="AK470" s="227">
        <v>0</v>
      </c>
      <c r="AL470" s="228">
        <v>0</v>
      </c>
      <c r="AM470" s="243" t="s">
        <v>444</v>
      </c>
      <c r="AN470" s="243">
        <v>0</v>
      </c>
      <c r="AO470" s="245">
        <v>0</v>
      </c>
      <c r="AP470" s="132" t="s">
        <v>618</v>
      </c>
      <c r="AQ470" s="133" t="s">
        <v>619</v>
      </c>
      <c r="AR470" s="191"/>
      <c r="AS470" s="191"/>
      <c r="AT470" s="191"/>
      <c r="AU470" s="191"/>
      <c r="AV470" s="191"/>
      <c r="AW470" s="191"/>
    </row>
    <row r="471" spans="1:49" ht="30.75" customHeight="1" x14ac:dyDescent="0.15">
      <c r="A471" s="103" t="s">
        <v>496</v>
      </c>
      <c r="B471" s="101" t="s">
        <v>1756</v>
      </c>
      <c r="C471" s="101" t="s">
        <v>1763</v>
      </c>
      <c r="D471" s="160" t="s">
        <v>1711</v>
      </c>
      <c r="E471" s="101" t="s">
        <v>1672</v>
      </c>
      <c r="F471" s="101" t="s">
        <v>259</v>
      </c>
      <c r="G471" s="101"/>
      <c r="H471" s="101"/>
      <c r="I471" s="101"/>
      <c r="J471" s="101"/>
      <c r="K471" s="101"/>
      <c r="L471" s="101"/>
      <c r="M471" s="101" t="s">
        <v>436</v>
      </c>
      <c r="N471" s="101" t="s">
        <v>499</v>
      </c>
      <c r="O471" s="127" t="s">
        <v>438</v>
      </c>
      <c r="P471" s="101" t="s">
        <v>473</v>
      </c>
      <c r="Q471" s="136">
        <v>31</v>
      </c>
      <c r="R471" s="103"/>
      <c r="S471" s="101"/>
      <c r="T471" s="101"/>
      <c r="U471" s="101"/>
      <c r="V471" s="134"/>
      <c r="W471" s="237"/>
      <c r="X471" s="238"/>
      <c r="Y471" s="228">
        <f t="shared" si="81"/>
        <v>0</v>
      </c>
      <c r="Z471" s="238"/>
      <c r="AA471" s="238"/>
      <c r="AB471" s="240"/>
      <c r="AC471" s="241" t="s">
        <v>1673</v>
      </c>
      <c r="AD471" s="242">
        <v>0</v>
      </c>
      <c r="AE471" s="243">
        <v>0</v>
      </c>
      <c r="AF471" s="230">
        <f t="shared" si="82"/>
        <v>0</v>
      </c>
      <c r="AG471" s="243">
        <v>0</v>
      </c>
      <c r="AH471" s="243">
        <v>0</v>
      </c>
      <c r="AI471" s="230">
        <f t="shared" si="83"/>
        <v>0</v>
      </c>
      <c r="AJ471" s="238">
        <v>0</v>
      </c>
      <c r="AK471" s="227">
        <v>0</v>
      </c>
      <c r="AL471" s="228">
        <v>0</v>
      </c>
      <c r="AM471" s="243" t="s">
        <v>444</v>
      </c>
      <c r="AN471" s="243">
        <v>0</v>
      </c>
      <c r="AO471" s="245">
        <v>0</v>
      </c>
      <c r="AP471" s="132" t="s">
        <v>618</v>
      </c>
      <c r="AQ471" s="133" t="s">
        <v>619</v>
      </c>
      <c r="AR471" s="191"/>
      <c r="AS471" s="191"/>
      <c r="AT471" s="191"/>
      <c r="AU471" s="191"/>
      <c r="AV471" s="191"/>
      <c r="AW471" s="191"/>
    </row>
    <row r="472" spans="1:49" ht="30.75" customHeight="1" x14ac:dyDescent="0.15">
      <c r="A472" s="103" t="s">
        <v>496</v>
      </c>
      <c r="B472" s="101" t="s">
        <v>1756</v>
      </c>
      <c r="C472" s="101" t="s">
        <v>1763</v>
      </c>
      <c r="D472" s="160" t="s">
        <v>1712</v>
      </c>
      <c r="E472" s="101" t="s">
        <v>1672</v>
      </c>
      <c r="F472" s="101" t="s">
        <v>259</v>
      </c>
      <c r="G472" s="101"/>
      <c r="H472" s="101"/>
      <c r="I472" s="101"/>
      <c r="J472" s="101"/>
      <c r="K472" s="101"/>
      <c r="L472" s="101"/>
      <c r="M472" s="101" t="s">
        <v>436</v>
      </c>
      <c r="N472" s="101" t="s">
        <v>499</v>
      </c>
      <c r="O472" s="127" t="s">
        <v>438</v>
      </c>
      <c r="P472" s="101" t="s">
        <v>473</v>
      </c>
      <c r="Q472" s="136">
        <v>31</v>
      </c>
      <c r="R472" s="103"/>
      <c r="S472" s="101"/>
      <c r="T472" s="101"/>
      <c r="U472" s="101"/>
      <c r="V472" s="134"/>
      <c r="W472" s="237"/>
      <c r="X472" s="238"/>
      <c r="Y472" s="228">
        <f t="shared" si="81"/>
        <v>0</v>
      </c>
      <c r="Z472" s="238"/>
      <c r="AA472" s="238"/>
      <c r="AB472" s="240"/>
      <c r="AC472" s="241" t="s">
        <v>1673</v>
      </c>
      <c r="AD472" s="242">
        <v>0</v>
      </c>
      <c r="AE472" s="243">
        <v>0</v>
      </c>
      <c r="AF472" s="230">
        <f t="shared" si="82"/>
        <v>0</v>
      </c>
      <c r="AG472" s="243">
        <v>0</v>
      </c>
      <c r="AH472" s="243">
        <v>0</v>
      </c>
      <c r="AI472" s="230">
        <f t="shared" si="83"/>
        <v>0</v>
      </c>
      <c r="AJ472" s="238">
        <v>0</v>
      </c>
      <c r="AK472" s="227">
        <v>0</v>
      </c>
      <c r="AL472" s="228">
        <v>0</v>
      </c>
      <c r="AM472" s="243" t="s">
        <v>444</v>
      </c>
      <c r="AN472" s="243">
        <v>0</v>
      </c>
      <c r="AO472" s="245">
        <v>0</v>
      </c>
      <c r="AP472" s="132" t="s">
        <v>618</v>
      </c>
      <c r="AQ472" s="133" t="s">
        <v>619</v>
      </c>
      <c r="AR472" s="191"/>
      <c r="AS472" s="191"/>
      <c r="AT472" s="191"/>
      <c r="AU472" s="191"/>
      <c r="AV472" s="191"/>
      <c r="AW472" s="191"/>
    </row>
    <row r="473" spans="1:49" ht="30.75" customHeight="1" x14ac:dyDescent="0.15">
      <c r="A473" s="103" t="s">
        <v>496</v>
      </c>
      <c r="B473" s="101" t="s">
        <v>1756</v>
      </c>
      <c r="C473" s="101" t="s">
        <v>1763</v>
      </c>
      <c r="D473" s="160" t="s">
        <v>1713</v>
      </c>
      <c r="E473" s="101" t="s">
        <v>1672</v>
      </c>
      <c r="F473" s="101" t="s">
        <v>259</v>
      </c>
      <c r="G473" s="101"/>
      <c r="H473" s="101"/>
      <c r="I473" s="101"/>
      <c r="J473" s="101"/>
      <c r="K473" s="101"/>
      <c r="L473" s="101"/>
      <c r="M473" s="101" t="s">
        <v>436</v>
      </c>
      <c r="N473" s="101" t="s">
        <v>499</v>
      </c>
      <c r="O473" s="127" t="s">
        <v>438</v>
      </c>
      <c r="P473" s="101" t="s">
        <v>473</v>
      </c>
      <c r="Q473" s="136">
        <v>31</v>
      </c>
      <c r="R473" s="103"/>
      <c r="S473" s="101"/>
      <c r="T473" s="101"/>
      <c r="U473" s="101"/>
      <c r="V473" s="134"/>
      <c r="W473" s="237"/>
      <c r="X473" s="238"/>
      <c r="Y473" s="228">
        <f t="shared" si="81"/>
        <v>0</v>
      </c>
      <c r="Z473" s="238"/>
      <c r="AA473" s="238"/>
      <c r="AB473" s="240"/>
      <c r="AC473" s="241" t="s">
        <v>1673</v>
      </c>
      <c r="AD473" s="242">
        <v>0</v>
      </c>
      <c r="AE473" s="243">
        <v>0</v>
      </c>
      <c r="AF473" s="230">
        <f t="shared" si="82"/>
        <v>0</v>
      </c>
      <c r="AG473" s="243">
        <v>0</v>
      </c>
      <c r="AH473" s="243">
        <v>0</v>
      </c>
      <c r="AI473" s="230">
        <f t="shared" si="83"/>
        <v>0</v>
      </c>
      <c r="AJ473" s="238">
        <v>0</v>
      </c>
      <c r="AK473" s="227">
        <v>0</v>
      </c>
      <c r="AL473" s="228">
        <v>0</v>
      </c>
      <c r="AM473" s="243" t="s">
        <v>444</v>
      </c>
      <c r="AN473" s="243">
        <v>0</v>
      </c>
      <c r="AO473" s="245">
        <v>0</v>
      </c>
      <c r="AP473" s="132" t="s">
        <v>618</v>
      </c>
      <c r="AQ473" s="133" t="s">
        <v>619</v>
      </c>
      <c r="AR473" s="191"/>
      <c r="AS473" s="191"/>
      <c r="AT473" s="191"/>
      <c r="AU473" s="191"/>
      <c r="AV473" s="191"/>
      <c r="AW473" s="191"/>
    </row>
    <row r="474" spans="1:49" ht="30.75" customHeight="1" x14ac:dyDescent="0.15">
      <c r="A474" s="103" t="s">
        <v>496</v>
      </c>
      <c r="B474" s="101" t="s">
        <v>1756</v>
      </c>
      <c r="C474" s="101" t="s">
        <v>1763</v>
      </c>
      <c r="D474" s="160" t="s">
        <v>1714</v>
      </c>
      <c r="E474" s="101" t="s">
        <v>1672</v>
      </c>
      <c r="F474" s="101" t="s">
        <v>259</v>
      </c>
      <c r="G474" s="101"/>
      <c r="H474" s="101"/>
      <c r="I474" s="101"/>
      <c r="J474" s="101"/>
      <c r="K474" s="101"/>
      <c r="L474" s="101"/>
      <c r="M474" s="101" t="s">
        <v>436</v>
      </c>
      <c r="N474" s="101" t="s">
        <v>499</v>
      </c>
      <c r="O474" s="127" t="s">
        <v>438</v>
      </c>
      <c r="P474" s="101" t="s">
        <v>473</v>
      </c>
      <c r="Q474" s="136">
        <v>31</v>
      </c>
      <c r="R474" s="103"/>
      <c r="S474" s="101"/>
      <c r="T474" s="101"/>
      <c r="U474" s="101"/>
      <c r="V474" s="134"/>
      <c r="W474" s="237"/>
      <c r="X474" s="238"/>
      <c r="Y474" s="228">
        <f t="shared" si="81"/>
        <v>0</v>
      </c>
      <c r="Z474" s="238"/>
      <c r="AA474" s="238"/>
      <c r="AB474" s="240"/>
      <c r="AC474" s="241" t="s">
        <v>1673</v>
      </c>
      <c r="AD474" s="242">
        <v>0</v>
      </c>
      <c r="AE474" s="243">
        <v>0</v>
      </c>
      <c r="AF474" s="230">
        <f t="shared" si="82"/>
        <v>0</v>
      </c>
      <c r="AG474" s="243">
        <v>0</v>
      </c>
      <c r="AH474" s="243">
        <v>0</v>
      </c>
      <c r="AI474" s="230">
        <f t="shared" si="83"/>
        <v>0</v>
      </c>
      <c r="AJ474" s="238">
        <v>0</v>
      </c>
      <c r="AK474" s="227">
        <v>0</v>
      </c>
      <c r="AL474" s="228">
        <v>0</v>
      </c>
      <c r="AM474" s="243" t="s">
        <v>444</v>
      </c>
      <c r="AN474" s="243">
        <v>0</v>
      </c>
      <c r="AO474" s="245">
        <v>0</v>
      </c>
      <c r="AP474" s="132" t="s">
        <v>618</v>
      </c>
      <c r="AQ474" s="133" t="s">
        <v>619</v>
      </c>
      <c r="AR474" s="191"/>
      <c r="AS474" s="191"/>
      <c r="AT474" s="191"/>
      <c r="AU474" s="191"/>
      <c r="AV474" s="191"/>
      <c r="AW474" s="191"/>
    </row>
    <row r="475" spans="1:49" ht="30.75" customHeight="1" x14ac:dyDescent="0.15">
      <c r="A475" s="103" t="s">
        <v>496</v>
      </c>
      <c r="B475" s="101" t="s">
        <v>1756</v>
      </c>
      <c r="C475" s="101" t="s">
        <v>1763</v>
      </c>
      <c r="D475" s="160" t="s">
        <v>1715</v>
      </c>
      <c r="E475" s="101" t="s">
        <v>1672</v>
      </c>
      <c r="F475" s="101" t="s">
        <v>259</v>
      </c>
      <c r="G475" s="101"/>
      <c r="H475" s="101"/>
      <c r="I475" s="101"/>
      <c r="J475" s="101"/>
      <c r="K475" s="101"/>
      <c r="L475" s="101"/>
      <c r="M475" s="101" t="s">
        <v>436</v>
      </c>
      <c r="N475" s="101" t="s">
        <v>499</v>
      </c>
      <c r="O475" s="127" t="s">
        <v>438</v>
      </c>
      <c r="P475" s="101" t="s">
        <v>473</v>
      </c>
      <c r="Q475" s="136">
        <v>31</v>
      </c>
      <c r="R475" s="103"/>
      <c r="S475" s="101"/>
      <c r="T475" s="101"/>
      <c r="U475" s="101"/>
      <c r="V475" s="134"/>
      <c r="W475" s="237"/>
      <c r="X475" s="238"/>
      <c r="Y475" s="228">
        <f t="shared" si="81"/>
        <v>0</v>
      </c>
      <c r="Z475" s="238"/>
      <c r="AA475" s="238"/>
      <c r="AB475" s="240"/>
      <c r="AC475" s="241" t="s">
        <v>1673</v>
      </c>
      <c r="AD475" s="242">
        <v>0</v>
      </c>
      <c r="AE475" s="243">
        <v>0</v>
      </c>
      <c r="AF475" s="230">
        <f t="shared" si="82"/>
        <v>0</v>
      </c>
      <c r="AG475" s="243">
        <v>0</v>
      </c>
      <c r="AH475" s="243">
        <v>0</v>
      </c>
      <c r="AI475" s="230">
        <f t="shared" si="83"/>
        <v>0</v>
      </c>
      <c r="AJ475" s="238">
        <v>0</v>
      </c>
      <c r="AK475" s="227">
        <v>0</v>
      </c>
      <c r="AL475" s="228">
        <v>0</v>
      </c>
      <c r="AM475" s="243" t="s">
        <v>444</v>
      </c>
      <c r="AN475" s="243">
        <v>0</v>
      </c>
      <c r="AO475" s="245">
        <v>0</v>
      </c>
      <c r="AP475" s="132" t="s">
        <v>618</v>
      </c>
      <c r="AQ475" s="133" t="s">
        <v>619</v>
      </c>
      <c r="AR475" s="191"/>
      <c r="AS475" s="191"/>
      <c r="AT475" s="191"/>
      <c r="AU475" s="191"/>
      <c r="AV475" s="191"/>
      <c r="AW475" s="191"/>
    </row>
    <row r="476" spans="1:49" ht="30.75" customHeight="1" x14ac:dyDescent="0.15">
      <c r="A476" s="103" t="s">
        <v>496</v>
      </c>
      <c r="B476" s="101" t="s">
        <v>1756</v>
      </c>
      <c r="C476" s="101" t="s">
        <v>1763</v>
      </c>
      <c r="D476" s="160" t="s">
        <v>1716</v>
      </c>
      <c r="E476" s="101" t="s">
        <v>1672</v>
      </c>
      <c r="F476" s="101" t="s">
        <v>259</v>
      </c>
      <c r="G476" s="101"/>
      <c r="H476" s="101"/>
      <c r="I476" s="101"/>
      <c r="J476" s="101"/>
      <c r="K476" s="101"/>
      <c r="L476" s="101"/>
      <c r="M476" s="101" t="s">
        <v>436</v>
      </c>
      <c r="N476" s="101" t="s">
        <v>499</v>
      </c>
      <c r="O476" s="127" t="s">
        <v>438</v>
      </c>
      <c r="P476" s="101" t="s">
        <v>473</v>
      </c>
      <c r="Q476" s="136">
        <v>31</v>
      </c>
      <c r="R476" s="103"/>
      <c r="S476" s="101"/>
      <c r="T476" s="101"/>
      <c r="U476" s="101"/>
      <c r="V476" s="134"/>
      <c r="W476" s="237"/>
      <c r="X476" s="238"/>
      <c r="Y476" s="228">
        <f t="shared" si="81"/>
        <v>0</v>
      </c>
      <c r="Z476" s="238"/>
      <c r="AA476" s="238"/>
      <c r="AB476" s="240"/>
      <c r="AC476" s="241" t="s">
        <v>1673</v>
      </c>
      <c r="AD476" s="242">
        <v>0</v>
      </c>
      <c r="AE476" s="243">
        <v>0</v>
      </c>
      <c r="AF476" s="230">
        <f t="shared" si="82"/>
        <v>0</v>
      </c>
      <c r="AG476" s="243">
        <v>0</v>
      </c>
      <c r="AH476" s="243">
        <v>0</v>
      </c>
      <c r="AI476" s="230">
        <f t="shared" si="83"/>
        <v>0</v>
      </c>
      <c r="AJ476" s="238">
        <v>0</v>
      </c>
      <c r="AK476" s="227">
        <v>0</v>
      </c>
      <c r="AL476" s="228">
        <v>0</v>
      </c>
      <c r="AM476" s="243" t="s">
        <v>444</v>
      </c>
      <c r="AN476" s="243">
        <v>0</v>
      </c>
      <c r="AO476" s="245">
        <v>0</v>
      </c>
      <c r="AP476" s="132" t="s">
        <v>618</v>
      </c>
      <c r="AQ476" s="133" t="s">
        <v>619</v>
      </c>
      <c r="AR476" s="191"/>
      <c r="AS476" s="191"/>
      <c r="AT476" s="191"/>
      <c r="AU476" s="191"/>
      <c r="AV476" s="191"/>
      <c r="AW476" s="191"/>
    </row>
    <row r="477" spans="1:49" ht="30.75" customHeight="1" x14ac:dyDescent="0.15">
      <c r="A477" s="103" t="s">
        <v>496</v>
      </c>
      <c r="B477" s="101" t="s">
        <v>1756</v>
      </c>
      <c r="C477" s="101" t="s">
        <v>1763</v>
      </c>
      <c r="D477" s="160" t="s">
        <v>1717</v>
      </c>
      <c r="E477" s="101" t="s">
        <v>1672</v>
      </c>
      <c r="F477" s="101" t="s">
        <v>259</v>
      </c>
      <c r="G477" s="101"/>
      <c r="H477" s="101"/>
      <c r="I477" s="101"/>
      <c r="J477" s="101"/>
      <c r="K477" s="101"/>
      <c r="L477" s="101"/>
      <c r="M477" s="101" t="s">
        <v>436</v>
      </c>
      <c r="N477" s="101" t="s">
        <v>499</v>
      </c>
      <c r="O477" s="127" t="s">
        <v>438</v>
      </c>
      <c r="P477" s="101" t="s">
        <v>473</v>
      </c>
      <c r="Q477" s="136">
        <v>31</v>
      </c>
      <c r="R477" s="103"/>
      <c r="S477" s="101"/>
      <c r="T477" s="101"/>
      <c r="U477" s="101"/>
      <c r="V477" s="134"/>
      <c r="W477" s="237"/>
      <c r="X477" s="238"/>
      <c r="Y477" s="228">
        <f t="shared" si="81"/>
        <v>0</v>
      </c>
      <c r="Z477" s="238"/>
      <c r="AA477" s="238"/>
      <c r="AB477" s="240"/>
      <c r="AC477" s="241" t="s">
        <v>1673</v>
      </c>
      <c r="AD477" s="242">
        <v>0</v>
      </c>
      <c r="AE477" s="243">
        <v>0</v>
      </c>
      <c r="AF477" s="230">
        <f t="shared" si="82"/>
        <v>0</v>
      </c>
      <c r="AG477" s="243">
        <v>0</v>
      </c>
      <c r="AH477" s="243">
        <v>0</v>
      </c>
      <c r="AI477" s="230">
        <f t="shared" si="83"/>
        <v>0</v>
      </c>
      <c r="AJ477" s="238">
        <v>0</v>
      </c>
      <c r="AK477" s="227">
        <v>0</v>
      </c>
      <c r="AL477" s="228">
        <v>0</v>
      </c>
      <c r="AM477" s="243" t="s">
        <v>444</v>
      </c>
      <c r="AN477" s="243">
        <v>0</v>
      </c>
      <c r="AO477" s="245">
        <v>0</v>
      </c>
      <c r="AP477" s="132" t="s">
        <v>618</v>
      </c>
      <c r="AQ477" s="133" t="s">
        <v>619</v>
      </c>
      <c r="AR477" s="191"/>
      <c r="AS477" s="191"/>
      <c r="AT477" s="191"/>
      <c r="AU477" s="191"/>
      <c r="AV477" s="191"/>
      <c r="AW477" s="191"/>
    </row>
    <row r="478" spans="1:49" ht="30.75" customHeight="1" x14ac:dyDescent="0.15">
      <c r="A478" s="103" t="s">
        <v>496</v>
      </c>
      <c r="B478" s="101" t="s">
        <v>1756</v>
      </c>
      <c r="C478" s="101" t="s">
        <v>1763</v>
      </c>
      <c r="D478" s="160" t="s">
        <v>1718</v>
      </c>
      <c r="E478" s="101" t="s">
        <v>1672</v>
      </c>
      <c r="F478" s="101" t="s">
        <v>259</v>
      </c>
      <c r="G478" s="101"/>
      <c r="H478" s="101"/>
      <c r="I478" s="101"/>
      <c r="J478" s="101"/>
      <c r="K478" s="101"/>
      <c r="L478" s="101"/>
      <c r="M478" s="101" t="s">
        <v>436</v>
      </c>
      <c r="N478" s="101" t="s">
        <v>499</v>
      </c>
      <c r="O478" s="127" t="s">
        <v>438</v>
      </c>
      <c r="P478" s="101" t="s">
        <v>473</v>
      </c>
      <c r="Q478" s="136">
        <v>31</v>
      </c>
      <c r="R478" s="103"/>
      <c r="S478" s="101"/>
      <c r="T478" s="101"/>
      <c r="U478" s="101"/>
      <c r="V478" s="134"/>
      <c r="W478" s="237"/>
      <c r="X478" s="238"/>
      <c r="Y478" s="228">
        <f t="shared" si="81"/>
        <v>0</v>
      </c>
      <c r="Z478" s="238"/>
      <c r="AA478" s="238"/>
      <c r="AB478" s="240"/>
      <c r="AC478" s="241" t="s">
        <v>1673</v>
      </c>
      <c r="AD478" s="242">
        <v>0</v>
      </c>
      <c r="AE478" s="243">
        <v>0</v>
      </c>
      <c r="AF478" s="230">
        <f t="shared" si="82"/>
        <v>0</v>
      </c>
      <c r="AG478" s="243">
        <v>0</v>
      </c>
      <c r="AH478" s="243">
        <v>0</v>
      </c>
      <c r="AI478" s="230">
        <f t="shared" si="83"/>
        <v>0</v>
      </c>
      <c r="AJ478" s="238">
        <v>0</v>
      </c>
      <c r="AK478" s="227">
        <v>0</v>
      </c>
      <c r="AL478" s="228">
        <v>0</v>
      </c>
      <c r="AM478" s="243" t="s">
        <v>444</v>
      </c>
      <c r="AN478" s="243">
        <v>0</v>
      </c>
      <c r="AO478" s="245">
        <v>0</v>
      </c>
      <c r="AP478" s="132" t="s">
        <v>618</v>
      </c>
      <c r="AQ478" s="133" t="s">
        <v>619</v>
      </c>
      <c r="AR478" s="191"/>
      <c r="AS478" s="191"/>
      <c r="AT478" s="191"/>
      <c r="AU478" s="191"/>
      <c r="AV478" s="191"/>
      <c r="AW478" s="191"/>
    </row>
    <row r="479" spans="1:49" ht="42.75" customHeight="1" x14ac:dyDescent="0.15">
      <c r="A479" s="103" t="s">
        <v>496</v>
      </c>
      <c r="B479" s="101" t="s">
        <v>1756</v>
      </c>
      <c r="C479" s="101" t="s">
        <v>1763</v>
      </c>
      <c r="D479" s="160" t="s">
        <v>1719</v>
      </c>
      <c r="E479" s="101" t="s">
        <v>1672</v>
      </c>
      <c r="F479" s="101" t="s">
        <v>259</v>
      </c>
      <c r="G479" s="101"/>
      <c r="H479" s="101"/>
      <c r="I479" s="101"/>
      <c r="J479" s="101"/>
      <c r="K479" s="101"/>
      <c r="L479" s="101"/>
      <c r="M479" s="101" t="s">
        <v>436</v>
      </c>
      <c r="N479" s="101" t="s">
        <v>499</v>
      </c>
      <c r="O479" s="127" t="s">
        <v>438</v>
      </c>
      <c r="P479" s="101" t="s">
        <v>473</v>
      </c>
      <c r="Q479" s="136">
        <v>31</v>
      </c>
      <c r="R479" s="103"/>
      <c r="S479" s="101"/>
      <c r="T479" s="101"/>
      <c r="U479" s="101"/>
      <c r="V479" s="134"/>
      <c r="W479" s="237"/>
      <c r="X479" s="238"/>
      <c r="Y479" s="228">
        <f t="shared" si="81"/>
        <v>0</v>
      </c>
      <c r="Z479" s="238"/>
      <c r="AA479" s="238"/>
      <c r="AB479" s="240"/>
      <c r="AC479" s="241" t="s">
        <v>1673</v>
      </c>
      <c r="AD479" s="242">
        <v>0</v>
      </c>
      <c r="AE479" s="243">
        <v>0</v>
      </c>
      <c r="AF479" s="230">
        <f t="shared" si="82"/>
        <v>0</v>
      </c>
      <c r="AG479" s="243">
        <v>0</v>
      </c>
      <c r="AH479" s="243">
        <v>0</v>
      </c>
      <c r="AI479" s="230">
        <f t="shared" si="83"/>
        <v>0</v>
      </c>
      <c r="AJ479" s="238">
        <v>0</v>
      </c>
      <c r="AK479" s="227">
        <v>0</v>
      </c>
      <c r="AL479" s="228">
        <v>0</v>
      </c>
      <c r="AM479" s="243" t="s">
        <v>444</v>
      </c>
      <c r="AN479" s="243">
        <v>0</v>
      </c>
      <c r="AO479" s="245">
        <v>0</v>
      </c>
      <c r="AP479" s="132" t="s">
        <v>618</v>
      </c>
      <c r="AQ479" s="133" t="s">
        <v>619</v>
      </c>
      <c r="AR479" s="191"/>
      <c r="AS479" s="191"/>
      <c r="AT479" s="191"/>
      <c r="AU479" s="191"/>
      <c r="AV479" s="191"/>
      <c r="AW479" s="191"/>
    </row>
    <row r="480" spans="1:49" ht="30.75" customHeight="1" x14ac:dyDescent="0.15">
      <c r="A480" s="103" t="s">
        <v>496</v>
      </c>
      <c r="B480" s="101" t="s">
        <v>1756</v>
      </c>
      <c r="C480" s="101" t="s">
        <v>1763</v>
      </c>
      <c r="D480" s="160" t="s">
        <v>1720</v>
      </c>
      <c r="E480" s="101" t="s">
        <v>1672</v>
      </c>
      <c r="F480" s="101" t="s">
        <v>259</v>
      </c>
      <c r="G480" s="101"/>
      <c r="H480" s="101"/>
      <c r="I480" s="101"/>
      <c r="J480" s="101"/>
      <c r="K480" s="101"/>
      <c r="L480" s="101"/>
      <c r="M480" s="101" t="s">
        <v>436</v>
      </c>
      <c r="N480" s="101" t="s">
        <v>499</v>
      </c>
      <c r="O480" s="127" t="s">
        <v>438</v>
      </c>
      <c r="P480" s="101" t="s">
        <v>473</v>
      </c>
      <c r="Q480" s="136">
        <v>31</v>
      </c>
      <c r="R480" s="103"/>
      <c r="S480" s="101"/>
      <c r="T480" s="101"/>
      <c r="U480" s="101"/>
      <c r="V480" s="134"/>
      <c r="W480" s="237"/>
      <c r="X480" s="238"/>
      <c r="Y480" s="228">
        <f t="shared" si="81"/>
        <v>0</v>
      </c>
      <c r="Z480" s="238"/>
      <c r="AA480" s="238"/>
      <c r="AB480" s="240"/>
      <c r="AC480" s="241" t="s">
        <v>1673</v>
      </c>
      <c r="AD480" s="242">
        <v>0</v>
      </c>
      <c r="AE480" s="243">
        <v>0</v>
      </c>
      <c r="AF480" s="230">
        <f t="shared" si="82"/>
        <v>0</v>
      </c>
      <c r="AG480" s="243">
        <v>0</v>
      </c>
      <c r="AH480" s="243">
        <v>0</v>
      </c>
      <c r="AI480" s="230">
        <f t="shared" si="83"/>
        <v>0</v>
      </c>
      <c r="AJ480" s="238">
        <v>0</v>
      </c>
      <c r="AK480" s="227">
        <v>0</v>
      </c>
      <c r="AL480" s="228">
        <v>0</v>
      </c>
      <c r="AM480" s="243" t="s">
        <v>444</v>
      </c>
      <c r="AN480" s="243">
        <v>0</v>
      </c>
      <c r="AO480" s="245">
        <v>0</v>
      </c>
      <c r="AP480" s="132" t="s">
        <v>618</v>
      </c>
      <c r="AQ480" s="133" t="s">
        <v>619</v>
      </c>
      <c r="AR480" s="191"/>
      <c r="AS480" s="191"/>
      <c r="AT480" s="191"/>
      <c r="AU480" s="191"/>
      <c r="AV480" s="191"/>
      <c r="AW480" s="191"/>
    </row>
    <row r="481" spans="1:49" ht="30.75" customHeight="1" x14ac:dyDescent="0.15">
      <c r="A481" s="103" t="s">
        <v>496</v>
      </c>
      <c r="B481" s="101" t="s">
        <v>1756</v>
      </c>
      <c r="C481" s="101" t="s">
        <v>1763</v>
      </c>
      <c r="D481" s="160" t="s">
        <v>1721</v>
      </c>
      <c r="E481" s="101" t="s">
        <v>1672</v>
      </c>
      <c r="F481" s="101" t="s">
        <v>259</v>
      </c>
      <c r="G481" s="101"/>
      <c r="H481" s="101"/>
      <c r="I481" s="101"/>
      <c r="J481" s="101"/>
      <c r="K481" s="101"/>
      <c r="L481" s="101"/>
      <c r="M481" s="101" t="s">
        <v>436</v>
      </c>
      <c r="N481" s="101" t="s">
        <v>499</v>
      </c>
      <c r="O481" s="127" t="s">
        <v>438</v>
      </c>
      <c r="P481" s="101" t="s">
        <v>473</v>
      </c>
      <c r="Q481" s="136">
        <v>31</v>
      </c>
      <c r="R481" s="103"/>
      <c r="S481" s="101"/>
      <c r="T481" s="101"/>
      <c r="U481" s="101"/>
      <c r="V481" s="134"/>
      <c r="W481" s="237"/>
      <c r="X481" s="238"/>
      <c r="Y481" s="228">
        <f t="shared" si="81"/>
        <v>0</v>
      </c>
      <c r="Z481" s="238"/>
      <c r="AA481" s="238"/>
      <c r="AB481" s="240"/>
      <c r="AC481" s="241" t="s">
        <v>1673</v>
      </c>
      <c r="AD481" s="242">
        <v>0</v>
      </c>
      <c r="AE481" s="243">
        <v>0</v>
      </c>
      <c r="AF481" s="230">
        <f t="shared" si="82"/>
        <v>0</v>
      </c>
      <c r="AG481" s="243">
        <v>0</v>
      </c>
      <c r="AH481" s="243">
        <v>0</v>
      </c>
      <c r="AI481" s="230">
        <f t="shared" si="83"/>
        <v>0</v>
      </c>
      <c r="AJ481" s="238">
        <v>0</v>
      </c>
      <c r="AK481" s="227">
        <v>0</v>
      </c>
      <c r="AL481" s="228">
        <v>0</v>
      </c>
      <c r="AM481" s="243" t="s">
        <v>444</v>
      </c>
      <c r="AN481" s="243">
        <v>0</v>
      </c>
      <c r="AO481" s="245">
        <v>0</v>
      </c>
      <c r="AP481" s="132" t="s">
        <v>618</v>
      </c>
      <c r="AQ481" s="133" t="s">
        <v>619</v>
      </c>
      <c r="AR481" s="191"/>
      <c r="AS481" s="191"/>
      <c r="AT481" s="191"/>
      <c r="AU481" s="191"/>
      <c r="AV481" s="191"/>
      <c r="AW481" s="191"/>
    </row>
    <row r="482" spans="1:49" ht="30.75" customHeight="1" x14ac:dyDescent="0.15">
      <c r="A482" s="103" t="s">
        <v>496</v>
      </c>
      <c r="B482" s="101" t="s">
        <v>1756</v>
      </c>
      <c r="C482" s="101" t="s">
        <v>1763</v>
      </c>
      <c r="D482" s="160" t="s">
        <v>1722</v>
      </c>
      <c r="E482" s="101" t="s">
        <v>1672</v>
      </c>
      <c r="F482" s="101" t="s">
        <v>259</v>
      </c>
      <c r="G482" s="101"/>
      <c r="H482" s="101"/>
      <c r="I482" s="101"/>
      <c r="J482" s="101"/>
      <c r="K482" s="101"/>
      <c r="L482" s="101"/>
      <c r="M482" s="101" t="s">
        <v>436</v>
      </c>
      <c r="N482" s="101" t="s">
        <v>499</v>
      </c>
      <c r="O482" s="127" t="s">
        <v>438</v>
      </c>
      <c r="P482" s="101" t="s">
        <v>473</v>
      </c>
      <c r="Q482" s="136">
        <v>31</v>
      </c>
      <c r="R482" s="103"/>
      <c r="S482" s="101"/>
      <c r="T482" s="101"/>
      <c r="U482" s="101"/>
      <c r="V482" s="134"/>
      <c r="W482" s="237"/>
      <c r="X482" s="238"/>
      <c r="Y482" s="228">
        <f t="shared" si="81"/>
        <v>0</v>
      </c>
      <c r="Z482" s="238"/>
      <c r="AA482" s="238"/>
      <c r="AB482" s="240"/>
      <c r="AC482" s="241" t="s">
        <v>1673</v>
      </c>
      <c r="AD482" s="242">
        <v>0</v>
      </c>
      <c r="AE482" s="243">
        <v>0</v>
      </c>
      <c r="AF482" s="230">
        <f t="shared" si="82"/>
        <v>0</v>
      </c>
      <c r="AG482" s="243">
        <v>0</v>
      </c>
      <c r="AH482" s="243">
        <v>0</v>
      </c>
      <c r="AI482" s="230">
        <f t="shared" si="83"/>
        <v>0</v>
      </c>
      <c r="AJ482" s="238">
        <v>0</v>
      </c>
      <c r="AK482" s="227">
        <v>0</v>
      </c>
      <c r="AL482" s="228">
        <v>0</v>
      </c>
      <c r="AM482" s="243" t="s">
        <v>444</v>
      </c>
      <c r="AN482" s="243">
        <v>0</v>
      </c>
      <c r="AO482" s="245">
        <v>0</v>
      </c>
      <c r="AP482" s="132" t="s">
        <v>618</v>
      </c>
      <c r="AQ482" s="133" t="s">
        <v>619</v>
      </c>
      <c r="AR482" s="191"/>
      <c r="AS482" s="191"/>
      <c r="AT482" s="191"/>
      <c r="AU482" s="191"/>
      <c r="AV482" s="191"/>
      <c r="AW482" s="191"/>
    </row>
    <row r="483" spans="1:49" ht="30.75" customHeight="1" x14ac:dyDescent="0.15">
      <c r="A483" s="103" t="s">
        <v>496</v>
      </c>
      <c r="B483" s="101" t="s">
        <v>1756</v>
      </c>
      <c r="C483" s="101" t="s">
        <v>1763</v>
      </c>
      <c r="D483" s="160" t="s">
        <v>1723</v>
      </c>
      <c r="E483" s="101" t="s">
        <v>1672</v>
      </c>
      <c r="F483" s="101" t="s">
        <v>259</v>
      </c>
      <c r="G483" s="101"/>
      <c r="H483" s="101"/>
      <c r="I483" s="101"/>
      <c r="J483" s="101"/>
      <c r="K483" s="101"/>
      <c r="L483" s="101"/>
      <c r="M483" s="101" t="s">
        <v>436</v>
      </c>
      <c r="N483" s="101" t="s">
        <v>499</v>
      </c>
      <c r="O483" s="127" t="s">
        <v>438</v>
      </c>
      <c r="P483" s="101" t="s">
        <v>473</v>
      </c>
      <c r="Q483" s="136">
        <v>31</v>
      </c>
      <c r="R483" s="103"/>
      <c r="S483" s="101"/>
      <c r="T483" s="101"/>
      <c r="U483" s="101"/>
      <c r="V483" s="134"/>
      <c r="W483" s="237"/>
      <c r="X483" s="238"/>
      <c r="Y483" s="228">
        <f t="shared" si="81"/>
        <v>0</v>
      </c>
      <c r="Z483" s="238"/>
      <c r="AA483" s="238"/>
      <c r="AB483" s="240"/>
      <c r="AC483" s="241" t="s">
        <v>1673</v>
      </c>
      <c r="AD483" s="242">
        <v>0</v>
      </c>
      <c r="AE483" s="243">
        <v>0</v>
      </c>
      <c r="AF483" s="230">
        <f t="shared" si="82"/>
        <v>0</v>
      </c>
      <c r="AG483" s="243">
        <v>0</v>
      </c>
      <c r="AH483" s="243">
        <v>0</v>
      </c>
      <c r="AI483" s="230">
        <f t="shared" si="83"/>
        <v>0</v>
      </c>
      <c r="AJ483" s="238">
        <v>0</v>
      </c>
      <c r="AK483" s="227">
        <v>0</v>
      </c>
      <c r="AL483" s="228">
        <v>0</v>
      </c>
      <c r="AM483" s="243" t="s">
        <v>444</v>
      </c>
      <c r="AN483" s="243">
        <v>0</v>
      </c>
      <c r="AO483" s="245">
        <v>0</v>
      </c>
      <c r="AP483" s="132" t="s">
        <v>618</v>
      </c>
      <c r="AQ483" s="133" t="s">
        <v>619</v>
      </c>
      <c r="AR483" s="191"/>
      <c r="AS483" s="191"/>
      <c r="AT483" s="191"/>
      <c r="AU483" s="191"/>
      <c r="AV483" s="191"/>
      <c r="AW483" s="191"/>
    </row>
    <row r="484" spans="1:49" ht="45" customHeight="1" x14ac:dyDescent="0.15">
      <c r="A484" s="103" t="s">
        <v>496</v>
      </c>
      <c r="B484" s="101" t="s">
        <v>1756</v>
      </c>
      <c r="C484" s="101" t="s">
        <v>1763</v>
      </c>
      <c r="D484" s="160" t="s">
        <v>1630</v>
      </c>
      <c r="E484" s="101" t="s">
        <v>1672</v>
      </c>
      <c r="F484" s="101" t="s">
        <v>259</v>
      </c>
      <c r="G484" s="101"/>
      <c r="H484" s="101"/>
      <c r="I484" s="101"/>
      <c r="J484" s="101"/>
      <c r="K484" s="101"/>
      <c r="L484" s="101"/>
      <c r="M484" s="101" t="s">
        <v>436</v>
      </c>
      <c r="N484" s="101" t="s">
        <v>499</v>
      </c>
      <c r="O484" s="127" t="s">
        <v>438</v>
      </c>
      <c r="P484" s="101" t="s">
        <v>473</v>
      </c>
      <c r="Q484" s="136">
        <v>31</v>
      </c>
      <c r="R484" s="103"/>
      <c r="S484" s="101"/>
      <c r="T484" s="101"/>
      <c r="U484" s="101"/>
      <c r="V484" s="134"/>
      <c r="W484" s="237"/>
      <c r="X484" s="238"/>
      <c r="Y484" s="228">
        <f t="shared" si="81"/>
        <v>0</v>
      </c>
      <c r="Z484" s="238"/>
      <c r="AA484" s="238"/>
      <c r="AB484" s="240"/>
      <c r="AC484" s="241" t="s">
        <v>1673</v>
      </c>
      <c r="AD484" s="242">
        <v>0</v>
      </c>
      <c r="AE484" s="243">
        <v>0</v>
      </c>
      <c r="AF484" s="230">
        <f t="shared" si="82"/>
        <v>0</v>
      </c>
      <c r="AG484" s="243">
        <v>0</v>
      </c>
      <c r="AH484" s="243">
        <v>0</v>
      </c>
      <c r="AI484" s="230">
        <f t="shared" si="83"/>
        <v>0</v>
      </c>
      <c r="AJ484" s="238">
        <v>0</v>
      </c>
      <c r="AK484" s="227">
        <v>0</v>
      </c>
      <c r="AL484" s="228">
        <v>0</v>
      </c>
      <c r="AM484" s="243" t="s">
        <v>444</v>
      </c>
      <c r="AN484" s="243">
        <v>0</v>
      </c>
      <c r="AO484" s="245">
        <v>0</v>
      </c>
      <c r="AP484" s="132" t="s">
        <v>618</v>
      </c>
      <c r="AQ484" s="133" t="s">
        <v>619</v>
      </c>
      <c r="AR484" s="191"/>
      <c r="AS484" s="191"/>
      <c r="AT484" s="191"/>
      <c r="AU484" s="191"/>
      <c r="AV484" s="191"/>
      <c r="AW484" s="191"/>
    </row>
    <row r="485" spans="1:49" ht="30.75" customHeight="1" x14ac:dyDescent="0.15">
      <c r="A485" s="103" t="s">
        <v>496</v>
      </c>
      <c r="B485" s="101" t="s">
        <v>1756</v>
      </c>
      <c r="C485" s="101" t="s">
        <v>1763</v>
      </c>
      <c r="D485" s="160" t="s">
        <v>1724</v>
      </c>
      <c r="E485" s="101" t="s">
        <v>1672</v>
      </c>
      <c r="F485" s="101" t="s">
        <v>259</v>
      </c>
      <c r="G485" s="101"/>
      <c r="H485" s="101"/>
      <c r="I485" s="101"/>
      <c r="J485" s="101"/>
      <c r="K485" s="101"/>
      <c r="L485" s="101"/>
      <c r="M485" s="101" t="s">
        <v>436</v>
      </c>
      <c r="N485" s="101" t="s">
        <v>499</v>
      </c>
      <c r="O485" s="127" t="s">
        <v>438</v>
      </c>
      <c r="P485" s="101" t="s">
        <v>473</v>
      </c>
      <c r="Q485" s="136">
        <v>31</v>
      </c>
      <c r="R485" s="103"/>
      <c r="S485" s="101"/>
      <c r="T485" s="101"/>
      <c r="U485" s="101"/>
      <c r="V485" s="134"/>
      <c r="W485" s="237"/>
      <c r="X485" s="238"/>
      <c r="Y485" s="228">
        <f t="shared" si="81"/>
        <v>0</v>
      </c>
      <c r="Z485" s="238"/>
      <c r="AA485" s="238"/>
      <c r="AB485" s="240"/>
      <c r="AC485" s="241" t="s">
        <v>1673</v>
      </c>
      <c r="AD485" s="242">
        <v>0</v>
      </c>
      <c r="AE485" s="243">
        <v>0</v>
      </c>
      <c r="AF485" s="230">
        <f t="shared" si="82"/>
        <v>0</v>
      </c>
      <c r="AG485" s="243">
        <v>0</v>
      </c>
      <c r="AH485" s="243">
        <v>0</v>
      </c>
      <c r="AI485" s="230">
        <f t="shared" si="83"/>
        <v>0</v>
      </c>
      <c r="AJ485" s="238">
        <v>0</v>
      </c>
      <c r="AK485" s="227">
        <v>0</v>
      </c>
      <c r="AL485" s="228">
        <v>0</v>
      </c>
      <c r="AM485" s="243" t="s">
        <v>444</v>
      </c>
      <c r="AN485" s="243">
        <v>0</v>
      </c>
      <c r="AO485" s="245">
        <v>0</v>
      </c>
      <c r="AP485" s="132" t="s">
        <v>618</v>
      </c>
      <c r="AQ485" s="133" t="s">
        <v>619</v>
      </c>
      <c r="AR485" s="191"/>
      <c r="AS485" s="191"/>
      <c r="AT485" s="191"/>
      <c r="AU485" s="191"/>
      <c r="AV485" s="191"/>
      <c r="AW485" s="191"/>
    </row>
    <row r="486" spans="1:49" ht="30.75" customHeight="1" x14ac:dyDescent="0.15">
      <c r="A486" s="103" t="s">
        <v>496</v>
      </c>
      <c r="B486" s="101" t="s">
        <v>1756</v>
      </c>
      <c r="C486" s="101" t="s">
        <v>1763</v>
      </c>
      <c r="D486" s="160" t="s">
        <v>1725</v>
      </c>
      <c r="E486" s="101" t="s">
        <v>1672</v>
      </c>
      <c r="F486" s="101" t="s">
        <v>259</v>
      </c>
      <c r="G486" s="101"/>
      <c r="H486" s="101"/>
      <c r="I486" s="101"/>
      <c r="J486" s="101"/>
      <c r="K486" s="101"/>
      <c r="L486" s="101"/>
      <c r="M486" s="101" t="s">
        <v>436</v>
      </c>
      <c r="N486" s="101" t="s">
        <v>499</v>
      </c>
      <c r="O486" s="127" t="s">
        <v>438</v>
      </c>
      <c r="P486" s="101" t="s">
        <v>473</v>
      </c>
      <c r="Q486" s="136">
        <v>31</v>
      </c>
      <c r="R486" s="103"/>
      <c r="S486" s="101"/>
      <c r="T486" s="101"/>
      <c r="U486" s="101"/>
      <c r="V486" s="134"/>
      <c r="W486" s="237"/>
      <c r="X486" s="238"/>
      <c r="Y486" s="228">
        <f t="shared" si="81"/>
        <v>0</v>
      </c>
      <c r="Z486" s="238"/>
      <c r="AA486" s="238"/>
      <c r="AB486" s="240"/>
      <c r="AC486" s="241" t="s">
        <v>1673</v>
      </c>
      <c r="AD486" s="242">
        <v>0</v>
      </c>
      <c r="AE486" s="243">
        <v>0</v>
      </c>
      <c r="AF486" s="230">
        <f t="shared" si="82"/>
        <v>0</v>
      </c>
      <c r="AG486" s="243">
        <v>0</v>
      </c>
      <c r="AH486" s="243">
        <v>0</v>
      </c>
      <c r="AI486" s="230">
        <f t="shared" si="83"/>
        <v>0</v>
      </c>
      <c r="AJ486" s="238">
        <v>0</v>
      </c>
      <c r="AK486" s="227">
        <v>0</v>
      </c>
      <c r="AL486" s="228">
        <v>0</v>
      </c>
      <c r="AM486" s="243" t="s">
        <v>444</v>
      </c>
      <c r="AN486" s="243">
        <v>0</v>
      </c>
      <c r="AO486" s="245">
        <v>0</v>
      </c>
      <c r="AP486" s="132" t="s">
        <v>618</v>
      </c>
      <c r="AQ486" s="133" t="s">
        <v>619</v>
      </c>
      <c r="AR486" s="191"/>
      <c r="AS486" s="191"/>
      <c r="AT486" s="191"/>
      <c r="AU486" s="191"/>
      <c r="AV486" s="191"/>
      <c r="AW486" s="191"/>
    </row>
    <row r="487" spans="1:49" ht="30.75" customHeight="1" x14ac:dyDescent="0.15">
      <c r="A487" s="103" t="s">
        <v>496</v>
      </c>
      <c r="B487" s="101" t="s">
        <v>1756</v>
      </c>
      <c r="C487" s="101" t="s">
        <v>1763</v>
      </c>
      <c r="D487" s="160" t="s">
        <v>1726</v>
      </c>
      <c r="E487" s="101" t="s">
        <v>1672</v>
      </c>
      <c r="F487" s="101" t="s">
        <v>259</v>
      </c>
      <c r="G487" s="101"/>
      <c r="H487" s="101"/>
      <c r="I487" s="101"/>
      <c r="J487" s="101"/>
      <c r="K487" s="101"/>
      <c r="L487" s="101"/>
      <c r="M487" s="101" t="s">
        <v>436</v>
      </c>
      <c r="N487" s="101" t="s">
        <v>499</v>
      </c>
      <c r="O487" s="127" t="s">
        <v>438</v>
      </c>
      <c r="P487" s="101" t="s">
        <v>473</v>
      </c>
      <c r="Q487" s="136">
        <v>31</v>
      </c>
      <c r="R487" s="103"/>
      <c r="S487" s="101"/>
      <c r="T487" s="101"/>
      <c r="U487" s="101"/>
      <c r="V487" s="134"/>
      <c r="W487" s="237"/>
      <c r="X487" s="238"/>
      <c r="Y487" s="228">
        <f t="shared" si="81"/>
        <v>0</v>
      </c>
      <c r="Z487" s="238"/>
      <c r="AA487" s="238"/>
      <c r="AB487" s="240"/>
      <c r="AC487" s="241" t="s">
        <v>1673</v>
      </c>
      <c r="AD487" s="242">
        <v>0</v>
      </c>
      <c r="AE487" s="243">
        <v>0</v>
      </c>
      <c r="AF487" s="230">
        <f t="shared" si="82"/>
        <v>0</v>
      </c>
      <c r="AG487" s="243">
        <v>0</v>
      </c>
      <c r="AH487" s="243">
        <v>0</v>
      </c>
      <c r="AI487" s="230">
        <f t="shared" si="83"/>
        <v>0</v>
      </c>
      <c r="AJ487" s="238">
        <v>0</v>
      </c>
      <c r="AK487" s="227">
        <v>0</v>
      </c>
      <c r="AL487" s="228">
        <v>0</v>
      </c>
      <c r="AM487" s="243" t="s">
        <v>444</v>
      </c>
      <c r="AN487" s="243">
        <v>0</v>
      </c>
      <c r="AO487" s="245">
        <v>0</v>
      </c>
      <c r="AP487" s="132" t="s">
        <v>618</v>
      </c>
      <c r="AQ487" s="133" t="s">
        <v>619</v>
      </c>
      <c r="AR487" s="191"/>
      <c r="AS487" s="191"/>
      <c r="AT487" s="191"/>
      <c r="AU487" s="191"/>
      <c r="AV487" s="191"/>
      <c r="AW487" s="191"/>
    </row>
    <row r="488" spans="1:49" ht="30.75" customHeight="1" x14ac:dyDescent="0.15">
      <c r="A488" s="103" t="s">
        <v>496</v>
      </c>
      <c r="B488" s="101" t="s">
        <v>1756</v>
      </c>
      <c r="C488" s="101" t="s">
        <v>1763</v>
      </c>
      <c r="D488" s="160" t="s">
        <v>1727</v>
      </c>
      <c r="E488" s="101" t="s">
        <v>1672</v>
      </c>
      <c r="F488" s="101" t="s">
        <v>259</v>
      </c>
      <c r="G488" s="101"/>
      <c r="H488" s="101"/>
      <c r="I488" s="101"/>
      <c r="J488" s="101"/>
      <c r="K488" s="101"/>
      <c r="L488" s="101"/>
      <c r="M488" s="101" t="s">
        <v>436</v>
      </c>
      <c r="N488" s="101" t="s">
        <v>499</v>
      </c>
      <c r="O488" s="127" t="s">
        <v>438</v>
      </c>
      <c r="P488" s="101" t="s">
        <v>473</v>
      </c>
      <c r="Q488" s="136">
        <v>31</v>
      </c>
      <c r="R488" s="103"/>
      <c r="S488" s="101"/>
      <c r="T488" s="101"/>
      <c r="U488" s="101"/>
      <c r="V488" s="134"/>
      <c r="W488" s="237"/>
      <c r="X488" s="238"/>
      <c r="Y488" s="228">
        <f t="shared" si="81"/>
        <v>0</v>
      </c>
      <c r="Z488" s="238"/>
      <c r="AA488" s="238"/>
      <c r="AB488" s="240"/>
      <c r="AC488" s="241" t="s">
        <v>1673</v>
      </c>
      <c r="AD488" s="242">
        <v>0</v>
      </c>
      <c r="AE488" s="243">
        <v>0</v>
      </c>
      <c r="AF488" s="230">
        <f t="shared" si="82"/>
        <v>0</v>
      </c>
      <c r="AG488" s="243">
        <v>0</v>
      </c>
      <c r="AH488" s="243">
        <v>0</v>
      </c>
      <c r="AI488" s="230">
        <f t="shared" si="83"/>
        <v>0</v>
      </c>
      <c r="AJ488" s="238">
        <v>0</v>
      </c>
      <c r="AK488" s="227">
        <v>0</v>
      </c>
      <c r="AL488" s="228">
        <v>0</v>
      </c>
      <c r="AM488" s="243" t="s">
        <v>444</v>
      </c>
      <c r="AN488" s="243">
        <v>0</v>
      </c>
      <c r="AO488" s="245">
        <v>0</v>
      </c>
      <c r="AP488" s="132" t="s">
        <v>618</v>
      </c>
      <c r="AQ488" s="133" t="s">
        <v>619</v>
      </c>
      <c r="AR488" s="191"/>
      <c r="AS488" s="191"/>
      <c r="AT488" s="191"/>
      <c r="AU488" s="191"/>
      <c r="AV488" s="191"/>
      <c r="AW488" s="191"/>
    </row>
    <row r="489" spans="1:49" ht="30.75" customHeight="1" x14ac:dyDescent="0.15">
      <c r="A489" s="103" t="s">
        <v>496</v>
      </c>
      <c r="B489" s="101" t="s">
        <v>1756</v>
      </c>
      <c r="C489" s="101" t="s">
        <v>1763</v>
      </c>
      <c r="D489" s="160" t="s">
        <v>1728</v>
      </c>
      <c r="E489" s="101" t="s">
        <v>1672</v>
      </c>
      <c r="F489" s="101" t="s">
        <v>259</v>
      </c>
      <c r="G489" s="101"/>
      <c r="H489" s="101"/>
      <c r="I489" s="101"/>
      <c r="J489" s="101"/>
      <c r="K489" s="101"/>
      <c r="L489" s="101"/>
      <c r="M489" s="101" t="s">
        <v>436</v>
      </c>
      <c r="N489" s="101" t="s">
        <v>499</v>
      </c>
      <c r="O489" s="127" t="s">
        <v>438</v>
      </c>
      <c r="P489" s="101" t="s">
        <v>473</v>
      </c>
      <c r="Q489" s="136">
        <v>31</v>
      </c>
      <c r="R489" s="103"/>
      <c r="S489" s="101"/>
      <c r="T489" s="101"/>
      <c r="U489" s="101"/>
      <c r="V489" s="134"/>
      <c r="W489" s="237"/>
      <c r="X489" s="238"/>
      <c r="Y489" s="228">
        <f t="shared" si="81"/>
        <v>0</v>
      </c>
      <c r="Z489" s="238"/>
      <c r="AA489" s="238"/>
      <c r="AB489" s="240"/>
      <c r="AC489" s="241" t="s">
        <v>1673</v>
      </c>
      <c r="AD489" s="242">
        <v>0</v>
      </c>
      <c r="AE489" s="243">
        <v>0</v>
      </c>
      <c r="AF489" s="230">
        <f t="shared" si="82"/>
        <v>0</v>
      </c>
      <c r="AG489" s="243">
        <v>0</v>
      </c>
      <c r="AH489" s="243">
        <v>0</v>
      </c>
      <c r="AI489" s="230">
        <f t="shared" si="83"/>
        <v>0</v>
      </c>
      <c r="AJ489" s="238">
        <v>0</v>
      </c>
      <c r="AK489" s="227">
        <v>0</v>
      </c>
      <c r="AL489" s="228">
        <v>0</v>
      </c>
      <c r="AM489" s="243" t="s">
        <v>444</v>
      </c>
      <c r="AN489" s="243">
        <v>0</v>
      </c>
      <c r="AO489" s="245">
        <v>0</v>
      </c>
      <c r="AP489" s="132" t="s">
        <v>618</v>
      </c>
      <c r="AQ489" s="133" t="s">
        <v>619</v>
      </c>
      <c r="AR489" s="191"/>
      <c r="AS489" s="191"/>
      <c r="AT489" s="191"/>
      <c r="AU489" s="191"/>
      <c r="AV489" s="191"/>
      <c r="AW489" s="191"/>
    </row>
    <row r="490" spans="1:49" ht="30.75" customHeight="1" x14ac:dyDescent="0.15">
      <c r="A490" s="103" t="s">
        <v>496</v>
      </c>
      <c r="B490" s="101" t="s">
        <v>1756</v>
      </c>
      <c r="C490" s="101" t="s">
        <v>1763</v>
      </c>
      <c r="D490" s="160" t="s">
        <v>1729</v>
      </c>
      <c r="E490" s="101" t="s">
        <v>1672</v>
      </c>
      <c r="F490" s="101" t="s">
        <v>259</v>
      </c>
      <c r="G490" s="101"/>
      <c r="H490" s="101"/>
      <c r="I490" s="101"/>
      <c r="J490" s="101"/>
      <c r="K490" s="101"/>
      <c r="L490" s="101"/>
      <c r="M490" s="101" t="s">
        <v>436</v>
      </c>
      <c r="N490" s="101" t="s">
        <v>499</v>
      </c>
      <c r="O490" s="127" t="s">
        <v>438</v>
      </c>
      <c r="P490" s="101" t="s">
        <v>473</v>
      </c>
      <c r="Q490" s="136">
        <v>31</v>
      </c>
      <c r="R490" s="103"/>
      <c r="S490" s="101"/>
      <c r="T490" s="101"/>
      <c r="U490" s="101"/>
      <c r="V490" s="134"/>
      <c r="W490" s="237"/>
      <c r="X490" s="238"/>
      <c r="Y490" s="228">
        <f t="shared" si="81"/>
        <v>0</v>
      </c>
      <c r="Z490" s="238"/>
      <c r="AA490" s="238"/>
      <c r="AB490" s="240"/>
      <c r="AC490" s="241" t="s">
        <v>1673</v>
      </c>
      <c r="AD490" s="242">
        <v>0</v>
      </c>
      <c r="AE490" s="243">
        <v>0</v>
      </c>
      <c r="AF490" s="230">
        <f t="shared" si="82"/>
        <v>0</v>
      </c>
      <c r="AG490" s="243">
        <v>0</v>
      </c>
      <c r="AH490" s="243">
        <v>0</v>
      </c>
      <c r="AI490" s="230">
        <f t="shared" si="83"/>
        <v>0</v>
      </c>
      <c r="AJ490" s="238">
        <v>0</v>
      </c>
      <c r="AK490" s="227">
        <v>0</v>
      </c>
      <c r="AL490" s="228">
        <v>0</v>
      </c>
      <c r="AM490" s="243" t="s">
        <v>444</v>
      </c>
      <c r="AN490" s="243">
        <v>0</v>
      </c>
      <c r="AO490" s="245">
        <v>0</v>
      </c>
      <c r="AP490" s="132" t="s">
        <v>618</v>
      </c>
      <c r="AQ490" s="133" t="s">
        <v>619</v>
      </c>
      <c r="AR490" s="191"/>
      <c r="AS490" s="191"/>
      <c r="AT490" s="191"/>
      <c r="AU490" s="191"/>
      <c r="AV490" s="191"/>
      <c r="AW490" s="191"/>
    </row>
    <row r="491" spans="1:49" ht="30.75" customHeight="1" x14ac:dyDescent="0.15">
      <c r="A491" s="103" t="s">
        <v>496</v>
      </c>
      <c r="B491" s="101" t="s">
        <v>1756</v>
      </c>
      <c r="C491" s="101" t="s">
        <v>1763</v>
      </c>
      <c r="D491" s="160" t="s">
        <v>1730</v>
      </c>
      <c r="E491" s="101" t="s">
        <v>1672</v>
      </c>
      <c r="F491" s="101" t="s">
        <v>259</v>
      </c>
      <c r="G491" s="101"/>
      <c r="H491" s="101"/>
      <c r="I491" s="101"/>
      <c r="J491" s="101"/>
      <c r="K491" s="101"/>
      <c r="L491" s="101"/>
      <c r="M491" s="101" t="s">
        <v>436</v>
      </c>
      <c r="N491" s="101" t="s">
        <v>499</v>
      </c>
      <c r="O491" s="127" t="s">
        <v>438</v>
      </c>
      <c r="P491" s="101" t="s">
        <v>473</v>
      </c>
      <c r="Q491" s="136">
        <v>31</v>
      </c>
      <c r="R491" s="103"/>
      <c r="S491" s="101"/>
      <c r="T491" s="101"/>
      <c r="U491" s="101"/>
      <c r="V491" s="134"/>
      <c r="W491" s="237"/>
      <c r="X491" s="238"/>
      <c r="Y491" s="228">
        <f t="shared" si="81"/>
        <v>0</v>
      </c>
      <c r="Z491" s="238"/>
      <c r="AA491" s="238"/>
      <c r="AB491" s="240"/>
      <c r="AC491" s="241" t="s">
        <v>1673</v>
      </c>
      <c r="AD491" s="242">
        <v>0</v>
      </c>
      <c r="AE491" s="243">
        <v>0</v>
      </c>
      <c r="AF491" s="230">
        <f t="shared" si="82"/>
        <v>0</v>
      </c>
      <c r="AG491" s="243">
        <v>0</v>
      </c>
      <c r="AH491" s="243">
        <v>0</v>
      </c>
      <c r="AI491" s="230">
        <f t="shared" si="83"/>
        <v>0</v>
      </c>
      <c r="AJ491" s="238">
        <v>0</v>
      </c>
      <c r="AK491" s="227">
        <v>0</v>
      </c>
      <c r="AL491" s="228">
        <v>0</v>
      </c>
      <c r="AM491" s="243" t="s">
        <v>444</v>
      </c>
      <c r="AN491" s="243">
        <v>0</v>
      </c>
      <c r="AO491" s="245">
        <v>0</v>
      </c>
      <c r="AP491" s="132" t="s">
        <v>618</v>
      </c>
      <c r="AQ491" s="133" t="s">
        <v>619</v>
      </c>
      <c r="AR491" s="191"/>
      <c r="AS491" s="191"/>
      <c r="AT491" s="191"/>
      <c r="AU491" s="191"/>
      <c r="AV491" s="191"/>
      <c r="AW491" s="191"/>
    </row>
    <row r="492" spans="1:49" ht="30.75" customHeight="1" x14ac:dyDescent="0.15">
      <c r="A492" s="103" t="s">
        <v>496</v>
      </c>
      <c r="B492" s="101" t="s">
        <v>1756</v>
      </c>
      <c r="C492" s="101" t="s">
        <v>1763</v>
      </c>
      <c r="D492" s="160" t="s">
        <v>1731</v>
      </c>
      <c r="E492" s="101" t="s">
        <v>1672</v>
      </c>
      <c r="F492" s="101" t="s">
        <v>259</v>
      </c>
      <c r="G492" s="101"/>
      <c r="H492" s="101"/>
      <c r="I492" s="101"/>
      <c r="J492" s="101"/>
      <c r="K492" s="101"/>
      <c r="L492" s="101"/>
      <c r="M492" s="101" t="s">
        <v>436</v>
      </c>
      <c r="N492" s="101" t="s">
        <v>499</v>
      </c>
      <c r="O492" s="127" t="s">
        <v>438</v>
      </c>
      <c r="P492" s="101" t="s">
        <v>473</v>
      </c>
      <c r="Q492" s="136">
        <v>31</v>
      </c>
      <c r="R492" s="103"/>
      <c r="S492" s="101"/>
      <c r="T492" s="101"/>
      <c r="U492" s="101"/>
      <c r="V492" s="134"/>
      <c r="W492" s="237"/>
      <c r="X492" s="238"/>
      <c r="Y492" s="228">
        <f t="shared" si="81"/>
        <v>0</v>
      </c>
      <c r="Z492" s="238"/>
      <c r="AA492" s="238"/>
      <c r="AB492" s="240"/>
      <c r="AC492" s="241" t="s">
        <v>1673</v>
      </c>
      <c r="AD492" s="242">
        <v>0</v>
      </c>
      <c r="AE492" s="243">
        <v>0</v>
      </c>
      <c r="AF492" s="230">
        <f t="shared" si="82"/>
        <v>0</v>
      </c>
      <c r="AG492" s="243">
        <v>0</v>
      </c>
      <c r="AH492" s="243">
        <v>0</v>
      </c>
      <c r="AI492" s="230">
        <f t="shared" si="83"/>
        <v>0</v>
      </c>
      <c r="AJ492" s="238">
        <v>0</v>
      </c>
      <c r="AK492" s="227">
        <v>0</v>
      </c>
      <c r="AL492" s="228">
        <v>0</v>
      </c>
      <c r="AM492" s="243" t="s">
        <v>444</v>
      </c>
      <c r="AN492" s="243">
        <v>0</v>
      </c>
      <c r="AO492" s="245">
        <v>0</v>
      </c>
      <c r="AP492" s="132" t="s">
        <v>618</v>
      </c>
      <c r="AQ492" s="133" t="s">
        <v>619</v>
      </c>
      <c r="AR492" s="191"/>
      <c r="AS492" s="191"/>
      <c r="AT492" s="191"/>
      <c r="AU492" s="191"/>
      <c r="AV492" s="191"/>
      <c r="AW492" s="191"/>
    </row>
    <row r="493" spans="1:49" ht="30.75" customHeight="1" x14ac:dyDescent="0.15">
      <c r="A493" s="103" t="s">
        <v>496</v>
      </c>
      <c r="B493" s="101" t="s">
        <v>1756</v>
      </c>
      <c r="C493" s="101" t="s">
        <v>1763</v>
      </c>
      <c r="D493" s="160" t="s">
        <v>1732</v>
      </c>
      <c r="E493" s="101" t="s">
        <v>1672</v>
      </c>
      <c r="F493" s="101" t="s">
        <v>259</v>
      </c>
      <c r="G493" s="101"/>
      <c r="H493" s="101"/>
      <c r="I493" s="101"/>
      <c r="J493" s="101"/>
      <c r="K493" s="101"/>
      <c r="L493" s="101"/>
      <c r="M493" s="101" t="s">
        <v>436</v>
      </c>
      <c r="N493" s="101" t="s">
        <v>499</v>
      </c>
      <c r="O493" s="127" t="s">
        <v>438</v>
      </c>
      <c r="P493" s="101" t="s">
        <v>473</v>
      </c>
      <c r="Q493" s="136">
        <v>31</v>
      </c>
      <c r="R493" s="103"/>
      <c r="S493" s="101"/>
      <c r="T493" s="101"/>
      <c r="U493" s="101"/>
      <c r="V493" s="134"/>
      <c r="W493" s="237"/>
      <c r="X493" s="238"/>
      <c r="Y493" s="228">
        <f t="shared" si="81"/>
        <v>0</v>
      </c>
      <c r="Z493" s="238"/>
      <c r="AA493" s="238"/>
      <c r="AB493" s="240"/>
      <c r="AC493" s="241" t="s">
        <v>1673</v>
      </c>
      <c r="AD493" s="242">
        <v>0</v>
      </c>
      <c r="AE493" s="243">
        <v>0</v>
      </c>
      <c r="AF493" s="230">
        <f t="shared" si="82"/>
        <v>0</v>
      </c>
      <c r="AG493" s="243">
        <v>0</v>
      </c>
      <c r="AH493" s="243">
        <v>0</v>
      </c>
      <c r="AI493" s="230">
        <f t="shared" si="83"/>
        <v>0</v>
      </c>
      <c r="AJ493" s="238">
        <v>0</v>
      </c>
      <c r="AK493" s="227">
        <v>0</v>
      </c>
      <c r="AL493" s="228">
        <v>0</v>
      </c>
      <c r="AM493" s="243" t="s">
        <v>444</v>
      </c>
      <c r="AN493" s="243">
        <v>0</v>
      </c>
      <c r="AO493" s="245">
        <v>0</v>
      </c>
      <c r="AP493" s="132" t="s">
        <v>618</v>
      </c>
      <c r="AQ493" s="133" t="s">
        <v>619</v>
      </c>
      <c r="AR493" s="191"/>
      <c r="AS493" s="191"/>
      <c r="AT493" s="191"/>
      <c r="AU493" s="191"/>
      <c r="AV493" s="191"/>
      <c r="AW493" s="191"/>
    </row>
    <row r="494" spans="1:49" ht="30.75" customHeight="1" x14ac:dyDescent="0.15">
      <c r="A494" s="103" t="s">
        <v>496</v>
      </c>
      <c r="B494" s="101" t="s">
        <v>1756</v>
      </c>
      <c r="C494" s="101" t="s">
        <v>1763</v>
      </c>
      <c r="D494" s="160" t="s">
        <v>1733</v>
      </c>
      <c r="E494" s="101" t="s">
        <v>1672</v>
      </c>
      <c r="F494" s="101" t="s">
        <v>259</v>
      </c>
      <c r="G494" s="101"/>
      <c r="H494" s="101"/>
      <c r="I494" s="101"/>
      <c r="J494" s="101"/>
      <c r="K494" s="101"/>
      <c r="L494" s="101"/>
      <c r="M494" s="101" t="s">
        <v>436</v>
      </c>
      <c r="N494" s="101" t="s">
        <v>499</v>
      </c>
      <c r="O494" s="127" t="s">
        <v>438</v>
      </c>
      <c r="P494" s="101" t="s">
        <v>473</v>
      </c>
      <c r="Q494" s="136">
        <v>31</v>
      </c>
      <c r="R494" s="103"/>
      <c r="S494" s="101"/>
      <c r="T494" s="101"/>
      <c r="U494" s="101"/>
      <c r="V494" s="134"/>
      <c r="W494" s="237"/>
      <c r="X494" s="238"/>
      <c r="Y494" s="228">
        <f t="shared" si="81"/>
        <v>0</v>
      </c>
      <c r="Z494" s="238"/>
      <c r="AA494" s="238"/>
      <c r="AB494" s="240"/>
      <c r="AC494" s="241" t="s">
        <v>1673</v>
      </c>
      <c r="AD494" s="242">
        <v>0</v>
      </c>
      <c r="AE494" s="243">
        <v>0</v>
      </c>
      <c r="AF494" s="230">
        <f t="shared" si="82"/>
        <v>0</v>
      </c>
      <c r="AG494" s="243">
        <v>0</v>
      </c>
      <c r="AH494" s="243">
        <v>0</v>
      </c>
      <c r="AI494" s="230">
        <f t="shared" si="83"/>
        <v>0</v>
      </c>
      <c r="AJ494" s="238">
        <v>0</v>
      </c>
      <c r="AK494" s="227">
        <v>0</v>
      </c>
      <c r="AL494" s="228">
        <v>0</v>
      </c>
      <c r="AM494" s="243" t="s">
        <v>444</v>
      </c>
      <c r="AN494" s="243">
        <v>0</v>
      </c>
      <c r="AO494" s="245">
        <v>0</v>
      </c>
      <c r="AP494" s="132" t="s">
        <v>618</v>
      </c>
      <c r="AQ494" s="133" t="s">
        <v>619</v>
      </c>
      <c r="AR494" s="191"/>
      <c r="AS494" s="191"/>
      <c r="AT494" s="191"/>
      <c r="AU494" s="191"/>
      <c r="AV494" s="191"/>
      <c r="AW494" s="191"/>
    </row>
    <row r="495" spans="1:49" ht="30.75" customHeight="1" x14ac:dyDescent="0.15">
      <c r="A495" s="103" t="s">
        <v>496</v>
      </c>
      <c r="B495" s="101" t="s">
        <v>1756</v>
      </c>
      <c r="C495" s="101" t="s">
        <v>1763</v>
      </c>
      <c r="D495" s="160" t="s">
        <v>1629</v>
      </c>
      <c r="E495" s="101" t="s">
        <v>1672</v>
      </c>
      <c r="F495" s="101" t="s">
        <v>259</v>
      </c>
      <c r="G495" s="101"/>
      <c r="H495" s="101"/>
      <c r="I495" s="101"/>
      <c r="J495" s="101"/>
      <c r="K495" s="101"/>
      <c r="L495" s="101"/>
      <c r="M495" s="101" t="s">
        <v>436</v>
      </c>
      <c r="N495" s="101" t="s">
        <v>499</v>
      </c>
      <c r="O495" s="127" t="s">
        <v>438</v>
      </c>
      <c r="P495" s="101" t="s">
        <v>473</v>
      </c>
      <c r="Q495" s="136">
        <v>31</v>
      </c>
      <c r="R495" s="103"/>
      <c r="S495" s="101"/>
      <c r="T495" s="101"/>
      <c r="U495" s="101"/>
      <c r="V495" s="134"/>
      <c r="W495" s="237"/>
      <c r="X495" s="238"/>
      <c r="Y495" s="228">
        <f t="shared" si="81"/>
        <v>0</v>
      </c>
      <c r="Z495" s="238"/>
      <c r="AA495" s="238"/>
      <c r="AB495" s="240"/>
      <c r="AC495" s="241" t="s">
        <v>1673</v>
      </c>
      <c r="AD495" s="242">
        <v>0</v>
      </c>
      <c r="AE495" s="243">
        <v>0</v>
      </c>
      <c r="AF495" s="230">
        <f t="shared" si="82"/>
        <v>0</v>
      </c>
      <c r="AG495" s="243">
        <v>0</v>
      </c>
      <c r="AH495" s="243">
        <v>0</v>
      </c>
      <c r="AI495" s="230">
        <f t="shared" si="83"/>
        <v>0</v>
      </c>
      <c r="AJ495" s="238">
        <v>0</v>
      </c>
      <c r="AK495" s="227">
        <v>0</v>
      </c>
      <c r="AL495" s="228">
        <v>0</v>
      </c>
      <c r="AM495" s="243" t="s">
        <v>444</v>
      </c>
      <c r="AN495" s="243">
        <v>0</v>
      </c>
      <c r="AO495" s="245">
        <v>0</v>
      </c>
      <c r="AP495" s="132" t="s">
        <v>618</v>
      </c>
      <c r="AQ495" s="133" t="s">
        <v>619</v>
      </c>
      <c r="AR495" s="191"/>
      <c r="AS495" s="191"/>
      <c r="AT495" s="191"/>
      <c r="AU495" s="191"/>
      <c r="AV495" s="191"/>
      <c r="AW495" s="191"/>
    </row>
    <row r="496" spans="1:49" ht="30.75" customHeight="1" x14ac:dyDescent="0.15">
      <c r="A496" s="103" t="s">
        <v>496</v>
      </c>
      <c r="B496" s="101" t="s">
        <v>1756</v>
      </c>
      <c r="C496" s="101" t="s">
        <v>1763</v>
      </c>
      <c r="D496" s="160" t="s">
        <v>1636</v>
      </c>
      <c r="E496" s="101" t="s">
        <v>1672</v>
      </c>
      <c r="F496" s="101" t="s">
        <v>259</v>
      </c>
      <c r="G496" s="101"/>
      <c r="H496" s="101"/>
      <c r="I496" s="101"/>
      <c r="J496" s="101"/>
      <c r="K496" s="101"/>
      <c r="L496" s="101"/>
      <c r="M496" s="101" t="s">
        <v>436</v>
      </c>
      <c r="N496" s="101" t="s">
        <v>499</v>
      </c>
      <c r="O496" s="127" t="s">
        <v>438</v>
      </c>
      <c r="P496" s="101" t="s">
        <v>473</v>
      </c>
      <c r="Q496" s="136">
        <v>31</v>
      </c>
      <c r="R496" s="103"/>
      <c r="S496" s="101"/>
      <c r="T496" s="101"/>
      <c r="U496" s="101"/>
      <c r="V496" s="134"/>
      <c r="W496" s="237"/>
      <c r="X496" s="238"/>
      <c r="Y496" s="228">
        <f t="shared" si="81"/>
        <v>0</v>
      </c>
      <c r="Z496" s="238"/>
      <c r="AA496" s="238"/>
      <c r="AB496" s="240"/>
      <c r="AC496" s="241" t="s">
        <v>1673</v>
      </c>
      <c r="AD496" s="242">
        <v>0</v>
      </c>
      <c r="AE496" s="243">
        <v>0</v>
      </c>
      <c r="AF496" s="230">
        <f t="shared" si="82"/>
        <v>0</v>
      </c>
      <c r="AG496" s="243">
        <v>0</v>
      </c>
      <c r="AH496" s="243">
        <v>0</v>
      </c>
      <c r="AI496" s="230">
        <f t="shared" si="83"/>
        <v>0</v>
      </c>
      <c r="AJ496" s="238">
        <v>0</v>
      </c>
      <c r="AK496" s="227">
        <v>0</v>
      </c>
      <c r="AL496" s="228">
        <v>0</v>
      </c>
      <c r="AM496" s="243" t="s">
        <v>444</v>
      </c>
      <c r="AN496" s="243">
        <v>0</v>
      </c>
      <c r="AO496" s="245">
        <v>0</v>
      </c>
      <c r="AP496" s="132" t="s">
        <v>618</v>
      </c>
      <c r="AQ496" s="133" t="s">
        <v>619</v>
      </c>
      <c r="AR496" s="191"/>
      <c r="AS496" s="191"/>
      <c r="AT496" s="191"/>
      <c r="AU496" s="191"/>
      <c r="AV496" s="191"/>
      <c r="AW496" s="191"/>
    </row>
    <row r="497" spans="1:49" ht="30.75" customHeight="1" x14ac:dyDescent="0.15">
      <c r="A497" s="103" t="s">
        <v>496</v>
      </c>
      <c r="B497" s="101" t="s">
        <v>1756</v>
      </c>
      <c r="C497" s="101" t="s">
        <v>1763</v>
      </c>
      <c r="D497" s="160" t="s">
        <v>1734</v>
      </c>
      <c r="E497" s="101" t="s">
        <v>1672</v>
      </c>
      <c r="F497" s="101" t="s">
        <v>259</v>
      </c>
      <c r="G497" s="101"/>
      <c r="H497" s="101"/>
      <c r="I497" s="101"/>
      <c r="J497" s="101"/>
      <c r="K497" s="101"/>
      <c r="L497" s="101"/>
      <c r="M497" s="101" t="s">
        <v>436</v>
      </c>
      <c r="N497" s="101" t="s">
        <v>499</v>
      </c>
      <c r="O497" s="127" t="s">
        <v>438</v>
      </c>
      <c r="P497" s="101" t="s">
        <v>473</v>
      </c>
      <c r="Q497" s="136">
        <v>31</v>
      </c>
      <c r="R497" s="103"/>
      <c r="S497" s="101"/>
      <c r="T497" s="101"/>
      <c r="U497" s="101"/>
      <c r="V497" s="134"/>
      <c r="W497" s="237"/>
      <c r="X497" s="238"/>
      <c r="Y497" s="228">
        <f t="shared" si="81"/>
        <v>0</v>
      </c>
      <c r="Z497" s="238"/>
      <c r="AA497" s="238"/>
      <c r="AB497" s="240"/>
      <c r="AC497" s="241" t="s">
        <v>1673</v>
      </c>
      <c r="AD497" s="242">
        <v>0</v>
      </c>
      <c r="AE497" s="243">
        <v>0</v>
      </c>
      <c r="AF497" s="230">
        <f t="shared" si="82"/>
        <v>0</v>
      </c>
      <c r="AG497" s="243">
        <v>0</v>
      </c>
      <c r="AH497" s="243">
        <v>0</v>
      </c>
      <c r="AI497" s="230">
        <f t="shared" si="83"/>
        <v>0</v>
      </c>
      <c r="AJ497" s="238">
        <v>0</v>
      </c>
      <c r="AK497" s="227">
        <v>0</v>
      </c>
      <c r="AL497" s="228">
        <v>0</v>
      </c>
      <c r="AM497" s="243" t="s">
        <v>444</v>
      </c>
      <c r="AN497" s="243">
        <v>0</v>
      </c>
      <c r="AO497" s="245">
        <v>0</v>
      </c>
      <c r="AP497" s="132" t="s">
        <v>618</v>
      </c>
      <c r="AQ497" s="133" t="s">
        <v>619</v>
      </c>
      <c r="AR497" s="191"/>
      <c r="AS497" s="191"/>
      <c r="AT497" s="191"/>
      <c r="AU497" s="191"/>
      <c r="AV497" s="191"/>
      <c r="AW497" s="191"/>
    </row>
    <row r="498" spans="1:49" ht="30.75" customHeight="1" x14ac:dyDescent="0.15">
      <c r="A498" s="103" t="s">
        <v>496</v>
      </c>
      <c r="B498" s="101" t="s">
        <v>1756</v>
      </c>
      <c r="C498" s="101" t="s">
        <v>1763</v>
      </c>
      <c r="D498" s="160" t="s">
        <v>1735</v>
      </c>
      <c r="E498" s="101" t="s">
        <v>1672</v>
      </c>
      <c r="F498" s="101" t="s">
        <v>259</v>
      </c>
      <c r="G498" s="101"/>
      <c r="H498" s="101"/>
      <c r="I498" s="101"/>
      <c r="J498" s="101"/>
      <c r="K498" s="101"/>
      <c r="L498" s="101"/>
      <c r="M498" s="101" t="s">
        <v>436</v>
      </c>
      <c r="N498" s="101" t="s">
        <v>499</v>
      </c>
      <c r="O498" s="127" t="s">
        <v>438</v>
      </c>
      <c r="P498" s="101" t="s">
        <v>473</v>
      </c>
      <c r="Q498" s="136">
        <v>31</v>
      </c>
      <c r="R498" s="103"/>
      <c r="S498" s="101"/>
      <c r="T498" s="101"/>
      <c r="U498" s="101"/>
      <c r="V498" s="134"/>
      <c r="W498" s="237"/>
      <c r="X498" s="238"/>
      <c r="Y498" s="228">
        <f t="shared" si="81"/>
        <v>0</v>
      </c>
      <c r="Z498" s="238"/>
      <c r="AA498" s="238"/>
      <c r="AB498" s="240"/>
      <c r="AC498" s="241" t="s">
        <v>1673</v>
      </c>
      <c r="AD498" s="242">
        <v>0</v>
      </c>
      <c r="AE498" s="243">
        <v>0</v>
      </c>
      <c r="AF498" s="230">
        <f t="shared" si="82"/>
        <v>0</v>
      </c>
      <c r="AG498" s="243">
        <v>0</v>
      </c>
      <c r="AH498" s="243">
        <v>0</v>
      </c>
      <c r="AI498" s="230">
        <f t="shared" si="83"/>
        <v>0</v>
      </c>
      <c r="AJ498" s="238">
        <v>0</v>
      </c>
      <c r="AK498" s="227">
        <v>0</v>
      </c>
      <c r="AL498" s="228">
        <v>0</v>
      </c>
      <c r="AM498" s="243" t="s">
        <v>444</v>
      </c>
      <c r="AN498" s="243">
        <v>0</v>
      </c>
      <c r="AO498" s="245">
        <v>0</v>
      </c>
      <c r="AP498" s="132" t="s">
        <v>618</v>
      </c>
      <c r="AQ498" s="133" t="s">
        <v>619</v>
      </c>
      <c r="AR498" s="191"/>
      <c r="AS498" s="191"/>
      <c r="AT498" s="191"/>
      <c r="AU498" s="191"/>
      <c r="AV498" s="191"/>
      <c r="AW498" s="191"/>
    </row>
    <row r="499" spans="1:49" ht="30.75" customHeight="1" x14ac:dyDescent="0.15">
      <c r="A499" s="103" t="s">
        <v>496</v>
      </c>
      <c r="B499" s="101" t="s">
        <v>1756</v>
      </c>
      <c r="C499" s="101" t="s">
        <v>1763</v>
      </c>
      <c r="D499" s="160" t="s">
        <v>1736</v>
      </c>
      <c r="E499" s="101" t="s">
        <v>1672</v>
      </c>
      <c r="F499" s="101" t="s">
        <v>259</v>
      </c>
      <c r="G499" s="101"/>
      <c r="H499" s="101"/>
      <c r="I499" s="101"/>
      <c r="J499" s="101"/>
      <c r="K499" s="101"/>
      <c r="L499" s="101"/>
      <c r="M499" s="101" t="s">
        <v>436</v>
      </c>
      <c r="N499" s="101" t="s">
        <v>499</v>
      </c>
      <c r="O499" s="127" t="s">
        <v>438</v>
      </c>
      <c r="P499" s="101" t="s">
        <v>473</v>
      </c>
      <c r="Q499" s="136">
        <v>31</v>
      </c>
      <c r="R499" s="103"/>
      <c r="S499" s="101"/>
      <c r="T499" s="101"/>
      <c r="U499" s="101"/>
      <c r="V499" s="134"/>
      <c r="W499" s="237"/>
      <c r="X499" s="238"/>
      <c r="Y499" s="228">
        <f t="shared" si="81"/>
        <v>0</v>
      </c>
      <c r="Z499" s="238"/>
      <c r="AA499" s="238"/>
      <c r="AB499" s="240"/>
      <c r="AC499" s="241" t="s">
        <v>1673</v>
      </c>
      <c r="AD499" s="242">
        <v>0</v>
      </c>
      <c r="AE499" s="243">
        <v>0</v>
      </c>
      <c r="AF499" s="230">
        <f t="shared" si="82"/>
        <v>0</v>
      </c>
      <c r="AG499" s="243">
        <v>0</v>
      </c>
      <c r="AH499" s="243">
        <v>0</v>
      </c>
      <c r="AI499" s="230">
        <f t="shared" si="83"/>
        <v>0</v>
      </c>
      <c r="AJ499" s="238">
        <v>0</v>
      </c>
      <c r="AK499" s="227">
        <v>0</v>
      </c>
      <c r="AL499" s="228">
        <v>0</v>
      </c>
      <c r="AM499" s="243" t="s">
        <v>444</v>
      </c>
      <c r="AN499" s="243">
        <v>0</v>
      </c>
      <c r="AO499" s="245">
        <v>0</v>
      </c>
      <c r="AP499" s="132" t="s">
        <v>618</v>
      </c>
      <c r="AQ499" s="133" t="s">
        <v>619</v>
      </c>
      <c r="AR499" s="191"/>
      <c r="AS499" s="191"/>
      <c r="AT499" s="191"/>
      <c r="AU499" s="191"/>
      <c r="AV499" s="191"/>
      <c r="AW499" s="191"/>
    </row>
    <row r="500" spans="1:49" ht="30.75" customHeight="1" x14ac:dyDescent="0.15">
      <c r="A500" s="103" t="s">
        <v>496</v>
      </c>
      <c r="B500" s="101" t="s">
        <v>1756</v>
      </c>
      <c r="C500" s="101" t="s">
        <v>1763</v>
      </c>
      <c r="D500" s="160" t="s">
        <v>1737</v>
      </c>
      <c r="E500" s="101" t="s">
        <v>1672</v>
      </c>
      <c r="F500" s="101" t="s">
        <v>259</v>
      </c>
      <c r="G500" s="101"/>
      <c r="H500" s="101"/>
      <c r="I500" s="101"/>
      <c r="J500" s="101"/>
      <c r="K500" s="101"/>
      <c r="L500" s="101"/>
      <c r="M500" s="101" t="s">
        <v>436</v>
      </c>
      <c r="N500" s="101" t="s">
        <v>499</v>
      </c>
      <c r="O500" s="127" t="s">
        <v>438</v>
      </c>
      <c r="P500" s="101" t="s">
        <v>473</v>
      </c>
      <c r="Q500" s="136">
        <v>31</v>
      </c>
      <c r="R500" s="103"/>
      <c r="S500" s="101"/>
      <c r="T500" s="101"/>
      <c r="U500" s="101"/>
      <c r="V500" s="134"/>
      <c r="W500" s="237"/>
      <c r="X500" s="238"/>
      <c r="Y500" s="228">
        <f t="shared" si="81"/>
        <v>0</v>
      </c>
      <c r="Z500" s="238"/>
      <c r="AA500" s="238"/>
      <c r="AB500" s="240"/>
      <c r="AC500" s="241" t="s">
        <v>1673</v>
      </c>
      <c r="AD500" s="242">
        <v>0</v>
      </c>
      <c r="AE500" s="243">
        <v>0</v>
      </c>
      <c r="AF500" s="230">
        <f t="shared" si="82"/>
        <v>0</v>
      </c>
      <c r="AG500" s="243">
        <v>0</v>
      </c>
      <c r="AH500" s="243">
        <v>0</v>
      </c>
      <c r="AI500" s="230">
        <f t="shared" si="83"/>
        <v>0</v>
      </c>
      <c r="AJ500" s="238">
        <v>0</v>
      </c>
      <c r="AK500" s="227">
        <v>0</v>
      </c>
      <c r="AL500" s="228">
        <v>0</v>
      </c>
      <c r="AM500" s="243" t="s">
        <v>444</v>
      </c>
      <c r="AN500" s="243">
        <v>0</v>
      </c>
      <c r="AO500" s="245">
        <v>0</v>
      </c>
      <c r="AP500" s="132" t="s">
        <v>618</v>
      </c>
      <c r="AQ500" s="133" t="s">
        <v>619</v>
      </c>
      <c r="AR500" s="191"/>
      <c r="AS500" s="191"/>
      <c r="AT500" s="191"/>
      <c r="AU500" s="191"/>
      <c r="AV500" s="191"/>
      <c r="AW500" s="191"/>
    </row>
    <row r="501" spans="1:49" ht="30.75" customHeight="1" x14ac:dyDescent="0.15">
      <c r="A501" s="103" t="s">
        <v>496</v>
      </c>
      <c r="B501" s="101" t="s">
        <v>1756</v>
      </c>
      <c r="C501" s="101" t="s">
        <v>1763</v>
      </c>
      <c r="D501" s="160" t="s">
        <v>1738</v>
      </c>
      <c r="E501" s="101" t="s">
        <v>1672</v>
      </c>
      <c r="F501" s="101" t="s">
        <v>259</v>
      </c>
      <c r="G501" s="101"/>
      <c r="H501" s="101"/>
      <c r="I501" s="101"/>
      <c r="J501" s="101"/>
      <c r="K501" s="101"/>
      <c r="L501" s="101"/>
      <c r="M501" s="101" t="s">
        <v>436</v>
      </c>
      <c r="N501" s="101" t="s">
        <v>499</v>
      </c>
      <c r="O501" s="127" t="s">
        <v>438</v>
      </c>
      <c r="P501" s="101" t="s">
        <v>473</v>
      </c>
      <c r="Q501" s="136">
        <v>31</v>
      </c>
      <c r="R501" s="103"/>
      <c r="S501" s="101"/>
      <c r="T501" s="101"/>
      <c r="U501" s="101"/>
      <c r="V501" s="134"/>
      <c r="W501" s="237"/>
      <c r="X501" s="238"/>
      <c r="Y501" s="228">
        <f t="shared" ref="Y501:Y510" si="84">+W501+X501</f>
        <v>0</v>
      </c>
      <c r="Z501" s="238"/>
      <c r="AA501" s="238"/>
      <c r="AB501" s="240"/>
      <c r="AC501" s="241" t="s">
        <v>1673</v>
      </c>
      <c r="AD501" s="242">
        <v>0</v>
      </c>
      <c r="AE501" s="243">
        <v>0</v>
      </c>
      <c r="AF501" s="230">
        <f t="shared" ref="AF501:AF510" si="85">+AD501+AE501</f>
        <v>0</v>
      </c>
      <c r="AG501" s="243">
        <v>0</v>
      </c>
      <c r="AH501" s="243">
        <v>0</v>
      </c>
      <c r="AI501" s="230">
        <f t="shared" ref="AI501:AI510" si="86">+AG501+AH501</f>
        <v>0</v>
      </c>
      <c r="AJ501" s="238">
        <v>0</v>
      </c>
      <c r="AK501" s="227">
        <v>0</v>
      </c>
      <c r="AL501" s="228">
        <v>0</v>
      </c>
      <c r="AM501" s="243" t="s">
        <v>444</v>
      </c>
      <c r="AN501" s="243">
        <v>0</v>
      </c>
      <c r="AO501" s="245">
        <v>0</v>
      </c>
      <c r="AP501" s="132" t="s">
        <v>618</v>
      </c>
      <c r="AQ501" s="133" t="s">
        <v>619</v>
      </c>
      <c r="AR501" s="191"/>
      <c r="AS501" s="191"/>
      <c r="AT501" s="191"/>
      <c r="AU501" s="191"/>
      <c r="AV501" s="191"/>
      <c r="AW501" s="191"/>
    </row>
    <row r="502" spans="1:49" ht="30.75" customHeight="1" x14ac:dyDescent="0.15">
      <c r="A502" s="103" t="s">
        <v>496</v>
      </c>
      <c r="B502" s="101" t="s">
        <v>1756</v>
      </c>
      <c r="C502" s="101" t="s">
        <v>1763</v>
      </c>
      <c r="D502" s="160" t="s">
        <v>1739</v>
      </c>
      <c r="E502" s="101" t="s">
        <v>1672</v>
      </c>
      <c r="F502" s="101" t="s">
        <v>259</v>
      </c>
      <c r="G502" s="101"/>
      <c r="H502" s="101"/>
      <c r="I502" s="101"/>
      <c r="J502" s="101"/>
      <c r="K502" s="101"/>
      <c r="L502" s="101"/>
      <c r="M502" s="101" t="s">
        <v>436</v>
      </c>
      <c r="N502" s="101" t="s">
        <v>499</v>
      </c>
      <c r="O502" s="127" t="s">
        <v>438</v>
      </c>
      <c r="P502" s="101" t="s">
        <v>473</v>
      </c>
      <c r="Q502" s="136">
        <v>31</v>
      </c>
      <c r="R502" s="103"/>
      <c r="S502" s="101"/>
      <c r="T502" s="101"/>
      <c r="U502" s="101"/>
      <c r="V502" s="134"/>
      <c r="W502" s="237"/>
      <c r="X502" s="238"/>
      <c r="Y502" s="228">
        <f t="shared" si="84"/>
        <v>0</v>
      </c>
      <c r="Z502" s="238"/>
      <c r="AA502" s="238"/>
      <c r="AB502" s="240"/>
      <c r="AC502" s="241" t="s">
        <v>1673</v>
      </c>
      <c r="AD502" s="242">
        <v>0</v>
      </c>
      <c r="AE502" s="243">
        <v>0</v>
      </c>
      <c r="AF502" s="230">
        <f t="shared" si="85"/>
        <v>0</v>
      </c>
      <c r="AG502" s="243">
        <v>0</v>
      </c>
      <c r="AH502" s="243">
        <v>0</v>
      </c>
      <c r="AI502" s="230">
        <f t="shared" si="86"/>
        <v>0</v>
      </c>
      <c r="AJ502" s="238">
        <v>0</v>
      </c>
      <c r="AK502" s="227">
        <v>0</v>
      </c>
      <c r="AL502" s="228">
        <v>0</v>
      </c>
      <c r="AM502" s="243" t="s">
        <v>444</v>
      </c>
      <c r="AN502" s="243">
        <v>0</v>
      </c>
      <c r="AO502" s="245">
        <v>0</v>
      </c>
      <c r="AP502" s="132" t="s">
        <v>618</v>
      </c>
      <c r="AQ502" s="133" t="s">
        <v>619</v>
      </c>
      <c r="AR502" s="191"/>
      <c r="AS502" s="191"/>
      <c r="AT502" s="191"/>
      <c r="AU502" s="191"/>
      <c r="AV502" s="191"/>
      <c r="AW502" s="191"/>
    </row>
    <row r="503" spans="1:49" ht="30.75" customHeight="1" x14ac:dyDescent="0.15">
      <c r="A503" s="103" t="s">
        <v>496</v>
      </c>
      <c r="B503" s="101" t="s">
        <v>1756</v>
      </c>
      <c r="C503" s="101" t="s">
        <v>1763</v>
      </c>
      <c r="D503" s="160" t="s">
        <v>1740</v>
      </c>
      <c r="E503" s="101" t="s">
        <v>1672</v>
      </c>
      <c r="F503" s="101" t="s">
        <v>259</v>
      </c>
      <c r="G503" s="101"/>
      <c r="H503" s="101"/>
      <c r="I503" s="101"/>
      <c r="J503" s="101"/>
      <c r="K503" s="101"/>
      <c r="L503" s="101"/>
      <c r="M503" s="101" t="s">
        <v>436</v>
      </c>
      <c r="N503" s="101" t="s">
        <v>499</v>
      </c>
      <c r="O503" s="127" t="s">
        <v>438</v>
      </c>
      <c r="P503" s="101" t="s">
        <v>473</v>
      </c>
      <c r="Q503" s="136">
        <v>31</v>
      </c>
      <c r="R503" s="103"/>
      <c r="S503" s="101"/>
      <c r="T503" s="101"/>
      <c r="U503" s="101"/>
      <c r="V503" s="134"/>
      <c r="W503" s="237"/>
      <c r="X503" s="238"/>
      <c r="Y503" s="228">
        <f t="shared" si="84"/>
        <v>0</v>
      </c>
      <c r="Z503" s="238"/>
      <c r="AA503" s="238"/>
      <c r="AB503" s="240"/>
      <c r="AC503" s="241" t="s">
        <v>1673</v>
      </c>
      <c r="AD503" s="242">
        <v>0</v>
      </c>
      <c r="AE503" s="243">
        <v>0</v>
      </c>
      <c r="AF503" s="230">
        <f t="shared" si="85"/>
        <v>0</v>
      </c>
      <c r="AG503" s="243">
        <v>0</v>
      </c>
      <c r="AH503" s="243">
        <v>0</v>
      </c>
      <c r="AI503" s="230">
        <f t="shared" si="86"/>
        <v>0</v>
      </c>
      <c r="AJ503" s="238">
        <v>0</v>
      </c>
      <c r="AK503" s="227">
        <v>0</v>
      </c>
      <c r="AL503" s="228">
        <v>0</v>
      </c>
      <c r="AM503" s="243" t="s">
        <v>444</v>
      </c>
      <c r="AN503" s="243">
        <v>0</v>
      </c>
      <c r="AO503" s="245">
        <v>0</v>
      </c>
      <c r="AP503" s="132" t="s">
        <v>618</v>
      </c>
      <c r="AQ503" s="133" t="s">
        <v>619</v>
      </c>
      <c r="AR503" s="191"/>
      <c r="AS503" s="191"/>
      <c r="AT503" s="191"/>
      <c r="AU503" s="191"/>
      <c r="AV503" s="191"/>
      <c r="AW503" s="191"/>
    </row>
    <row r="504" spans="1:49" ht="42" customHeight="1" x14ac:dyDescent="0.15">
      <c r="A504" s="103" t="s">
        <v>496</v>
      </c>
      <c r="B504" s="101" t="s">
        <v>1756</v>
      </c>
      <c r="C504" s="101" t="s">
        <v>1763</v>
      </c>
      <c r="D504" s="160" t="s">
        <v>1741</v>
      </c>
      <c r="E504" s="101" t="s">
        <v>1672</v>
      </c>
      <c r="F504" s="101" t="s">
        <v>259</v>
      </c>
      <c r="G504" s="101"/>
      <c r="H504" s="101"/>
      <c r="I504" s="101"/>
      <c r="J504" s="101"/>
      <c r="K504" s="101"/>
      <c r="L504" s="101"/>
      <c r="M504" s="101" t="s">
        <v>436</v>
      </c>
      <c r="N504" s="101" t="s">
        <v>499</v>
      </c>
      <c r="O504" s="127" t="s">
        <v>438</v>
      </c>
      <c r="P504" s="101" t="s">
        <v>473</v>
      </c>
      <c r="Q504" s="136">
        <v>31</v>
      </c>
      <c r="R504" s="103"/>
      <c r="S504" s="101"/>
      <c r="T504" s="101"/>
      <c r="U504" s="101"/>
      <c r="V504" s="134"/>
      <c r="W504" s="237"/>
      <c r="X504" s="238"/>
      <c r="Y504" s="228">
        <f t="shared" si="84"/>
        <v>0</v>
      </c>
      <c r="Z504" s="238"/>
      <c r="AA504" s="238"/>
      <c r="AB504" s="240"/>
      <c r="AC504" s="241" t="s">
        <v>1673</v>
      </c>
      <c r="AD504" s="242">
        <v>0</v>
      </c>
      <c r="AE504" s="243">
        <v>0</v>
      </c>
      <c r="AF504" s="230">
        <f t="shared" si="85"/>
        <v>0</v>
      </c>
      <c r="AG504" s="243">
        <v>0</v>
      </c>
      <c r="AH504" s="243">
        <v>0</v>
      </c>
      <c r="AI504" s="230">
        <f t="shared" si="86"/>
        <v>0</v>
      </c>
      <c r="AJ504" s="238">
        <v>0</v>
      </c>
      <c r="AK504" s="227">
        <v>0</v>
      </c>
      <c r="AL504" s="228">
        <v>0</v>
      </c>
      <c r="AM504" s="243" t="s">
        <v>444</v>
      </c>
      <c r="AN504" s="243">
        <v>0</v>
      </c>
      <c r="AO504" s="245">
        <v>0</v>
      </c>
      <c r="AP504" s="132" t="s">
        <v>618</v>
      </c>
      <c r="AQ504" s="133" t="s">
        <v>619</v>
      </c>
      <c r="AR504" s="191"/>
      <c r="AS504" s="191"/>
      <c r="AT504" s="191"/>
      <c r="AU504" s="191"/>
      <c r="AV504" s="191"/>
      <c r="AW504" s="191"/>
    </row>
    <row r="505" spans="1:49" ht="30.75" customHeight="1" x14ac:dyDescent="0.15">
      <c r="A505" s="103" t="s">
        <v>496</v>
      </c>
      <c r="B505" s="101" t="s">
        <v>1756</v>
      </c>
      <c r="C505" s="101" t="s">
        <v>1763</v>
      </c>
      <c r="D505" s="160" t="s">
        <v>1742</v>
      </c>
      <c r="E505" s="101" t="s">
        <v>1672</v>
      </c>
      <c r="F505" s="101" t="s">
        <v>259</v>
      </c>
      <c r="G505" s="101"/>
      <c r="H505" s="101"/>
      <c r="I505" s="101"/>
      <c r="J505" s="101"/>
      <c r="K505" s="101"/>
      <c r="L505" s="101"/>
      <c r="M505" s="101" t="s">
        <v>436</v>
      </c>
      <c r="N505" s="101" t="s">
        <v>499</v>
      </c>
      <c r="O505" s="127" t="s">
        <v>438</v>
      </c>
      <c r="P505" s="101" t="s">
        <v>473</v>
      </c>
      <c r="Q505" s="136">
        <v>31</v>
      </c>
      <c r="R505" s="103"/>
      <c r="S505" s="101"/>
      <c r="T505" s="101"/>
      <c r="U505" s="101"/>
      <c r="V505" s="134"/>
      <c r="W505" s="237"/>
      <c r="X505" s="238"/>
      <c r="Y505" s="228">
        <f t="shared" si="84"/>
        <v>0</v>
      </c>
      <c r="Z505" s="238"/>
      <c r="AA505" s="238"/>
      <c r="AB505" s="240"/>
      <c r="AC505" s="241" t="s">
        <v>1673</v>
      </c>
      <c r="AD505" s="242">
        <v>0</v>
      </c>
      <c r="AE505" s="243">
        <v>0</v>
      </c>
      <c r="AF505" s="230">
        <f t="shared" si="85"/>
        <v>0</v>
      </c>
      <c r="AG505" s="243">
        <v>0</v>
      </c>
      <c r="AH505" s="243">
        <v>0</v>
      </c>
      <c r="AI505" s="230">
        <f t="shared" si="86"/>
        <v>0</v>
      </c>
      <c r="AJ505" s="238">
        <v>0</v>
      </c>
      <c r="AK505" s="227">
        <v>0</v>
      </c>
      <c r="AL505" s="228">
        <v>0</v>
      </c>
      <c r="AM505" s="243" t="s">
        <v>444</v>
      </c>
      <c r="AN505" s="243">
        <v>0</v>
      </c>
      <c r="AO505" s="245">
        <v>0</v>
      </c>
      <c r="AP505" s="132" t="s">
        <v>618</v>
      </c>
      <c r="AQ505" s="133" t="s">
        <v>619</v>
      </c>
      <c r="AR505" s="191"/>
      <c r="AS505" s="191"/>
      <c r="AT505" s="191"/>
      <c r="AU505" s="191"/>
      <c r="AV505" s="191"/>
      <c r="AW505" s="191"/>
    </row>
    <row r="506" spans="1:49" ht="30.75" customHeight="1" x14ac:dyDescent="0.15">
      <c r="A506" s="103" t="s">
        <v>496</v>
      </c>
      <c r="B506" s="101" t="s">
        <v>1756</v>
      </c>
      <c r="C506" s="101" t="s">
        <v>1763</v>
      </c>
      <c r="D506" s="160" t="s">
        <v>1634</v>
      </c>
      <c r="E506" s="101" t="s">
        <v>1672</v>
      </c>
      <c r="F506" s="101" t="s">
        <v>259</v>
      </c>
      <c r="G506" s="101"/>
      <c r="H506" s="101"/>
      <c r="I506" s="101"/>
      <c r="J506" s="101"/>
      <c r="K506" s="101"/>
      <c r="L506" s="101"/>
      <c r="M506" s="101" t="s">
        <v>436</v>
      </c>
      <c r="N506" s="101" t="s">
        <v>499</v>
      </c>
      <c r="O506" s="127" t="s">
        <v>438</v>
      </c>
      <c r="P506" s="101" t="s">
        <v>473</v>
      </c>
      <c r="Q506" s="136">
        <v>31</v>
      </c>
      <c r="R506" s="103"/>
      <c r="S506" s="101"/>
      <c r="T506" s="101"/>
      <c r="U506" s="101"/>
      <c r="V506" s="134"/>
      <c r="W506" s="237"/>
      <c r="X506" s="238"/>
      <c r="Y506" s="228">
        <f t="shared" si="84"/>
        <v>0</v>
      </c>
      <c r="Z506" s="238"/>
      <c r="AA506" s="238"/>
      <c r="AB506" s="240"/>
      <c r="AC506" s="241" t="s">
        <v>1673</v>
      </c>
      <c r="AD506" s="242">
        <v>0</v>
      </c>
      <c r="AE506" s="243">
        <v>0</v>
      </c>
      <c r="AF506" s="230">
        <f t="shared" si="85"/>
        <v>0</v>
      </c>
      <c r="AG506" s="243">
        <v>0</v>
      </c>
      <c r="AH506" s="243">
        <v>0</v>
      </c>
      <c r="AI506" s="230">
        <f t="shared" si="86"/>
        <v>0</v>
      </c>
      <c r="AJ506" s="238">
        <v>0</v>
      </c>
      <c r="AK506" s="227">
        <v>0</v>
      </c>
      <c r="AL506" s="228">
        <v>0</v>
      </c>
      <c r="AM506" s="243" t="s">
        <v>444</v>
      </c>
      <c r="AN506" s="243">
        <v>0</v>
      </c>
      <c r="AO506" s="245">
        <v>0</v>
      </c>
      <c r="AP506" s="132" t="s">
        <v>618</v>
      </c>
      <c r="AQ506" s="133" t="s">
        <v>619</v>
      </c>
      <c r="AR506" s="191"/>
      <c r="AS506" s="191"/>
      <c r="AT506" s="191"/>
      <c r="AU506" s="191"/>
      <c r="AV506" s="191"/>
      <c r="AW506" s="191"/>
    </row>
    <row r="507" spans="1:49" ht="30.75" customHeight="1" x14ac:dyDescent="0.15">
      <c r="A507" s="103" t="s">
        <v>496</v>
      </c>
      <c r="B507" s="101" t="s">
        <v>1756</v>
      </c>
      <c r="C507" s="101" t="s">
        <v>1763</v>
      </c>
      <c r="D507" s="160" t="s">
        <v>1633</v>
      </c>
      <c r="E507" s="101" t="s">
        <v>1672</v>
      </c>
      <c r="F507" s="101" t="s">
        <v>259</v>
      </c>
      <c r="G507" s="101"/>
      <c r="H507" s="101"/>
      <c r="I507" s="101"/>
      <c r="J507" s="101"/>
      <c r="K507" s="101"/>
      <c r="L507" s="101"/>
      <c r="M507" s="101" t="s">
        <v>436</v>
      </c>
      <c r="N507" s="101" t="s">
        <v>499</v>
      </c>
      <c r="O507" s="127" t="s">
        <v>438</v>
      </c>
      <c r="P507" s="101" t="s">
        <v>473</v>
      </c>
      <c r="Q507" s="136">
        <v>31</v>
      </c>
      <c r="R507" s="103"/>
      <c r="S507" s="101"/>
      <c r="T507" s="101"/>
      <c r="U507" s="101"/>
      <c r="V507" s="134"/>
      <c r="W507" s="237"/>
      <c r="X507" s="238"/>
      <c r="Y507" s="228">
        <f t="shared" si="84"/>
        <v>0</v>
      </c>
      <c r="Z507" s="238"/>
      <c r="AA507" s="238"/>
      <c r="AB507" s="240"/>
      <c r="AC507" s="241" t="s">
        <v>1673</v>
      </c>
      <c r="AD507" s="242">
        <v>0</v>
      </c>
      <c r="AE507" s="243">
        <v>0</v>
      </c>
      <c r="AF507" s="230">
        <f t="shared" si="85"/>
        <v>0</v>
      </c>
      <c r="AG507" s="243">
        <v>0</v>
      </c>
      <c r="AH507" s="243">
        <v>0</v>
      </c>
      <c r="AI507" s="230">
        <f t="shared" si="86"/>
        <v>0</v>
      </c>
      <c r="AJ507" s="238">
        <v>0</v>
      </c>
      <c r="AK507" s="227">
        <v>0</v>
      </c>
      <c r="AL507" s="228">
        <v>0</v>
      </c>
      <c r="AM507" s="243" t="s">
        <v>444</v>
      </c>
      <c r="AN507" s="243">
        <v>0</v>
      </c>
      <c r="AO507" s="245">
        <v>0</v>
      </c>
      <c r="AP507" s="132" t="s">
        <v>618</v>
      </c>
      <c r="AQ507" s="133" t="s">
        <v>619</v>
      </c>
      <c r="AR507" s="191"/>
      <c r="AS507" s="191"/>
      <c r="AT507" s="191"/>
      <c r="AU507" s="191"/>
      <c r="AV507" s="191"/>
      <c r="AW507" s="191"/>
    </row>
    <row r="508" spans="1:49" ht="30.75" customHeight="1" x14ac:dyDescent="0.15">
      <c r="A508" s="103" t="s">
        <v>496</v>
      </c>
      <c r="B508" s="101" t="s">
        <v>1756</v>
      </c>
      <c r="C508" s="101" t="s">
        <v>1763</v>
      </c>
      <c r="D508" s="160" t="s">
        <v>1632</v>
      </c>
      <c r="E508" s="101" t="s">
        <v>1672</v>
      </c>
      <c r="F508" s="101" t="s">
        <v>259</v>
      </c>
      <c r="G508" s="101"/>
      <c r="H508" s="101"/>
      <c r="I508" s="101"/>
      <c r="J508" s="101"/>
      <c r="K508" s="101"/>
      <c r="L508" s="101"/>
      <c r="M508" s="101" t="s">
        <v>436</v>
      </c>
      <c r="N508" s="101" t="s">
        <v>499</v>
      </c>
      <c r="O508" s="127" t="s">
        <v>438</v>
      </c>
      <c r="P508" s="101" t="s">
        <v>473</v>
      </c>
      <c r="Q508" s="136">
        <v>31</v>
      </c>
      <c r="R508" s="103"/>
      <c r="S508" s="101"/>
      <c r="T508" s="101"/>
      <c r="U508" s="101"/>
      <c r="V508" s="134"/>
      <c r="W508" s="237"/>
      <c r="X508" s="238"/>
      <c r="Y508" s="228">
        <f t="shared" si="84"/>
        <v>0</v>
      </c>
      <c r="Z508" s="238"/>
      <c r="AA508" s="238"/>
      <c r="AB508" s="240"/>
      <c r="AC508" s="241" t="s">
        <v>1673</v>
      </c>
      <c r="AD508" s="242">
        <v>0</v>
      </c>
      <c r="AE508" s="243">
        <v>0</v>
      </c>
      <c r="AF508" s="230">
        <f t="shared" si="85"/>
        <v>0</v>
      </c>
      <c r="AG508" s="243">
        <v>0</v>
      </c>
      <c r="AH508" s="243">
        <v>0</v>
      </c>
      <c r="AI508" s="230">
        <f t="shared" si="86"/>
        <v>0</v>
      </c>
      <c r="AJ508" s="238">
        <v>0</v>
      </c>
      <c r="AK508" s="227">
        <v>0</v>
      </c>
      <c r="AL508" s="228">
        <v>0</v>
      </c>
      <c r="AM508" s="243" t="s">
        <v>444</v>
      </c>
      <c r="AN508" s="243">
        <v>0</v>
      </c>
      <c r="AO508" s="245">
        <v>0</v>
      </c>
      <c r="AP508" s="132" t="s">
        <v>618</v>
      </c>
      <c r="AQ508" s="133" t="s">
        <v>619</v>
      </c>
      <c r="AR508" s="191"/>
      <c r="AS508" s="191"/>
      <c r="AT508" s="191"/>
      <c r="AU508" s="191"/>
      <c r="AV508" s="191"/>
      <c r="AW508" s="191"/>
    </row>
    <row r="509" spans="1:49" ht="30.75" customHeight="1" x14ac:dyDescent="0.15">
      <c r="A509" s="103" t="s">
        <v>496</v>
      </c>
      <c r="B509" s="101" t="s">
        <v>1756</v>
      </c>
      <c r="C509" s="101" t="s">
        <v>1763</v>
      </c>
      <c r="D509" s="160" t="s">
        <v>1743</v>
      </c>
      <c r="E509" s="101" t="s">
        <v>1672</v>
      </c>
      <c r="F509" s="101" t="s">
        <v>259</v>
      </c>
      <c r="G509" s="101"/>
      <c r="H509" s="101"/>
      <c r="I509" s="101"/>
      <c r="J509" s="101"/>
      <c r="K509" s="101"/>
      <c r="L509" s="101"/>
      <c r="M509" s="101" t="s">
        <v>436</v>
      </c>
      <c r="N509" s="101" t="s">
        <v>499</v>
      </c>
      <c r="O509" s="127" t="s">
        <v>438</v>
      </c>
      <c r="P509" s="101" t="s">
        <v>473</v>
      </c>
      <c r="Q509" s="136">
        <v>31</v>
      </c>
      <c r="R509" s="103"/>
      <c r="S509" s="101"/>
      <c r="T509" s="101"/>
      <c r="U509" s="101"/>
      <c r="V509" s="134"/>
      <c r="W509" s="237"/>
      <c r="X509" s="238"/>
      <c r="Y509" s="228">
        <f t="shared" si="84"/>
        <v>0</v>
      </c>
      <c r="Z509" s="238"/>
      <c r="AA509" s="238"/>
      <c r="AB509" s="240"/>
      <c r="AC509" s="241" t="s">
        <v>1673</v>
      </c>
      <c r="AD509" s="242">
        <v>0</v>
      </c>
      <c r="AE509" s="243">
        <v>0</v>
      </c>
      <c r="AF509" s="230">
        <f t="shared" si="85"/>
        <v>0</v>
      </c>
      <c r="AG509" s="243">
        <v>0</v>
      </c>
      <c r="AH509" s="243">
        <v>0</v>
      </c>
      <c r="AI509" s="230">
        <f t="shared" si="86"/>
        <v>0</v>
      </c>
      <c r="AJ509" s="238">
        <v>0</v>
      </c>
      <c r="AK509" s="227">
        <v>0</v>
      </c>
      <c r="AL509" s="228">
        <v>0</v>
      </c>
      <c r="AM509" s="243" t="s">
        <v>444</v>
      </c>
      <c r="AN509" s="243">
        <v>0</v>
      </c>
      <c r="AO509" s="245">
        <v>0</v>
      </c>
      <c r="AP509" s="132" t="s">
        <v>618</v>
      </c>
      <c r="AQ509" s="133" t="s">
        <v>619</v>
      </c>
      <c r="AR509" s="191"/>
      <c r="AS509" s="191"/>
      <c r="AT509" s="191"/>
      <c r="AU509" s="191"/>
      <c r="AV509" s="191"/>
      <c r="AW509" s="191"/>
    </row>
    <row r="510" spans="1:49" ht="30.75" customHeight="1" x14ac:dyDescent="0.15">
      <c r="A510" s="103" t="s">
        <v>496</v>
      </c>
      <c r="B510" s="101" t="s">
        <v>1756</v>
      </c>
      <c r="C510" s="101" t="s">
        <v>1763</v>
      </c>
      <c r="D510" s="160" t="s">
        <v>1631</v>
      </c>
      <c r="E510" s="101" t="s">
        <v>1672</v>
      </c>
      <c r="F510" s="101" t="s">
        <v>259</v>
      </c>
      <c r="G510" s="101"/>
      <c r="H510" s="101"/>
      <c r="I510" s="101"/>
      <c r="J510" s="101"/>
      <c r="K510" s="101"/>
      <c r="L510" s="101"/>
      <c r="M510" s="101" t="s">
        <v>436</v>
      </c>
      <c r="N510" s="101" t="s">
        <v>499</v>
      </c>
      <c r="O510" s="127" t="s">
        <v>438</v>
      </c>
      <c r="P510" s="101" t="s">
        <v>473</v>
      </c>
      <c r="Q510" s="136">
        <v>31</v>
      </c>
      <c r="R510" s="103"/>
      <c r="S510" s="101"/>
      <c r="T510" s="101"/>
      <c r="U510" s="101"/>
      <c r="V510" s="134"/>
      <c r="W510" s="237"/>
      <c r="X510" s="238"/>
      <c r="Y510" s="228">
        <f t="shared" si="84"/>
        <v>0</v>
      </c>
      <c r="Z510" s="238"/>
      <c r="AA510" s="238"/>
      <c r="AB510" s="240"/>
      <c r="AC510" s="241" t="s">
        <v>1673</v>
      </c>
      <c r="AD510" s="242">
        <v>0</v>
      </c>
      <c r="AE510" s="243">
        <v>0</v>
      </c>
      <c r="AF510" s="230">
        <f t="shared" si="85"/>
        <v>0</v>
      </c>
      <c r="AG510" s="243">
        <v>0</v>
      </c>
      <c r="AH510" s="243">
        <v>0</v>
      </c>
      <c r="AI510" s="230">
        <f t="shared" si="86"/>
        <v>0</v>
      </c>
      <c r="AJ510" s="238">
        <v>0</v>
      </c>
      <c r="AK510" s="227">
        <v>0</v>
      </c>
      <c r="AL510" s="228">
        <v>0</v>
      </c>
      <c r="AM510" s="243" t="s">
        <v>444</v>
      </c>
      <c r="AN510" s="243">
        <v>0</v>
      </c>
      <c r="AO510" s="245">
        <v>0</v>
      </c>
      <c r="AP510" s="132" t="s">
        <v>618</v>
      </c>
      <c r="AQ510" s="133" t="s">
        <v>619</v>
      </c>
      <c r="AR510" s="191"/>
      <c r="AS510" s="191"/>
      <c r="AT510" s="191"/>
      <c r="AU510" s="191"/>
      <c r="AV510" s="191"/>
      <c r="AW510" s="191"/>
    </row>
    <row r="511" spans="1:49" ht="30.75" customHeight="1" x14ac:dyDescent="0.15">
      <c r="A511" s="103" t="s">
        <v>1747</v>
      </c>
      <c r="B511" s="101" t="s">
        <v>1756</v>
      </c>
      <c r="C511" s="101" t="s">
        <v>1764</v>
      </c>
      <c r="D511" s="160" t="s">
        <v>1754</v>
      </c>
      <c r="E511" s="101" t="s">
        <v>1750</v>
      </c>
      <c r="F511" s="101"/>
      <c r="G511" s="101" t="s">
        <v>267</v>
      </c>
      <c r="H511" s="101"/>
      <c r="I511" s="101"/>
      <c r="J511" s="101"/>
      <c r="K511" s="101"/>
      <c r="L511" s="101"/>
      <c r="M511" s="101" t="s">
        <v>449</v>
      </c>
      <c r="N511" s="101" t="s">
        <v>437</v>
      </c>
      <c r="O511" s="127" t="s">
        <v>438</v>
      </c>
      <c r="P511" s="101" t="s">
        <v>439</v>
      </c>
      <c r="Q511" s="136">
        <v>3</v>
      </c>
      <c r="R511" s="103" t="s">
        <v>1407</v>
      </c>
      <c r="S511" s="101" t="s">
        <v>441</v>
      </c>
      <c r="T511" s="101" t="s">
        <v>478</v>
      </c>
      <c r="U511" s="101" t="s">
        <v>479</v>
      </c>
      <c r="V511" s="134" t="s">
        <v>577</v>
      </c>
      <c r="W511" s="237">
        <v>574</v>
      </c>
      <c r="X511" s="238">
        <v>21</v>
      </c>
      <c r="Y511" s="239">
        <v>595</v>
      </c>
      <c r="Z511" s="238" t="s">
        <v>452</v>
      </c>
      <c r="AA511" s="238">
        <v>1</v>
      </c>
      <c r="AB511" s="240">
        <v>60</v>
      </c>
      <c r="AC511" s="241"/>
      <c r="AD511" s="242">
        <v>0</v>
      </c>
      <c r="AE511" s="243">
        <v>0</v>
      </c>
      <c r="AF511" s="244">
        <v>0</v>
      </c>
      <c r="AG511" s="243">
        <v>0</v>
      </c>
      <c r="AH511" s="243">
        <v>0</v>
      </c>
      <c r="AI511" s="230">
        <v>0</v>
      </c>
      <c r="AJ511" s="238">
        <v>0</v>
      </c>
      <c r="AK511" s="238">
        <v>0</v>
      </c>
      <c r="AL511" s="228">
        <v>0</v>
      </c>
      <c r="AM511" s="246"/>
      <c r="AN511" s="246"/>
      <c r="AO511" s="247"/>
      <c r="AP511" s="132" t="s">
        <v>618</v>
      </c>
      <c r="AQ511" s="133" t="s">
        <v>619</v>
      </c>
      <c r="AR511" s="191"/>
      <c r="AS511" s="191"/>
      <c r="AT511" s="191"/>
      <c r="AU511" s="191"/>
      <c r="AV511" s="191"/>
      <c r="AW511" s="191"/>
    </row>
    <row r="512" spans="1:49" ht="30.75" customHeight="1" x14ac:dyDescent="0.15">
      <c r="A512" s="103" t="s">
        <v>1747</v>
      </c>
      <c r="B512" s="101" t="s">
        <v>1756</v>
      </c>
      <c r="C512" s="101" t="s">
        <v>1765</v>
      </c>
      <c r="D512" s="160" t="s">
        <v>1749</v>
      </c>
      <c r="E512" s="101" t="s">
        <v>1750</v>
      </c>
      <c r="F512" s="101"/>
      <c r="G512" s="101" t="s">
        <v>267</v>
      </c>
      <c r="H512" s="101"/>
      <c r="I512" s="101"/>
      <c r="J512" s="101"/>
      <c r="K512" s="101"/>
      <c r="L512" s="101"/>
      <c r="M512" s="101" t="s">
        <v>449</v>
      </c>
      <c r="N512" s="101" t="s">
        <v>437</v>
      </c>
      <c r="O512" s="127" t="s">
        <v>438</v>
      </c>
      <c r="P512" s="101" t="s">
        <v>439</v>
      </c>
      <c r="Q512" s="136">
        <v>4</v>
      </c>
      <c r="R512" s="103" t="s">
        <v>1407</v>
      </c>
      <c r="S512" s="101" t="s">
        <v>441</v>
      </c>
      <c r="T512" s="101" t="s">
        <v>478</v>
      </c>
      <c r="U512" s="101" t="s">
        <v>479</v>
      </c>
      <c r="V512" s="134" t="s">
        <v>577</v>
      </c>
      <c r="W512" s="248">
        <v>1056</v>
      </c>
      <c r="X512" s="238">
        <v>35</v>
      </c>
      <c r="Y512" s="249">
        <v>1091</v>
      </c>
      <c r="Z512" s="238" t="s">
        <v>452</v>
      </c>
      <c r="AA512" s="238">
        <v>1</v>
      </c>
      <c r="AB512" s="240">
        <v>200</v>
      </c>
      <c r="AC512" s="241"/>
      <c r="AD512" s="242">
        <v>0</v>
      </c>
      <c r="AE512" s="243">
        <v>0</v>
      </c>
      <c r="AF512" s="244">
        <v>0</v>
      </c>
      <c r="AG512" s="243">
        <v>0</v>
      </c>
      <c r="AH512" s="243">
        <v>0</v>
      </c>
      <c r="AI512" s="230">
        <v>0</v>
      </c>
      <c r="AJ512" s="238">
        <v>0</v>
      </c>
      <c r="AK512" s="238">
        <v>0</v>
      </c>
      <c r="AL512" s="228">
        <v>0</v>
      </c>
      <c r="AM512" s="246"/>
      <c r="AN512" s="246"/>
      <c r="AO512" s="247"/>
      <c r="AP512" s="132" t="s">
        <v>618</v>
      </c>
      <c r="AQ512" s="133" t="s">
        <v>619</v>
      </c>
      <c r="AR512" s="191"/>
      <c r="AS512" s="191"/>
      <c r="AT512" s="191"/>
      <c r="AU512" s="191"/>
      <c r="AV512" s="191"/>
      <c r="AW512" s="191"/>
    </row>
    <row r="513" spans="1:49" ht="30.75" customHeight="1" x14ac:dyDescent="0.15">
      <c r="A513" s="103" t="s">
        <v>1747</v>
      </c>
      <c r="B513" s="101" t="s">
        <v>1756</v>
      </c>
      <c r="C513" s="101" t="s">
        <v>1766</v>
      </c>
      <c r="D513" s="160" t="s">
        <v>1752</v>
      </c>
      <c r="E513" s="101" t="s">
        <v>1750</v>
      </c>
      <c r="F513" s="101"/>
      <c r="G513" s="101" t="s">
        <v>267</v>
      </c>
      <c r="H513" s="101"/>
      <c r="I513" s="101"/>
      <c r="J513" s="101"/>
      <c r="K513" s="101"/>
      <c r="L513" s="101"/>
      <c r="M513" s="101" t="s">
        <v>449</v>
      </c>
      <c r="N513" s="101" t="s">
        <v>437</v>
      </c>
      <c r="O513" s="127" t="s">
        <v>438</v>
      </c>
      <c r="P513" s="101" t="s">
        <v>439</v>
      </c>
      <c r="Q513" s="136">
        <v>3</v>
      </c>
      <c r="R513" s="103" t="s">
        <v>1407</v>
      </c>
      <c r="S513" s="101" t="s">
        <v>441</v>
      </c>
      <c r="T513" s="101" t="s">
        <v>478</v>
      </c>
      <c r="U513" s="101" t="s">
        <v>479</v>
      </c>
      <c r="V513" s="134" t="s">
        <v>577</v>
      </c>
      <c r="W513" s="237">
        <v>657</v>
      </c>
      <c r="X513" s="238">
        <v>11</v>
      </c>
      <c r="Y513" s="239">
        <v>668</v>
      </c>
      <c r="Z513" s="238" t="s">
        <v>444</v>
      </c>
      <c r="AA513" s="238">
        <v>0</v>
      </c>
      <c r="AB513" s="240">
        <v>0</v>
      </c>
      <c r="AC513" s="241"/>
      <c r="AD513" s="242">
        <v>0</v>
      </c>
      <c r="AE513" s="243">
        <v>0</v>
      </c>
      <c r="AF513" s="244">
        <v>0</v>
      </c>
      <c r="AG513" s="243">
        <v>0</v>
      </c>
      <c r="AH513" s="243">
        <v>0</v>
      </c>
      <c r="AI513" s="230">
        <v>0</v>
      </c>
      <c r="AJ513" s="238">
        <v>0</v>
      </c>
      <c r="AK513" s="238">
        <v>0</v>
      </c>
      <c r="AL513" s="228">
        <v>0</v>
      </c>
      <c r="AM513" s="246"/>
      <c r="AN513" s="246"/>
      <c r="AO513" s="247"/>
      <c r="AP513" s="132" t="s">
        <v>618</v>
      </c>
      <c r="AQ513" s="133" t="s">
        <v>619</v>
      </c>
      <c r="AR513" s="191"/>
      <c r="AS513" s="191"/>
      <c r="AT513" s="191"/>
      <c r="AU513" s="191"/>
      <c r="AV513" s="191"/>
      <c r="AW513" s="191"/>
    </row>
    <row r="514" spans="1:49" ht="41.25" customHeight="1" x14ac:dyDescent="0.15">
      <c r="A514" s="103" t="s">
        <v>1747</v>
      </c>
      <c r="B514" s="101" t="s">
        <v>1756</v>
      </c>
      <c r="C514" s="101" t="s">
        <v>1767</v>
      </c>
      <c r="D514" s="160" t="s">
        <v>1768</v>
      </c>
      <c r="E514" s="101" t="s">
        <v>1750</v>
      </c>
      <c r="F514" s="101"/>
      <c r="G514" s="101" t="s">
        <v>267</v>
      </c>
      <c r="H514" s="101"/>
      <c r="I514" s="101"/>
      <c r="J514" s="101"/>
      <c r="K514" s="101"/>
      <c r="L514" s="101"/>
      <c r="M514" s="101" t="s">
        <v>449</v>
      </c>
      <c r="N514" s="101" t="s">
        <v>437</v>
      </c>
      <c r="O514" s="127" t="s">
        <v>438</v>
      </c>
      <c r="P514" s="101" t="s">
        <v>439</v>
      </c>
      <c r="Q514" s="136">
        <v>4</v>
      </c>
      <c r="R514" s="103" t="s">
        <v>1407</v>
      </c>
      <c r="S514" s="101" t="s">
        <v>441</v>
      </c>
      <c r="T514" s="101" t="s">
        <v>478</v>
      </c>
      <c r="U514" s="101" t="s">
        <v>479</v>
      </c>
      <c r="V514" s="134" t="s">
        <v>577</v>
      </c>
      <c r="W514" s="237">
        <v>706</v>
      </c>
      <c r="X514" s="238">
        <v>92</v>
      </c>
      <c r="Y514" s="239">
        <v>798</v>
      </c>
      <c r="Z514" s="238" t="s">
        <v>452</v>
      </c>
      <c r="AA514" s="238">
        <v>1</v>
      </c>
      <c r="AB514" s="240">
        <v>50</v>
      </c>
      <c r="AC514" s="241"/>
      <c r="AD514" s="242">
        <v>0</v>
      </c>
      <c r="AE514" s="243">
        <v>0</v>
      </c>
      <c r="AF514" s="244">
        <v>0</v>
      </c>
      <c r="AG514" s="243">
        <v>0</v>
      </c>
      <c r="AH514" s="243">
        <v>0</v>
      </c>
      <c r="AI514" s="230">
        <v>0</v>
      </c>
      <c r="AJ514" s="238">
        <v>0</v>
      </c>
      <c r="AK514" s="238">
        <v>0</v>
      </c>
      <c r="AL514" s="228">
        <v>0</v>
      </c>
      <c r="AM514" s="246"/>
      <c r="AN514" s="246"/>
      <c r="AO514" s="247"/>
      <c r="AP514" s="132" t="s">
        <v>618</v>
      </c>
      <c r="AQ514" s="133" t="s">
        <v>619</v>
      </c>
      <c r="AR514" s="191"/>
      <c r="AS514" s="191"/>
      <c r="AT514" s="191"/>
      <c r="AU514" s="191"/>
      <c r="AV514" s="191"/>
      <c r="AW514" s="191"/>
    </row>
    <row r="515" spans="1:49" ht="51" customHeight="1" x14ac:dyDescent="0.15">
      <c r="A515" s="103" t="s">
        <v>432</v>
      </c>
      <c r="B515" s="101" t="s">
        <v>1756</v>
      </c>
      <c r="C515" s="101" t="s">
        <v>1769</v>
      </c>
      <c r="D515" s="160" t="s">
        <v>460</v>
      </c>
      <c r="E515" s="101" t="s">
        <v>1770</v>
      </c>
      <c r="F515" s="101"/>
      <c r="G515" s="101" t="s">
        <v>267</v>
      </c>
      <c r="H515" s="101"/>
      <c r="I515" s="101" t="s">
        <v>296</v>
      </c>
      <c r="J515" s="101"/>
      <c r="K515" s="101"/>
      <c r="L515" s="101" t="s">
        <v>349</v>
      </c>
      <c r="M515" s="101" t="s">
        <v>449</v>
      </c>
      <c r="N515" s="101" t="s">
        <v>437</v>
      </c>
      <c r="O515" s="127" t="s">
        <v>438</v>
      </c>
      <c r="P515" s="101" t="s">
        <v>439</v>
      </c>
      <c r="Q515" s="136">
        <v>1</v>
      </c>
      <c r="R515" s="103" t="s">
        <v>1284</v>
      </c>
      <c r="S515" s="101" t="s">
        <v>441</v>
      </c>
      <c r="T515" s="101" t="s">
        <v>442</v>
      </c>
      <c r="U515" s="101" t="s">
        <v>724</v>
      </c>
      <c r="V515" s="134" t="s">
        <v>724</v>
      </c>
      <c r="W515" s="237">
        <v>384</v>
      </c>
      <c r="X515" s="238">
        <v>0</v>
      </c>
      <c r="Y515" s="239">
        <v>384</v>
      </c>
      <c r="Z515" s="238" t="s">
        <v>444</v>
      </c>
      <c r="AA515" s="238">
        <v>0</v>
      </c>
      <c r="AB515" s="240">
        <v>0</v>
      </c>
      <c r="AC515" s="241"/>
      <c r="AD515" s="242">
        <v>0</v>
      </c>
      <c r="AE515" s="243">
        <v>0</v>
      </c>
      <c r="AF515" s="244">
        <v>0</v>
      </c>
      <c r="AG515" s="243">
        <v>0</v>
      </c>
      <c r="AH515" s="243">
        <v>0</v>
      </c>
      <c r="AI515" s="230">
        <v>0</v>
      </c>
      <c r="AJ515" s="238">
        <v>0</v>
      </c>
      <c r="AK515" s="238">
        <v>0</v>
      </c>
      <c r="AL515" s="228">
        <v>0</v>
      </c>
      <c r="AM515" s="246"/>
      <c r="AN515" s="246"/>
      <c r="AO515" s="247"/>
      <c r="AP515" s="132" t="s">
        <v>618</v>
      </c>
      <c r="AQ515" s="133" t="s">
        <v>619</v>
      </c>
      <c r="AR515" s="191"/>
      <c r="AS515" s="191"/>
      <c r="AT515" s="191"/>
      <c r="AU515" s="191"/>
      <c r="AV515" s="191"/>
      <c r="AW515" s="191"/>
    </row>
    <row r="516" spans="1:49" ht="33" customHeight="1" x14ac:dyDescent="0.15">
      <c r="A516" s="103" t="s">
        <v>1771</v>
      </c>
      <c r="B516" s="101" t="s">
        <v>1756</v>
      </c>
      <c r="C516" s="101" t="s">
        <v>1772</v>
      </c>
      <c r="D516" s="160" t="s">
        <v>1773</v>
      </c>
      <c r="E516" s="101" t="s">
        <v>1774</v>
      </c>
      <c r="F516" s="101"/>
      <c r="G516" s="101" t="s">
        <v>267</v>
      </c>
      <c r="H516" s="101" t="s">
        <v>285</v>
      </c>
      <c r="I516" s="101"/>
      <c r="J516" s="101"/>
      <c r="K516" s="101" t="s">
        <v>345</v>
      </c>
      <c r="L516" s="101"/>
      <c r="M516" s="101" t="s">
        <v>449</v>
      </c>
      <c r="N516" s="101" t="s">
        <v>437</v>
      </c>
      <c r="O516" s="127" t="s">
        <v>438</v>
      </c>
      <c r="P516" s="101" t="s">
        <v>439</v>
      </c>
      <c r="Q516" s="136">
        <v>18</v>
      </c>
      <c r="R516" s="103" t="s">
        <v>1060</v>
      </c>
      <c r="S516" s="101" t="s">
        <v>441</v>
      </c>
      <c r="T516" s="101" t="s">
        <v>478</v>
      </c>
      <c r="U516" s="101" t="s">
        <v>479</v>
      </c>
      <c r="V516" s="134" t="s">
        <v>479</v>
      </c>
      <c r="W516" s="248">
        <v>4682</v>
      </c>
      <c r="X516" s="238">
        <v>101</v>
      </c>
      <c r="Y516" s="249">
        <v>4783</v>
      </c>
      <c r="Z516" s="238" t="s">
        <v>444</v>
      </c>
      <c r="AA516" s="238">
        <v>0</v>
      </c>
      <c r="AB516" s="240">
        <v>0</v>
      </c>
      <c r="AC516" s="241"/>
      <c r="AD516" s="242">
        <v>0</v>
      </c>
      <c r="AE516" s="243">
        <v>0</v>
      </c>
      <c r="AF516" s="244">
        <v>0</v>
      </c>
      <c r="AG516" s="243">
        <v>0</v>
      </c>
      <c r="AH516" s="243">
        <v>0</v>
      </c>
      <c r="AI516" s="230">
        <v>0</v>
      </c>
      <c r="AJ516" s="238">
        <v>0</v>
      </c>
      <c r="AK516" s="238">
        <v>0</v>
      </c>
      <c r="AL516" s="228">
        <v>0</v>
      </c>
      <c r="AM516" s="246"/>
      <c r="AN516" s="246"/>
      <c r="AO516" s="247"/>
      <c r="AP516" s="132" t="s">
        <v>618</v>
      </c>
      <c r="AQ516" s="133" t="s">
        <v>619</v>
      </c>
      <c r="AR516" s="191"/>
      <c r="AS516" s="191"/>
      <c r="AT516" s="191"/>
      <c r="AU516" s="191"/>
      <c r="AV516" s="191"/>
      <c r="AW516" s="191"/>
    </row>
    <row r="517" spans="1:49" ht="33" customHeight="1" x14ac:dyDescent="0.15">
      <c r="A517" s="103" t="s">
        <v>496</v>
      </c>
      <c r="B517" s="101" t="s">
        <v>1775</v>
      </c>
      <c r="C517" s="101" t="s">
        <v>1776</v>
      </c>
      <c r="D517" s="160" t="s">
        <v>1680</v>
      </c>
      <c r="E517" s="101" t="s">
        <v>1672</v>
      </c>
      <c r="F517" s="101" t="s">
        <v>259</v>
      </c>
      <c r="G517" s="101"/>
      <c r="H517" s="101"/>
      <c r="I517" s="101"/>
      <c r="J517" s="101"/>
      <c r="K517" s="101"/>
      <c r="L517" s="101"/>
      <c r="M517" s="101" t="s">
        <v>436</v>
      </c>
      <c r="N517" s="101" t="s">
        <v>499</v>
      </c>
      <c r="O517" s="127" t="s">
        <v>438</v>
      </c>
      <c r="P517" s="101" t="s">
        <v>473</v>
      </c>
      <c r="Q517" s="136">
        <v>30</v>
      </c>
      <c r="R517" s="103"/>
      <c r="S517" s="101"/>
      <c r="T517" s="101"/>
      <c r="U517" s="101"/>
      <c r="V517" s="134"/>
      <c r="W517" s="237"/>
      <c r="X517" s="238"/>
      <c r="Y517" s="228">
        <f t="shared" ref="Y517:Y580" si="87">+W517+X517</f>
        <v>0</v>
      </c>
      <c r="Z517" s="238"/>
      <c r="AA517" s="238"/>
      <c r="AB517" s="240"/>
      <c r="AC517" s="241" t="s">
        <v>1673</v>
      </c>
      <c r="AD517" s="242">
        <v>0</v>
      </c>
      <c r="AE517" s="243">
        <v>0</v>
      </c>
      <c r="AF517" s="230">
        <f t="shared" ref="AF517:AF580" si="88">+AD517+AE517</f>
        <v>0</v>
      </c>
      <c r="AG517" s="243">
        <v>0</v>
      </c>
      <c r="AH517" s="243">
        <v>0</v>
      </c>
      <c r="AI517" s="230">
        <f t="shared" ref="AI517:AI580" si="89">+AG517+AH517</f>
        <v>0</v>
      </c>
      <c r="AJ517" s="238">
        <v>0</v>
      </c>
      <c r="AK517" s="227">
        <v>0</v>
      </c>
      <c r="AL517" s="228">
        <v>0</v>
      </c>
      <c r="AM517" s="246"/>
      <c r="AN517" s="246"/>
      <c r="AO517" s="247"/>
      <c r="AP517" s="132" t="s">
        <v>638</v>
      </c>
      <c r="AQ517" s="133" t="s">
        <v>643</v>
      </c>
      <c r="AR517" s="191"/>
      <c r="AS517" s="191"/>
      <c r="AT517" s="191"/>
      <c r="AU517" s="191"/>
      <c r="AV517" s="191"/>
      <c r="AW517" s="191"/>
    </row>
    <row r="518" spans="1:49" ht="33" customHeight="1" x14ac:dyDescent="0.15">
      <c r="A518" s="103" t="s">
        <v>496</v>
      </c>
      <c r="B518" s="101" t="s">
        <v>1775</v>
      </c>
      <c r="C518" s="101" t="s">
        <v>1776</v>
      </c>
      <c r="D518" s="160" t="s">
        <v>1681</v>
      </c>
      <c r="E518" s="101" t="s">
        <v>1672</v>
      </c>
      <c r="F518" s="101" t="s">
        <v>259</v>
      </c>
      <c r="G518" s="101"/>
      <c r="H518" s="101"/>
      <c r="I518" s="101"/>
      <c r="J518" s="101"/>
      <c r="K518" s="101"/>
      <c r="L518" s="101"/>
      <c r="M518" s="101" t="s">
        <v>436</v>
      </c>
      <c r="N518" s="101" t="s">
        <v>499</v>
      </c>
      <c r="O518" s="127" t="s">
        <v>438</v>
      </c>
      <c r="P518" s="101" t="s">
        <v>473</v>
      </c>
      <c r="Q518" s="136">
        <v>30</v>
      </c>
      <c r="R518" s="103"/>
      <c r="S518" s="101"/>
      <c r="T518" s="101"/>
      <c r="U518" s="101"/>
      <c r="V518" s="134"/>
      <c r="W518" s="237"/>
      <c r="X518" s="238"/>
      <c r="Y518" s="228">
        <f t="shared" si="87"/>
        <v>0</v>
      </c>
      <c r="Z518" s="238"/>
      <c r="AA518" s="238"/>
      <c r="AB518" s="240"/>
      <c r="AC518" s="241" t="s">
        <v>1673</v>
      </c>
      <c r="AD518" s="242">
        <v>0</v>
      </c>
      <c r="AE518" s="243">
        <v>0</v>
      </c>
      <c r="AF518" s="230">
        <f t="shared" si="88"/>
        <v>0</v>
      </c>
      <c r="AG518" s="243">
        <v>0</v>
      </c>
      <c r="AH518" s="243">
        <v>0</v>
      </c>
      <c r="AI518" s="230">
        <f t="shared" si="89"/>
        <v>0</v>
      </c>
      <c r="AJ518" s="238">
        <v>0</v>
      </c>
      <c r="AK518" s="227">
        <v>0</v>
      </c>
      <c r="AL518" s="228">
        <v>0</v>
      </c>
      <c r="AM518" s="246"/>
      <c r="AN518" s="246"/>
      <c r="AO518" s="247"/>
      <c r="AP518" s="132" t="s">
        <v>638</v>
      </c>
      <c r="AQ518" s="133" t="s">
        <v>643</v>
      </c>
      <c r="AR518" s="191"/>
      <c r="AS518" s="191"/>
      <c r="AT518" s="191"/>
      <c r="AU518" s="191"/>
      <c r="AV518" s="191"/>
      <c r="AW518" s="191"/>
    </row>
    <row r="519" spans="1:49" ht="33" customHeight="1" x14ac:dyDescent="0.15">
      <c r="A519" s="103" t="s">
        <v>496</v>
      </c>
      <c r="B519" s="101" t="s">
        <v>1775</v>
      </c>
      <c r="C519" s="101" t="s">
        <v>1776</v>
      </c>
      <c r="D519" s="160" t="s">
        <v>1622</v>
      </c>
      <c r="E519" s="101" t="s">
        <v>1672</v>
      </c>
      <c r="F519" s="101" t="s">
        <v>259</v>
      </c>
      <c r="G519" s="101"/>
      <c r="H519" s="101"/>
      <c r="I519" s="101"/>
      <c r="J519" s="101"/>
      <c r="K519" s="101"/>
      <c r="L519" s="101"/>
      <c r="M519" s="101" t="s">
        <v>436</v>
      </c>
      <c r="N519" s="101" t="s">
        <v>499</v>
      </c>
      <c r="O519" s="127" t="s">
        <v>438</v>
      </c>
      <c r="P519" s="101" t="s">
        <v>473</v>
      </c>
      <c r="Q519" s="136">
        <v>30</v>
      </c>
      <c r="R519" s="103"/>
      <c r="S519" s="101"/>
      <c r="T519" s="101"/>
      <c r="U519" s="101"/>
      <c r="V519" s="134"/>
      <c r="W519" s="237"/>
      <c r="X519" s="238"/>
      <c r="Y519" s="228">
        <f t="shared" si="87"/>
        <v>0</v>
      </c>
      <c r="Z519" s="238"/>
      <c r="AA519" s="238"/>
      <c r="AB519" s="240"/>
      <c r="AC519" s="241" t="s">
        <v>1673</v>
      </c>
      <c r="AD519" s="242">
        <v>0</v>
      </c>
      <c r="AE519" s="243">
        <v>0</v>
      </c>
      <c r="AF519" s="230">
        <f t="shared" si="88"/>
        <v>0</v>
      </c>
      <c r="AG519" s="243">
        <v>0</v>
      </c>
      <c r="AH519" s="243">
        <v>0</v>
      </c>
      <c r="AI519" s="230">
        <f t="shared" si="89"/>
        <v>0</v>
      </c>
      <c r="AJ519" s="238">
        <v>0</v>
      </c>
      <c r="AK519" s="227">
        <v>0</v>
      </c>
      <c r="AL519" s="228">
        <v>0</v>
      </c>
      <c r="AM519" s="246"/>
      <c r="AN519" s="246"/>
      <c r="AO519" s="247"/>
      <c r="AP519" s="132" t="s">
        <v>638</v>
      </c>
      <c r="AQ519" s="133" t="s">
        <v>643</v>
      </c>
      <c r="AR519" s="191"/>
      <c r="AS519" s="191"/>
      <c r="AT519" s="191"/>
      <c r="AU519" s="191"/>
      <c r="AV519" s="191"/>
      <c r="AW519" s="191"/>
    </row>
    <row r="520" spans="1:49" ht="42.75" customHeight="1" x14ac:dyDescent="0.15">
      <c r="A520" s="103" t="s">
        <v>496</v>
      </c>
      <c r="B520" s="101" t="s">
        <v>1775</v>
      </c>
      <c r="C520" s="101" t="s">
        <v>1776</v>
      </c>
      <c r="D520" s="160" t="s">
        <v>1682</v>
      </c>
      <c r="E520" s="101" t="s">
        <v>1672</v>
      </c>
      <c r="F520" s="101" t="s">
        <v>259</v>
      </c>
      <c r="G520" s="101"/>
      <c r="H520" s="101"/>
      <c r="I520" s="101"/>
      <c r="J520" s="101"/>
      <c r="K520" s="101"/>
      <c r="L520" s="101"/>
      <c r="M520" s="101" t="s">
        <v>436</v>
      </c>
      <c r="N520" s="101" t="s">
        <v>499</v>
      </c>
      <c r="O520" s="127" t="s">
        <v>438</v>
      </c>
      <c r="P520" s="101" t="s">
        <v>473</v>
      </c>
      <c r="Q520" s="136">
        <v>30</v>
      </c>
      <c r="R520" s="103"/>
      <c r="S520" s="101"/>
      <c r="T520" s="101"/>
      <c r="U520" s="101"/>
      <c r="V520" s="134"/>
      <c r="W520" s="237"/>
      <c r="X520" s="238"/>
      <c r="Y520" s="228">
        <f t="shared" si="87"/>
        <v>0</v>
      </c>
      <c r="Z520" s="238"/>
      <c r="AA520" s="238"/>
      <c r="AB520" s="240"/>
      <c r="AC520" s="241" t="s">
        <v>1673</v>
      </c>
      <c r="AD520" s="242">
        <v>0</v>
      </c>
      <c r="AE520" s="243">
        <v>0</v>
      </c>
      <c r="AF520" s="230">
        <f t="shared" si="88"/>
        <v>0</v>
      </c>
      <c r="AG520" s="243">
        <v>0</v>
      </c>
      <c r="AH520" s="243">
        <v>0</v>
      </c>
      <c r="AI520" s="230">
        <f t="shared" si="89"/>
        <v>0</v>
      </c>
      <c r="AJ520" s="238">
        <v>0</v>
      </c>
      <c r="AK520" s="227">
        <v>0</v>
      </c>
      <c r="AL520" s="228">
        <v>0</v>
      </c>
      <c r="AM520" s="246"/>
      <c r="AN520" s="246"/>
      <c r="AO520" s="247"/>
      <c r="AP520" s="132" t="s">
        <v>638</v>
      </c>
      <c r="AQ520" s="133" t="s">
        <v>643</v>
      </c>
      <c r="AR520" s="191"/>
      <c r="AS520" s="191"/>
      <c r="AT520" s="191"/>
      <c r="AU520" s="191"/>
      <c r="AV520" s="191"/>
      <c r="AW520" s="191"/>
    </row>
    <row r="521" spans="1:49" ht="33" customHeight="1" x14ac:dyDescent="0.15">
      <c r="A521" s="103" t="s">
        <v>496</v>
      </c>
      <c r="B521" s="101" t="s">
        <v>1775</v>
      </c>
      <c r="C521" s="101" t="s">
        <v>1776</v>
      </c>
      <c r="D521" s="160" t="s">
        <v>1684</v>
      </c>
      <c r="E521" s="101" t="s">
        <v>1672</v>
      </c>
      <c r="F521" s="101" t="s">
        <v>259</v>
      </c>
      <c r="G521" s="101"/>
      <c r="H521" s="101"/>
      <c r="I521" s="101"/>
      <c r="J521" s="101"/>
      <c r="K521" s="101"/>
      <c r="L521" s="101"/>
      <c r="M521" s="101" t="s">
        <v>436</v>
      </c>
      <c r="N521" s="101" t="s">
        <v>499</v>
      </c>
      <c r="O521" s="127" t="s">
        <v>438</v>
      </c>
      <c r="P521" s="101" t="s">
        <v>473</v>
      </c>
      <c r="Q521" s="136">
        <v>30</v>
      </c>
      <c r="R521" s="103"/>
      <c r="S521" s="101"/>
      <c r="T521" s="101"/>
      <c r="U521" s="101"/>
      <c r="V521" s="134"/>
      <c r="W521" s="237"/>
      <c r="X521" s="238"/>
      <c r="Y521" s="228">
        <f t="shared" si="87"/>
        <v>0</v>
      </c>
      <c r="Z521" s="238"/>
      <c r="AA521" s="238"/>
      <c r="AB521" s="240"/>
      <c r="AC521" s="241" t="s">
        <v>1673</v>
      </c>
      <c r="AD521" s="242">
        <v>0</v>
      </c>
      <c r="AE521" s="243">
        <v>0</v>
      </c>
      <c r="AF521" s="230">
        <f t="shared" si="88"/>
        <v>0</v>
      </c>
      <c r="AG521" s="243">
        <v>0</v>
      </c>
      <c r="AH521" s="243">
        <v>0</v>
      </c>
      <c r="AI521" s="230">
        <f t="shared" si="89"/>
        <v>0</v>
      </c>
      <c r="AJ521" s="238">
        <v>0</v>
      </c>
      <c r="AK521" s="227">
        <v>0</v>
      </c>
      <c r="AL521" s="228">
        <v>0</v>
      </c>
      <c r="AM521" s="246"/>
      <c r="AN521" s="246"/>
      <c r="AO521" s="247"/>
      <c r="AP521" s="132" t="s">
        <v>638</v>
      </c>
      <c r="AQ521" s="133" t="s">
        <v>643</v>
      </c>
      <c r="AR521" s="191"/>
      <c r="AS521" s="191"/>
      <c r="AT521" s="191"/>
      <c r="AU521" s="191"/>
      <c r="AV521" s="191"/>
      <c r="AW521" s="191"/>
    </row>
    <row r="522" spans="1:49" ht="33" customHeight="1" x14ac:dyDescent="0.15">
      <c r="A522" s="103" t="s">
        <v>496</v>
      </c>
      <c r="B522" s="101" t="s">
        <v>1775</v>
      </c>
      <c r="C522" s="101" t="s">
        <v>1776</v>
      </c>
      <c r="D522" s="160" t="s">
        <v>1685</v>
      </c>
      <c r="E522" s="101" t="s">
        <v>1672</v>
      </c>
      <c r="F522" s="101" t="s">
        <v>259</v>
      </c>
      <c r="G522" s="101"/>
      <c r="H522" s="101"/>
      <c r="I522" s="101"/>
      <c r="J522" s="101"/>
      <c r="K522" s="101"/>
      <c r="L522" s="101"/>
      <c r="M522" s="101" t="s">
        <v>436</v>
      </c>
      <c r="N522" s="101" t="s">
        <v>499</v>
      </c>
      <c r="O522" s="127" t="s">
        <v>438</v>
      </c>
      <c r="P522" s="101" t="s">
        <v>473</v>
      </c>
      <c r="Q522" s="136">
        <v>30</v>
      </c>
      <c r="R522" s="103"/>
      <c r="S522" s="101"/>
      <c r="T522" s="101"/>
      <c r="U522" s="101"/>
      <c r="V522" s="134"/>
      <c r="W522" s="237"/>
      <c r="X522" s="238"/>
      <c r="Y522" s="228">
        <f t="shared" si="87"/>
        <v>0</v>
      </c>
      <c r="Z522" s="238"/>
      <c r="AA522" s="238"/>
      <c r="AB522" s="240"/>
      <c r="AC522" s="241" t="s">
        <v>1673</v>
      </c>
      <c r="AD522" s="242">
        <v>0</v>
      </c>
      <c r="AE522" s="243">
        <v>0</v>
      </c>
      <c r="AF522" s="230">
        <f t="shared" si="88"/>
        <v>0</v>
      </c>
      <c r="AG522" s="243">
        <v>0</v>
      </c>
      <c r="AH522" s="243">
        <v>0</v>
      </c>
      <c r="AI522" s="230">
        <f t="shared" si="89"/>
        <v>0</v>
      </c>
      <c r="AJ522" s="238">
        <v>0</v>
      </c>
      <c r="AK522" s="227">
        <v>0</v>
      </c>
      <c r="AL522" s="228">
        <v>0</v>
      </c>
      <c r="AM522" s="246"/>
      <c r="AN522" s="246"/>
      <c r="AO522" s="247"/>
      <c r="AP522" s="132" t="s">
        <v>638</v>
      </c>
      <c r="AQ522" s="133" t="s">
        <v>643</v>
      </c>
      <c r="AR522" s="191"/>
      <c r="AS522" s="191"/>
      <c r="AT522" s="191"/>
      <c r="AU522" s="191"/>
      <c r="AV522" s="191"/>
      <c r="AW522" s="191"/>
    </row>
    <row r="523" spans="1:49" ht="33" customHeight="1" x14ac:dyDescent="0.15">
      <c r="A523" s="103" t="s">
        <v>496</v>
      </c>
      <c r="B523" s="101" t="s">
        <v>1775</v>
      </c>
      <c r="C523" s="101" t="s">
        <v>1776</v>
      </c>
      <c r="D523" s="160" t="s">
        <v>1686</v>
      </c>
      <c r="E523" s="101" t="s">
        <v>1672</v>
      </c>
      <c r="F523" s="101" t="s">
        <v>259</v>
      </c>
      <c r="G523" s="101"/>
      <c r="H523" s="101"/>
      <c r="I523" s="101"/>
      <c r="J523" s="101"/>
      <c r="K523" s="101"/>
      <c r="L523" s="101"/>
      <c r="M523" s="101" t="s">
        <v>436</v>
      </c>
      <c r="N523" s="101" t="s">
        <v>499</v>
      </c>
      <c r="O523" s="127" t="s">
        <v>438</v>
      </c>
      <c r="P523" s="101" t="s">
        <v>473</v>
      </c>
      <c r="Q523" s="136">
        <v>30</v>
      </c>
      <c r="R523" s="103"/>
      <c r="S523" s="101"/>
      <c r="T523" s="101"/>
      <c r="U523" s="101"/>
      <c r="V523" s="134"/>
      <c r="W523" s="237"/>
      <c r="X523" s="238"/>
      <c r="Y523" s="228">
        <f t="shared" si="87"/>
        <v>0</v>
      </c>
      <c r="Z523" s="238"/>
      <c r="AA523" s="238"/>
      <c r="AB523" s="240"/>
      <c r="AC523" s="241" t="s">
        <v>1673</v>
      </c>
      <c r="AD523" s="242">
        <v>0</v>
      </c>
      <c r="AE523" s="243">
        <v>0</v>
      </c>
      <c r="AF523" s="230">
        <f t="shared" si="88"/>
        <v>0</v>
      </c>
      <c r="AG523" s="243">
        <v>0</v>
      </c>
      <c r="AH523" s="243">
        <v>0</v>
      </c>
      <c r="AI523" s="230">
        <f t="shared" si="89"/>
        <v>0</v>
      </c>
      <c r="AJ523" s="238">
        <v>0</v>
      </c>
      <c r="AK523" s="227">
        <v>0</v>
      </c>
      <c r="AL523" s="228">
        <v>0</v>
      </c>
      <c r="AM523" s="246"/>
      <c r="AN523" s="246"/>
      <c r="AO523" s="247"/>
      <c r="AP523" s="132" t="s">
        <v>638</v>
      </c>
      <c r="AQ523" s="133" t="s">
        <v>643</v>
      </c>
      <c r="AR523" s="191"/>
      <c r="AS523" s="191"/>
      <c r="AT523" s="191"/>
      <c r="AU523" s="191"/>
      <c r="AV523" s="191"/>
      <c r="AW523" s="191"/>
    </row>
    <row r="524" spans="1:49" ht="33" customHeight="1" x14ac:dyDescent="0.15">
      <c r="A524" s="103" t="s">
        <v>496</v>
      </c>
      <c r="B524" s="101" t="s">
        <v>1775</v>
      </c>
      <c r="C524" s="101" t="s">
        <v>1776</v>
      </c>
      <c r="D524" s="160" t="s">
        <v>1687</v>
      </c>
      <c r="E524" s="101" t="s">
        <v>1672</v>
      </c>
      <c r="F524" s="101" t="s">
        <v>259</v>
      </c>
      <c r="G524" s="101"/>
      <c r="H524" s="101"/>
      <c r="I524" s="101"/>
      <c r="J524" s="101"/>
      <c r="K524" s="101"/>
      <c r="L524" s="101"/>
      <c r="M524" s="101" t="s">
        <v>436</v>
      </c>
      <c r="N524" s="101" t="s">
        <v>499</v>
      </c>
      <c r="O524" s="127" t="s">
        <v>438</v>
      </c>
      <c r="P524" s="101" t="s">
        <v>473</v>
      </c>
      <c r="Q524" s="136">
        <v>30</v>
      </c>
      <c r="R524" s="103"/>
      <c r="S524" s="101"/>
      <c r="T524" s="101"/>
      <c r="U524" s="101"/>
      <c r="V524" s="134"/>
      <c r="W524" s="237"/>
      <c r="X524" s="238"/>
      <c r="Y524" s="228">
        <f t="shared" si="87"/>
        <v>0</v>
      </c>
      <c r="Z524" s="238"/>
      <c r="AA524" s="238"/>
      <c r="AB524" s="240"/>
      <c r="AC524" s="241" t="s">
        <v>1673</v>
      </c>
      <c r="AD524" s="242">
        <v>0</v>
      </c>
      <c r="AE524" s="243">
        <v>0</v>
      </c>
      <c r="AF524" s="230">
        <f t="shared" si="88"/>
        <v>0</v>
      </c>
      <c r="AG524" s="243">
        <v>0</v>
      </c>
      <c r="AH524" s="243">
        <v>0</v>
      </c>
      <c r="AI524" s="230">
        <f t="shared" si="89"/>
        <v>0</v>
      </c>
      <c r="AJ524" s="238">
        <v>0</v>
      </c>
      <c r="AK524" s="227">
        <v>0</v>
      </c>
      <c r="AL524" s="228">
        <v>0</v>
      </c>
      <c r="AM524" s="246"/>
      <c r="AN524" s="246"/>
      <c r="AO524" s="247"/>
      <c r="AP524" s="132" t="s">
        <v>638</v>
      </c>
      <c r="AQ524" s="133" t="s">
        <v>643</v>
      </c>
      <c r="AR524" s="191"/>
      <c r="AS524" s="191"/>
      <c r="AT524" s="191"/>
      <c r="AU524" s="191"/>
      <c r="AV524" s="191"/>
      <c r="AW524" s="191"/>
    </row>
    <row r="525" spans="1:49" ht="33" customHeight="1" x14ac:dyDescent="0.15">
      <c r="A525" s="103" t="s">
        <v>496</v>
      </c>
      <c r="B525" s="101" t="s">
        <v>1775</v>
      </c>
      <c r="C525" s="101" t="s">
        <v>1776</v>
      </c>
      <c r="D525" s="160" t="s">
        <v>1688</v>
      </c>
      <c r="E525" s="101" t="s">
        <v>1672</v>
      </c>
      <c r="F525" s="101" t="s">
        <v>259</v>
      </c>
      <c r="G525" s="101"/>
      <c r="H525" s="101"/>
      <c r="I525" s="101"/>
      <c r="J525" s="101"/>
      <c r="K525" s="101"/>
      <c r="L525" s="101"/>
      <c r="M525" s="101" t="s">
        <v>436</v>
      </c>
      <c r="N525" s="101" t="s">
        <v>499</v>
      </c>
      <c r="O525" s="127" t="s">
        <v>438</v>
      </c>
      <c r="P525" s="101" t="s">
        <v>473</v>
      </c>
      <c r="Q525" s="136">
        <v>30</v>
      </c>
      <c r="R525" s="103"/>
      <c r="S525" s="101"/>
      <c r="T525" s="101"/>
      <c r="U525" s="101"/>
      <c r="V525" s="134"/>
      <c r="W525" s="237"/>
      <c r="X525" s="238"/>
      <c r="Y525" s="228">
        <f t="shared" si="87"/>
        <v>0</v>
      </c>
      <c r="Z525" s="238"/>
      <c r="AA525" s="238"/>
      <c r="AB525" s="240"/>
      <c r="AC525" s="241" t="s">
        <v>1673</v>
      </c>
      <c r="AD525" s="242">
        <v>0</v>
      </c>
      <c r="AE525" s="243">
        <v>0</v>
      </c>
      <c r="AF525" s="230">
        <f t="shared" si="88"/>
        <v>0</v>
      </c>
      <c r="AG525" s="243">
        <v>0</v>
      </c>
      <c r="AH525" s="243">
        <v>0</v>
      </c>
      <c r="AI525" s="230">
        <f t="shared" si="89"/>
        <v>0</v>
      </c>
      <c r="AJ525" s="238">
        <v>0</v>
      </c>
      <c r="AK525" s="227">
        <v>0</v>
      </c>
      <c r="AL525" s="228">
        <v>0</v>
      </c>
      <c r="AM525" s="246"/>
      <c r="AN525" s="246"/>
      <c r="AO525" s="247"/>
      <c r="AP525" s="132" t="s">
        <v>638</v>
      </c>
      <c r="AQ525" s="133" t="s">
        <v>643</v>
      </c>
      <c r="AR525" s="191"/>
      <c r="AS525" s="191"/>
      <c r="AT525" s="191"/>
      <c r="AU525" s="191"/>
      <c r="AV525" s="191"/>
      <c r="AW525" s="191"/>
    </row>
    <row r="526" spans="1:49" ht="33" customHeight="1" x14ac:dyDescent="0.15">
      <c r="A526" s="103" t="s">
        <v>496</v>
      </c>
      <c r="B526" s="101" t="s">
        <v>1775</v>
      </c>
      <c r="C526" s="101" t="s">
        <v>1776</v>
      </c>
      <c r="D526" s="160" t="s">
        <v>1689</v>
      </c>
      <c r="E526" s="101" t="s">
        <v>1672</v>
      </c>
      <c r="F526" s="101" t="s">
        <v>259</v>
      </c>
      <c r="G526" s="101"/>
      <c r="H526" s="101"/>
      <c r="I526" s="101"/>
      <c r="J526" s="101"/>
      <c r="K526" s="101"/>
      <c r="L526" s="101"/>
      <c r="M526" s="101" t="s">
        <v>436</v>
      </c>
      <c r="N526" s="101" t="s">
        <v>499</v>
      </c>
      <c r="O526" s="127" t="s">
        <v>438</v>
      </c>
      <c r="P526" s="101" t="s">
        <v>473</v>
      </c>
      <c r="Q526" s="136">
        <v>30</v>
      </c>
      <c r="R526" s="103"/>
      <c r="S526" s="101"/>
      <c r="T526" s="101"/>
      <c r="U526" s="101"/>
      <c r="V526" s="134"/>
      <c r="W526" s="237"/>
      <c r="X526" s="238"/>
      <c r="Y526" s="228">
        <f t="shared" si="87"/>
        <v>0</v>
      </c>
      <c r="Z526" s="238"/>
      <c r="AA526" s="238"/>
      <c r="AB526" s="240"/>
      <c r="AC526" s="241" t="s">
        <v>1673</v>
      </c>
      <c r="AD526" s="242">
        <v>0</v>
      </c>
      <c r="AE526" s="243">
        <v>0</v>
      </c>
      <c r="AF526" s="230">
        <f t="shared" si="88"/>
        <v>0</v>
      </c>
      <c r="AG526" s="243">
        <v>0</v>
      </c>
      <c r="AH526" s="243">
        <v>0</v>
      </c>
      <c r="AI526" s="230">
        <f t="shared" si="89"/>
        <v>0</v>
      </c>
      <c r="AJ526" s="238">
        <v>0</v>
      </c>
      <c r="AK526" s="227">
        <v>0</v>
      </c>
      <c r="AL526" s="228">
        <v>0</v>
      </c>
      <c r="AM526" s="246"/>
      <c r="AN526" s="246"/>
      <c r="AO526" s="247"/>
      <c r="AP526" s="132" t="s">
        <v>638</v>
      </c>
      <c r="AQ526" s="133" t="s">
        <v>643</v>
      </c>
      <c r="AR526" s="191"/>
      <c r="AS526" s="191"/>
      <c r="AT526" s="191"/>
      <c r="AU526" s="191"/>
      <c r="AV526" s="191"/>
      <c r="AW526" s="191"/>
    </row>
    <row r="527" spans="1:49" ht="33" customHeight="1" x14ac:dyDescent="0.15">
      <c r="A527" s="103" t="s">
        <v>496</v>
      </c>
      <c r="B527" s="101" t="s">
        <v>1775</v>
      </c>
      <c r="C527" s="101" t="s">
        <v>1776</v>
      </c>
      <c r="D527" s="160" t="s">
        <v>1690</v>
      </c>
      <c r="E527" s="101" t="s">
        <v>1672</v>
      </c>
      <c r="F527" s="101" t="s">
        <v>259</v>
      </c>
      <c r="G527" s="101"/>
      <c r="H527" s="101"/>
      <c r="I527" s="101"/>
      <c r="J527" s="101"/>
      <c r="K527" s="101"/>
      <c r="L527" s="101"/>
      <c r="M527" s="101" t="s">
        <v>436</v>
      </c>
      <c r="N527" s="101" t="s">
        <v>499</v>
      </c>
      <c r="O527" s="127" t="s">
        <v>438</v>
      </c>
      <c r="P527" s="101" t="s">
        <v>473</v>
      </c>
      <c r="Q527" s="136">
        <v>30</v>
      </c>
      <c r="R527" s="103"/>
      <c r="S527" s="101"/>
      <c r="T527" s="101"/>
      <c r="U527" s="101"/>
      <c r="V527" s="134"/>
      <c r="W527" s="237"/>
      <c r="X527" s="238"/>
      <c r="Y527" s="228">
        <f t="shared" si="87"/>
        <v>0</v>
      </c>
      <c r="Z527" s="238"/>
      <c r="AA527" s="238"/>
      <c r="AB527" s="240"/>
      <c r="AC527" s="241" t="s">
        <v>1673</v>
      </c>
      <c r="AD527" s="242">
        <v>0</v>
      </c>
      <c r="AE527" s="243">
        <v>0</v>
      </c>
      <c r="AF527" s="230">
        <f t="shared" si="88"/>
        <v>0</v>
      </c>
      <c r="AG527" s="243">
        <v>0</v>
      </c>
      <c r="AH527" s="243">
        <v>0</v>
      </c>
      <c r="AI527" s="230">
        <f t="shared" si="89"/>
        <v>0</v>
      </c>
      <c r="AJ527" s="238">
        <v>0</v>
      </c>
      <c r="AK527" s="227">
        <v>0</v>
      </c>
      <c r="AL527" s="228">
        <v>0</v>
      </c>
      <c r="AM527" s="246"/>
      <c r="AN527" s="246"/>
      <c r="AO527" s="247"/>
      <c r="AP527" s="132" t="s">
        <v>638</v>
      </c>
      <c r="AQ527" s="133" t="s">
        <v>643</v>
      </c>
      <c r="AR527" s="191"/>
      <c r="AS527" s="191"/>
      <c r="AT527" s="191"/>
      <c r="AU527" s="191"/>
      <c r="AV527" s="191"/>
      <c r="AW527" s="191"/>
    </row>
    <row r="528" spans="1:49" ht="33" customHeight="1" x14ac:dyDescent="0.15">
      <c r="A528" s="103" t="s">
        <v>496</v>
      </c>
      <c r="B528" s="101" t="s">
        <v>1775</v>
      </c>
      <c r="C528" s="101" t="s">
        <v>1776</v>
      </c>
      <c r="D528" s="160" t="s">
        <v>1691</v>
      </c>
      <c r="E528" s="101" t="s">
        <v>1672</v>
      </c>
      <c r="F528" s="101" t="s">
        <v>259</v>
      </c>
      <c r="G528" s="101"/>
      <c r="H528" s="101"/>
      <c r="I528" s="101"/>
      <c r="J528" s="101"/>
      <c r="K528" s="101"/>
      <c r="L528" s="101"/>
      <c r="M528" s="101" t="s">
        <v>436</v>
      </c>
      <c r="N528" s="101" t="s">
        <v>499</v>
      </c>
      <c r="O528" s="127" t="s">
        <v>438</v>
      </c>
      <c r="P528" s="101" t="s">
        <v>473</v>
      </c>
      <c r="Q528" s="136">
        <v>30</v>
      </c>
      <c r="R528" s="103"/>
      <c r="S528" s="101"/>
      <c r="T528" s="101"/>
      <c r="U528" s="101"/>
      <c r="V528" s="134"/>
      <c r="W528" s="237"/>
      <c r="X528" s="238"/>
      <c r="Y528" s="228">
        <f t="shared" si="87"/>
        <v>0</v>
      </c>
      <c r="Z528" s="238"/>
      <c r="AA528" s="238"/>
      <c r="AB528" s="240"/>
      <c r="AC528" s="241" t="s">
        <v>1673</v>
      </c>
      <c r="AD528" s="242">
        <v>0</v>
      </c>
      <c r="AE528" s="243">
        <v>0</v>
      </c>
      <c r="AF528" s="230">
        <f t="shared" si="88"/>
        <v>0</v>
      </c>
      <c r="AG528" s="243">
        <v>0</v>
      </c>
      <c r="AH528" s="243">
        <v>0</v>
      </c>
      <c r="AI528" s="230">
        <f t="shared" si="89"/>
        <v>0</v>
      </c>
      <c r="AJ528" s="238">
        <v>0</v>
      </c>
      <c r="AK528" s="227">
        <v>0</v>
      </c>
      <c r="AL528" s="228">
        <v>0</v>
      </c>
      <c r="AM528" s="246"/>
      <c r="AN528" s="246"/>
      <c r="AO528" s="247"/>
      <c r="AP528" s="132" t="s">
        <v>638</v>
      </c>
      <c r="AQ528" s="133" t="s">
        <v>643</v>
      </c>
      <c r="AR528" s="191"/>
      <c r="AS528" s="191"/>
      <c r="AT528" s="191"/>
      <c r="AU528" s="191"/>
      <c r="AV528" s="191"/>
      <c r="AW528" s="191"/>
    </row>
    <row r="529" spans="1:49" ht="33" customHeight="1" x14ac:dyDescent="0.15">
      <c r="A529" s="103" t="s">
        <v>496</v>
      </c>
      <c r="B529" s="101" t="s">
        <v>1775</v>
      </c>
      <c r="C529" s="101" t="s">
        <v>1776</v>
      </c>
      <c r="D529" s="160" t="s">
        <v>1692</v>
      </c>
      <c r="E529" s="101" t="s">
        <v>1672</v>
      </c>
      <c r="F529" s="101" t="s">
        <v>259</v>
      </c>
      <c r="G529" s="101"/>
      <c r="H529" s="101"/>
      <c r="I529" s="101"/>
      <c r="J529" s="101"/>
      <c r="K529" s="101"/>
      <c r="L529" s="101"/>
      <c r="M529" s="101" t="s">
        <v>436</v>
      </c>
      <c r="N529" s="101" t="s">
        <v>499</v>
      </c>
      <c r="O529" s="127" t="s">
        <v>438</v>
      </c>
      <c r="P529" s="101" t="s">
        <v>473</v>
      </c>
      <c r="Q529" s="136">
        <v>30</v>
      </c>
      <c r="R529" s="103"/>
      <c r="S529" s="101"/>
      <c r="T529" s="101"/>
      <c r="U529" s="101"/>
      <c r="V529" s="134"/>
      <c r="W529" s="237"/>
      <c r="X529" s="238"/>
      <c r="Y529" s="228">
        <f t="shared" si="87"/>
        <v>0</v>
      </c>
      <c r="Z529" s="238"/>
      <c r="AA529" s="238"/>
      <c r="AB529" s="240"/>
      <c r="AC529" s="241" t="s">
        <v>1673</v>
      </c>
      <c r="AD529" s="242">
        <v>0</v>
      </c>
      <c r="AE529" s="243">
        <v>0</v>
      </c>
      <c r="AF529" s="230">
        <f t="shared" si="88"/>
        <v>0</v>
      </c>
      <c r="AG529" s="243">
        <v>0</v>
      </c>
      <c r="AH529" s="243">
        <v>0</v>
      </c>
      <c r="AI529" s="230">
        <f t="shared" si="89"/>
        <v>0</v>
      </c>
      <c r="AJ529" s="238">
        <v>0</v>
      </c>
      <c r="AK529" s="227">
        <v>0</v>
      </c>
      <c r="AL529" s="228">
        <v>0</v>
      </c>
      <c r="AM529" s="246"/>
      <c r="AN529" s="246"/>
      <c r="AO529" s="247"/>
      <c r="AP529" s="132" t="s">
        <v>638</v>
      </c>
      <c r="AQ529" s="133" t="s">
        <v>643</v>
      </c>
      <c r="AR529" s="191"/>
      <c r="AS529" s="191"/>
      <c r="AT529" s="191"/>
      <c r="AU529" s="191"/>
      <c r="AV529" s="191"/>
      <c r="AW529" s="191"/>
    </row>
    <row r="530" spans="1:49" ht="33" customHeight="1" x14ac:dyDescent="0.15">
      <c r="A530" s="103" t="s">
        <v>496</v>
      </c>
      <c r="B530" s="101" t="s">
        <v>1775</v>
      </c>
      <c r="C530" s="101" t="s">
        <v>1776</v>
      </c>
      <c r="D530" s="160" t="s">
        <v>1693</v>
      </c>
      <c r="E530" s="101" t="s">
        <v>1672</v>
      </c>
      <c r="F530" s="101" t="s">
        <v>259</v>
      </c>
      <c r="G530" s="101"/>
      <c r="H530" s="101"/>
      <c r="I530" s="101"/>
      <c r="J530" s="101"/>
      <c r="K530" s="101"/>
      <c r="L530" s="101"/>
      <c r="M530" s="101" t="s">
        <v>436</v>
      </c>
      <c r="N530" s="101" t="s">
        <v>499</v>
      </c>
      <c r="O530" s="127" t="s">
        <v>438</v>
      </c>
      <c r="P530" s="101" t="s">
        <v>473</v>
      </c>
      <c r="Q530" s="136">
        <v>30</v>
      </c>
      <c r="R530" s="103"/>
      <c r="S530" s="101"/>
      <c r="T530" s="101"/>
      <c r="U530" s="101"/>
      <c r="V530" s="134"/>
      <c r="W530" s="237"/>
      <c r="X530" s="238"/>
      <c r="Y530" s="228">
        <f t="shared" si="87"/>
        <v>0</v>
      </c>
      <c r="Z530" s="238"/>
      <c r="AA530" s="238"/>
      <c r="AB530" s="240"/>
      <c r="AC530" s="241" t="s">
        <v>1673</v>
      </c>
      <c r="AD530" s="242">
        <v>0</v>
      </c>
      <c r="AE530" s="243">
        <v>0</v>
      </c>
      <c r="AF530" s="230">
        <f t="shared" si="88"/>
        <v>0</v>
      </c>
      <c r="AG530" s="243">
        <v>0</v>
      </c>
      <c r="AH530" s="243">
        <v>0</v>
      </c>
      <c r="AI530" s="230">
        <f t="shared" si="89"/>
        <v>0</v>
      </c>
      <c r="AJ530" s="238">
        <v>0</v>
      </c>
      <c r="AK530" s="227">
        <v>0</v>
      </c>
      <c r="AL530" s="228">
        <v>0</v>
      </c>
      <c r="AM530" s="246"/>
      <c r="AN530" s="246"/>
      <c r="AO530" s="247"/>
      <c r="AP530" s="132" t="s">
        <v>638</v>
      </c>
      <c r="AQ530" s="133" t="s">
        <v>643</v>
      </c>
      <c r="AR530" s="191"/>
      <c r="AS530" s="191"/>
      <c r="AT530" s="191"/>
      <c r="AU530" s="191"/>
      <c r="AV530" s="191"/>
      <c r="AW530" s="191"/>
    </row>
    <row r="531" spans="1:49" ht="33" customHeight="1" x14ac:dyDescent="0.15">
      <c r="A531" s="103" t="s">
        <v>496</v>
      </c>
      <c r="B531" s="101" t="s">
        <v>1775</v>
      </c>
      <c r="C531" s="101" t="s">
        <v>1776</v>
      </c>
      <c r="D531" s="160" t="s">
        <v>1694</v>
      </c>
      <c r="E531" s="101" t="s">
        <v>1672</v>
      </c>
      <c r="F531" s="101" t="s">
        <v>259</v>
      </c>
      <c r="G531" s="101"/>
      <c r="H531" s="101"/>
      <c r="I531" s="101"/>
      <c r="J531" s="101"/>
      <c r="K531" s="101"/>
      <c r="L531" s="101"/>
      <c r="M531" s="101" t="s">
        <v>436</v>
      </c>
      <c r="N531" s="101" t="s">
        <v>499</v>
      </c>
      <c r="O531" s="127" t="s">
        <v>438</v>
      </c>
      <c r="P531" s="101" t="s">
        <v>473</v>
      </c>
      <c r="Q531" s="136">
        <v>30</v>
      </c>
      <c r="R531" s="103"/>
      <c r="S531" s="101"/>
      <c r="T531" s="101"/>
      <c r="U531" s="101"/>
      <c r="V531" s="134"/>
      <c r="W531" s="237"/>
      <c r="X531" s="238"/>
      <c r="Y531" s="228">
        <f t="shared" si="87"/>
        <v>0</v>
      </c>
      <c r="Z531" s="238"/>
      <c r="AA531" s="238"/>
      <c r="AB531" s="240"/>
      <c r="AC531" s="241" t="s">
        <v>1673</v>
      </c>
      <c r="AD531" s="242">
        <v>0</v>
      </c>
      <c r="AE531" s="243">
        <v>0</v>
      </c>
      <c r="AF531" s="230">
        <f t="shared" si="88"/>
        <v>0</v>
      </c>
      <c r="AG531" s="243">
        <v>0</v>
      </c>
      <c r="AH531" s="243">
        <v>0</v>
      </c>
      <c r="AI531" s="230">
        <f t="shared" si="89"/>
        <v>0</v>
      </c>
      <c r="AJ531" s="238">
        <v>0</v>
      </c>
      <c r="AK531" s="227">
        <v>0</v>
      </c>
      <c r="AL531" s="228">
        <v>0</v>
      </c>
      <c r="AM531" s="246"/>
      <c r="AN531" s="246"/>
      <c r="AO531" s="247"/>
      <c r="AP531" s="132" t="s">
        <v>638</v>
      </c>
      <c r="AQ531" s="133" t="s">
        <v>643</v>
      </c>
      <c r="AR531" s="191"/>
      <c r="AS531" s="191"/>
      <c r="AT531" s="191"/>
      <c r="AU531" s="191"/>
      <c r="AV531" s="191"/>
      <c r="AW531" s="191"/>
    </row>
    <row r="532" spans="1:49" ht="33" customHeight="1" x14ac:dyDescent="0.15">
      <c r="A532" s="103" t="s">
        <v>496</v>
      </c>
      <c r="B532" s="101" t="s">
        <v>1775</v>
      </c>
      <c r="C532" s="101" t="s">
        <v>1776</v>
      </c>
      <c r="D532" s="160" t="s">
        <v>1695</v>
      </c>
      <c r="E532" s="101" t="s">
        <v>1672</v>
      </c>
      <c r="F532" s="101" t="s">
        <v>259</v>
      </c>
      <c r="G532" s="101"/>
      <c r="H532" s="101"/>
      <c r="I532" s="101"/>
      <c r="J532" s="101"/>
      <c r="K532" s="101"/>
      <c r="L532" s="101"/>
      <c r="M532" s="101" t="s">
        <v>436</v>
      </c>
      <c r="N532" s="101" t="s">
        <v>499</v>
      </c>
      <c r="O532" s="127" t="s">
        <v>438</v>
      </c>
      <c r="P532" s="101" t="s">
        <v>473</v>
      </c>
      <c r="Q532" s="136">
        <v>30</v>
      </c>
      <c r="R532" s="103"/>
      <c r="S532" s="101"/>
      <c r="T532" s="101"/>
      <c r="U532" s="101"/>
      <c r="V532" s="134"/>
      <c r="W532" s="237"/>
      <c r="X532" s="238"/>
      <c r="Y532" s="228">
        <f t="shared" si="87"/>
        <v>0</v>
      </c>
      <c r="Z532" s="238"/>
      <c r="AA532" s="238"/>
      <c r="AB532" s="240"/>
      <c r="AC532" s="241" t="s">
        <v>1673</v>
      </c>
      <c r="AD532" s="242">
        <v>0</v>
      </c>
      <c r="AE532" s="243">
        <v>0</v>
      </c>
      <c r="AF532" s="230">
        <f t="shared" si="88"/>
        <v>0</v>
      </c>
      <c r="AG532" s="243">
        <v>0</v>
      </c>
      <c r="AH532" s="243">
        <v>0</v>
      </c>
      <c r="AI532" s="230">
        <f t="shared" si="89"/>
        <v>0</v>
      </c>
      <c r="AJ532" s="238">
        <v>0</v>
      </c>
      <c r="AK532" s="227">
        <v>0</v>
      </c>
      <c r="AL532" s="228">
        <v>0</v>
      </c>
      <c r="AM532" s="246"/>
      <c r="AN532" s="246"/>
      <c r="AO532" s="247"/>
      <c r="AP532" s="132" t="s">
        <v>638</v>
      </c>
      <c r="AQ532" s="133" t="s">
        <v>643</v>
      </c>
      <c r="AR532" s="191"/>
      <c r="AS532" s="191"/>
      <c r="AT532" s="191"/>
      <c r="AU532" s="191"/>
      <c r="AV532" s="191"/>
      <c r="AW532" s="191"/>
    </row>
    <row r="533" spans="1:49" ht="33" customHeight="1" x14ac:dyDescent="0.15">
      <c r="A533" s="103" t="s">
        <v>496</v>
      </c>
      <c r="B533" s="101" t="s">
        <v>1775</v>
      </c>
      <c r="C533" s="101" t="s">
        <v>1776</v>
      </c>
      <c r="D533" s="160" t="s">
        <v>1696</v>
      </c>
      <c r="E533" s="101" t="s">
        <v>1672</v>
      </c>
      <c r="F533" s="101" t="s">
        <v>259</v>
      </c>
      <c r="G533" s="101"/>
      <c r="H533" s="101"/>
      <c r="I533" s="101"/>
      <c r="J533" s="101"/>
      <c r="K533" s="101"/>
      <c r="L533" s="101"/>
      <c r="M533" s="101" t="s">
        <v>436</v>
      </c>
      <c r="N533" s="101" t="s">
        <v>499</v>
      </c>
      <c r="O533" s="127" t="s">
        <v>438</v>
      </c>
      <c r="P533" s="101" t="s">
        <v>473</v>
      </c>
      <c r="Q533" s="136">
        <v>30</v>
      </c>
      <c r="R533" s="103"/>
      <c r="S533" s="101"/>
      <c r="T533" s="101"/>
      <c r="U533" s="101"/>
      <c r="V533" s="134"/>
      <c r="W533" s="237"/>
      <c r="X533" s="238"/>
      <c r="Y533" s="228">
        <f t="shared" si="87"/>
        <v>0</v>
      </c>
      <c r="Z533" s="238"/>
      <c r="AA533" s="238"/>
      <c r="AB533" s="240"/>
      <c r="AC533" s="241" t="s">
        <v>1673</v>
      </c>
      <c r="AD533" s="242">
        <v>0</v>
      </c>
      <c r="AE533" s="243">
        <v>0</v>
      </c>
      <c r="AF533" s="230">
        <f t="shared" si="88"/>
        <v>0</v>
      </c>
      <c r="AG533" s="243">
        <v>0</v>
      </c>
      <c r="AH533" s="243">
        <v>0</v>
      </c>
      <c r="AI533" s="230">
        <f t="shared" si="89"/>
        <v>0</v>
      </c>
      <c r="AJ533" s="238">
        <v>0</v>
      </c>
      <c r="AK533" s="227">
        <v>0</v>
      </c>
      <c r="AL533" s="228">
        <v>0</v>
      </c>
      <c r="AM533" s="246"/>
      <c r="AN533" s="246"/>
      <c r="AO533" s="247"/>
      <c r="AP533" s="132" t="s">
        <v>638</v>
      </c>
      <c r="AQ533" s="133" t="s">
        <v>643</v>
      </c>
      <c r="AR533" s="191"/>
      <c r="AS533" s="191"/>
      <c r="AT533" s="191"/>
      <c r="AU533" s="191"/>
      <c r="AV533" s="191"/>
      <c r="AW533" s="191"/>
    </row>
    <row r="534" spans="1:49" ht="33" customHeight="1" x14ac:dyDescent="0.15">
      <c r="A534" s="103" t="s">
        <v>496</v>
      </c>
      <c r="B534" s="101" t="s">
        <v>1775</v>
      </c>
      <c r="C534" s="101" t="s">
        <v>1776</v>
      </c>
      <c r="D534" s="160" t="s">
        <v>1697</v>
      </c>
      <c r="E534" s="101" t="s">
        <v>1672</v>
      </c>
      <c r="F534" s="101" t="s">
        <v>259</v>
      </c>
      <c r="G534" s="101"/>
      <c r="H534" s="101"/>
      <c r="I534" s="101"/>
      <c r="J534" s="101"/>
      <c r="K534" s="101"/>
      <c r="L534" s="101"/>
      <c r="M534" s="101" t="s">
        <v>436</v>
      </c>
      <c r="N534" s="101" t="s">
        <v>499</v>
      </c>
      <c r="O534" s="127" t="s">
        <v>438</v>
      </c>
      <c r="P534" s="101" t="s">
        <v>473</v>
      </c>
      <c r="Q534" s="136">
        <v>30</v>
      </c>
      <c r="R534" s="103"/>
      <c r="S534" s="101"/>
      <c r="T534" s="101"/>
      <c r="U534" s="101"/>
      <c r="V534" s="134"/>
      <c r="W534" s="237"/>
      <c r="X534" s="238"/>
      <c r="Y534" s="228">
        <f t="shared" si="87"/>
        <v>0</v>
      </c>
      <c r="Z534" s="238"/>
      <c r="AA534" s="238"/>
      <c r="AB534" s="240"/>
      <c r="AC534" s="241" t="s">
        <v>1673</v>
      </c>
      <c r="AD534" s="242">
        <v>0</v>
      </c>
      <c r="AE534" s="243">
        <v>0</v>
      </c>
      <c r="AF534" s="230">
        <f t="shared" si="88"/>
        <v>0</v>
      </c>
      <c r="AG534" s="243">
        <v>0</v>
      </c>
      <c r="AH534" s="243">
        <v>0</v>
      </c>
      <c r="AI534" s="230">
        <f t="shared" si="89"/>
        <v>0</v>
      </c>
      <c r="AJ534" s="238">
        <v>0</v>
      </c>
      <c r="AK534" s="227">
        <v>0</v>
      </c>
      <c r="AL534" s="228">
        <v>0</v>
      </c>
      <c r="AM534" s="246"/>
      <c r="AN534" s="246"/>
      <c r="AO534" s="247"/>
      <c r="AP534" s="132" t="s">
        <v>638</v>
      </c>
      <c r="AQ534" s="133" t="s">
        <v>643</v>
      </c>
      <c r="AR534" s="191"/>
      <c r="AS534" s="191"/>
      <c r="AT534" s="191"/>
      <c r="AU534" s="191"/>
      <c r="AV534" s="191"/>
      <c r="AW534" s="191"/>
    </row>
    <row r="535" spans="1:49" ht="33" customHeight="1" x14ac:dyDescent="0.15">
      <c r="A535" s="103" t="s">
        <v>496</v>
      </c>
      <c r="B535" s="101" t="s">
        <v>1775</v>
      </c>
      <c r="C535" s="101" t="s">
        <v>1776</v>
      </c>
      <c r="D535" s="160" t="s">
        <v>1698</v>
      </c>
      <c r="E535" s="101" t="s">
        <v>1672</v>
      </c>
      <c r="F535" s="101" t="s">
        <v>259</v>
      </c>
      <c r="G535" s="101"/>
      <c r="H535" s="101"/>
      <c r="I535" s="101"/>
      <c r="J535" s="101"/>
      <c r="K535" s="101"/>
      <c r="L535" s="101"/>
      <c r="M535" s="101" t="s">
        <v>436</v>
      </c>
      <c r="N535" s="101" t="s">
        <v>499</v>
      </c>
      <c r="O535" s="127" t="s">
        <v>438</v>
      </c>
      <c r="P535" s="101" t="s">
        <v>473</v>
      </c>
      <c r="Q535" s="136">
        <v>30</v>
      </c>
      <c r="R535" s="103"/>
      <c r="S535" s="101"/>
      <c r="T535" s="101"/>
      <c r="U535" s="101"/>
      <c r="V535" s="134"/>
      <c r="W535" s="237"/>
      <c r="X535" s="238"/>
      <c r="Y535" s="228">
        <f t="shared" si="87"/>
        <v>0</v>
      </c>
      <c r="Z535" s="238"/>
      <c r="AA535" s="238"/>
      <c r="AB535" s="240"/>
      <c r="AC535" s="241" t="s">
        <v>1673</v>
      </c>
      <c r="AD535" s="242">
        <v>0</v>
      </c>
      <c r="AE535" s="243">
        <v>0</v>
      </c>
      <c r="AF535" s="230">
        <f t="shared" si="88"/>
        <v>0</v>
      </c>
      <c r="AG535" s="243">
        <v>0</v>
      </c>
      <c r="AH535" s="243">
        <v>0</v>
      </c>
      <c r="AI535" s="230">
        <f t="shared" si="89"/>
        <v>0</v>
      </c>
      <c r="AJ535" s="238">
        <v>0</v>
      </c>
      <c r="AK535" s="227">
        <v>0</v>
      </c>
      <c r="AL535" s="228">
        <v>0</v>
      </c>
      <c r="AM535" s="246"/>
      <c r="AN535" s="246"/>
      <c r="AO535" s="247"/>
      <c r="AP535" s="132" t="s">
        <v>638</v>
      </c>
      <c r="AQ535" s="133" t="s">
        <v>643</v>
      </c>
      <c r="AR535" s="191"/>
      <c r="AS535" s="191"/>
      <c r="AT535" s="191"/>
      <c r="AU535" s="191"/>
      <c r="AV535" s="191"/>
      <c r="AW535" s="191"/>
    </row>
    <row r="536" spans="1:49" ht="33" customHeight="1" x14ac:dyDescent="0.15">
      <c r="A536" s="103" t="s">
        <v>496</v>
      </c>
      <c r="B536" s="101" t="s">
        <v>1775</v>
      </c>
      <c r="C536" s="101" t="s">
        <v>1776</v>
      </c>
      <c r="D536" s="160" t="s">
        <v>1699</v>
      </c>
      <c r="E536" s="101" t="s">
        <v>1672</v>
      </c>
      <c r="F536" s="101" t="s">
        <v>259</v>
      </c>
      <c r="G536" s="101"/>
      <c r="H536" s="101"/>
      <c r="I536" s="101"/>
      <c r="J536" s="101"/>
      <c r="K536" s="101"/>
      <c r="L536" s="101"/>
      <c r="M536" s="101" t="s">
        <v>436</v>
      </c>
      <c r="N536" s="101" t="s">
        <v>499</v>
      </c>
      <c r="O536" s="127" t="s">
        <v>438</v>
      </c>
      <c r="P536" s="101" t="s">
        <v>473</v>
      </c>
      <c r="Q536" s="136">
        <v>30</v>
      </c>
      <c r="R536" s="103"/>
      <c r="S536" s="101"/>
      <c r="T536" s="101"/>
      <c r="U536" s="101"/>
      <c r="V536" s="134"/>
      <c r="W536" s="237"/>
      <c r="X536" s="238"/>
      <c r="Y536" s="228">
        <f t="shared" si="87"/>
        <v>0</v>
      </c>
      <c r="Z536" s="238"/>
      <c r="AA536" s="238"/>
      <c r="AB536" s="240"/>
      <c r="AC536" s="241" t="s">
        <v>1673</v>
      </c>
      <c r="AD536" s="242">
        <v>0</v>
      </c>
      <c r="AE536" s="243">
        <v>0</v>
      </c>
      <c r="AF536" s="230">
        <f t="shared" si="88"/>
        <v>0</v>
      </c>
      <c r="AG536" s="243">
        <v>0</v>
      </c>
      <c r="AH536" s="243">
        <v>0</v>
      </c>
      <c r="AI536" s="230">
        <f t="shared" si="89"/>
        <v>0</v>
      </c>
      <c r="AJ536" s="238">
        <v>0</v>
      </c>
      <c r="AK536" s="227">
        <v>0</v>
      </c>
      <c r="AL536" s="228">
        <v>0</v>
      </c>
      <c r="AM536" s="246"/>
      <c r="AN536" s="246"/>
      <c r="AO536" s="247"/>
      <c r="AP536" s="132" t="s">
        <v>638</v>
      </c>
      <c r="AQ536" s="133" t="s">
        <v>643</v>
      </c>
      <c r="AR536" s="191"/>
      <c r="AS536" s="191"/>
      <c r="AT536" s="191"/>
      <c r="AU536" s="191"/>
      <c r="AV536" s="191"/>
      <c r="AW536" s="191"/>
    </row>
    <row r="537" spans="1:49" ht="33" customHeight="1" x14ac:dyDescent="0.15">
      <c r="A537" s="103" t="s">
        <v>496</v>
      </c>
      <c r="B537" s="101" t="s">
        <v>1775</v>
      </c>
      <c r="C537" s="101" t="s">
        <v>1776</v>
      </c>
      <c r="D537" s="160" t="s">
        <v>1700</v>
      </c>
      <c r="E537" s="101" t="s">
        <v>1672</v>
      </c>
      <c r="F537" s="101" t="s">
        <v>259</v>
      </c>
      <c r="G537" s="101"/>
      <c r="H537" s="101"/>
      <c r="I537" s="101"/>
      <c r="J537" s="101"/>
      <c r="K537" s="101"/>
      <c r="L537" s="101"/>
      <c r="M537" s="101" t="s">
        <v>436</v>
      </c>
      <c r="N537" s="101" t="s">
        <v>499</v>
      </c>
      <c r="O537" s="127" t="s">
        <v>438</v>
      </c>
      <c r="P537" s="101" t="s">
        <v>473</v>
      </c>
      <c r="Q537" s="136">
        <v>30</v>
      </c>
      <c r="R537" s="103"/>
      <c r="S537" s="101"/>
      <c r="T537" s="101"/>
      <c r="U537" s="101"/>
      <c r="V537" s="134"/>
      <c r="W537" s="237"/>
      <c r="X537" s="238"/>
      <c r="Y537" s="228">
        <f t="shared" si="87"/>
        <v>0</v>
      </c>
      <c r="Z537" s="238"/>
      <c r="AA537" s="238"/>
      <c r="AB537" s="240"/>
      <c r="AC537" s="241" t="s">
        <v>1673</v>
      </c>
      <c r="AD537" s="242">
        <v>0</v>
      </c>
      <c r="AE537" s="243">
        <v>0</v>
      </c>
      <c r="AF537" s="230">
        <f t="shared" si="88"/>
        <v>0</v>
      </c>
      <c r="AG537" s="243">
        <v>0</v>
      </c>
      <c r="AH537" s="243">
        <v>0</v>
      </c>
      <c r="AI537" s="230">
        <f t="shared" si="89"/>
        <v>0</v>
      </c>
      <c r="AJ537" s="238">
        <v>0</v>
      </c>
      <c r="AK537" s="227">
        <v>0</v>
      </c>
      <c r="AL537" s="228">
        <v>0</v>
      </c>
      <c r="AM537" s="246"/>
      <c r="AN537" s="246"/>
      <c r="AO537" s="247"/>
      <c r="AP537" s="132" t="s">
        <v>638</v>
      </c>
      <c r="AQ537" s="133" t="s">
        <v>643</v>
      </c>
      <c r="AR537" s="191"/>
      <c r="AS537" s="191"/>
      <c r="AT537" s="191"/>
      <c r="AU537" s="191"/>
      <c r="AV537" s="191"/>
      <c r="AW537" s="191"/>
    </row>
    <row r="538" spans="1:49" ht="33" customHeight="1" x14ac:dyDescent="0.15">
      <c r="A538" s="103" t="s">
        <v>496</v>
      </c>
      <c r="B538" s="101" t="s">
        <v>1775</v>
      </c>
      <c r="C538" s="101" t="s">
        <v>1776</v>
      </c>
      <c r="D538" s="160" t="s">
        <v>1701</v>
      </c>
      <c r="E538" s="101" t="s">
        <v>1672</v>
      </c>
      <c r="F538" s="101" t="s">
        <v>259</v>
      </c>
      <c r="G538" s="101"/>
      <c r="H538" s="101"/>
      <c r="I538" s="101"/>
      <c r="J538" s="101"/>
      <c r="K538" s="101"/>
      <c r="L538" s="101"/>
      <c r="M538" s="101" t="s">
        <v>436</v>
      </c>
      <c r="N538" s="101" t="s">
        <v>499</v>
      </c>
      <c r="O538" s="127" t="s">
        <v>438</v>
      </c>
      <c r="P538" s="101" t="s">
        <v>473</v>
      </c>
      <c r="Q538" s="136">
        <v>30</v>
      </c>
      <c r="R538" s="103"/>
      <c r="S538" s="101"/>
      <c r="T538" s="101"/>
      <c r="U538" s="101"/>
      <c r="V538" s="134"/>
      <c r="W538" s="237"/>
      <c r="X538" s="238"/>
      <c r="Y538" s="228">
        <f t="shared" si="87"/>
        <v>0</v>
      </c>
      <c r="Z538" s="238"/>
      <c r="AA538" s="238"/>
      <c r="AB538" s="240"/>
      <c r="AC538" s="241" t="s">
        <v>1673</v>
      </c>
      <c r="AD538" s="242">
        <v>0</v>
      </c>
      <c r="AE538" s="243">
        <v>0</v>
      </c>
      <c r="AF538" s="230">
        <f t="shared" si="88"/>
        <v>0</v>
      </c>
      <c r="AG538" s="243">
        <v>0</v>
      </c>
      <c r="AH538" s="243">
        <v>0</v>
      </c>
      <c r="AI538" s="230">
        <f t="shared" si="89"/>
        <v>0</v>
      </c>
      <c r="AJ538" s="238">
        <v>0</v>
      </c>
      <c r="AK538" s="227">
        <v>0</v>
      </c>
      <c r="AL538" s="228">
        <v>0</v>
      </c>
      <c r="AM538" s="246"/>
      <c r="AN538" s="246"/>
      <c r="AO538" s="247"/>
      <c r="AP538" s="132" t="s">
        <v>638</v>
      </c>
      <c r="AQ538" s="133" t="s">
        <v>643</v>
      </c>
      <c r="AR538" s="191"/>
      <c r="AS538" s="191"/>
      <c r="AT538" s="191"/>
      <c r="AU538" s="191"/>
      <c r="AV538" s="191"/>
      <c r="AW538" s="191"/>
    </row>
    <row r="539" spans="1:49" ht="33" customHeight="1" x14ac:dyDescent="0.15">
      <c r="A539" s="103" t="s">
        <v>496</v>
      </c>
      <c r="B539" s="101" t="s">
        <v>1775</v>
      </c>
      <c r="C539" s="101" t="s">
        <v>1776</v>
      </c>
      <c r="D539" s="160" t="s">
        <v>1702</v>
      </c>
      <c r="E539" s="101" t="s">
        <v>1672</v>
      </c>
      <c r="F539" s="101" t="s">
        <v>259</v>
      </c>
      <c r="G539" s="101"/>
      <c r="H539" s="101"/>
      <c r="I539" s="101"/>
      <c r="J539" s="101"/>
      <c r="K539" s="101"/>
      <c r="L539" s="101"/>
      <c r="M539" s="101" t="s">
        <v>436</v>
      </c>
      <c r="N539" s="101" t="s">
        <v>499</v>
      </c>
      <c r="O539" s="127" t="s">
        <v>438</v>
      </c>
      <c r="P539" s="101" t="s">
        <v>473</v>
      </c>
      <c r="Q539" s="136">
        <v>30</v>
      </c>
      <c r="R539" s="103"/>
      <c r="S539" s="101"/>
      <c r="T539" s="101"/>
      <c r="U539" s="101"/>
      <c r="V539" s="134"/>
      <c r="W539" s="237"/>
      <c r="X539" s="238"/>
      <c r="Y539" s="228">
        <f t="shared" si="87"/>
        <v>0</v>
      </c>
      <c r="Z539" s="238"/>
      <c r="AA539" s="238"/>
      <c r="AB539" s="240"/>
      <c r="AC539" s="241" t="s">
        <v>1673</v>
      </c>
      <c r="AD539" s="242">
        <v>0</v>
      </c>
      <c r="AE539" s="243">
        <v>0</v>
      </c>
      <c r="AF539" s="230">
        <f t="shared" si="88"/>
        <v>0</v>
      </c>
      <c r="AG539" s="243">
        <v>0</v>
      </c>
      <c r="AH539" s="243">
        <v>0</v>
      </c>
      <c r="AI539" s="230">
        <f t="shared" si="89"/>
        <v>0</v>
      </c>
      <c r="AJ539" s="238">
        <v>0</v>
      </c>
      <c r="AK539" s="227">
        <v>0</v>
      </c>
      <c r="AL539" s="228">
        <v>0</v>
      </c>
      <c r="AM539" s="246"/>
      <c r="AN539" s="246"/>
      <c r="AO539" s="247"/>
      <c r="AP539" s="132" t="s">
        <v>638</v>
      </c>
      <c r="AQ539" s="133" t="s">
        <v>643</v>
      </c>
      <c r="AR539" s="191"/>
      <c r="AS539" s="191"/>
      <c r="AT539" s="191"/>
      <c r="AU539" s="191"/>
      <c r="AV539" s="191"/>
      <c r="AW539" s="191"/>
    </row>
    <row r="540" spans="1:49" ht="33" customHeight="1" x14ac:dyDescent="0.15">
      <c r="A540" s="103" t="s">
        <v>496</v>
      </c>
      <c r="B540" s="101" t="s">
        <v>1775</v>
      </c>
      <c r="C540" s="101" t="s">
        <v>1776</v>
      </c>
      <c r="D540" s="160" t="s">
        <v>1703</v>
      </c>
      <c r="E540" s="101" t="s">
        <v>1672</v>
      </c>
      <c r="F540" s="101" t="s">
        <v>259</v>
      </c>
      <c r="G540" s="101"/>
      <c r="H540" s="101"/>
      <c r="I540" s="101"/>
      <c r="J540" s="101"/>
      <c r="K540" s="101"/>
      <c r="L540" s="101"/>
      <c r="M540" s="101" t="s">
        <v>436</v>
      </c>
      <c r="N540" s="101" t="s">
        <v>499</v>
      </c>
      <c r="O540" s="127" t="s">
        <v>438</v>
      </c>
      <c r="P540" s="101" t="s">
        <v>473</v>
      </c>
      <c r="Q540" s="136">
        <v>30</v>
      </c>
      <c r="R540" s="103"/>
      <c r="S540" s="101"/>
      <c r="T540" s="101"/>
      <c r="U540" s="101"/>
      <c r="V540" s="134"/>
      <c r="W540" s="237"/>
      <c r="X540" s="238"/>
      <c r="Y540" s="228">
        <f t="shared" si="87"/>
        <v>0</v>
      </c>
      <c r="Z540" s="238"/>
      <c r="AA540" s="238"/>
      <c r="AB540" s="240"/>
      <c r="AC540" s="241" t="s">
        <v>1673</v>
      </c>
      <c r="AD540" s="242">
        <v>0</v>
      </c>
      <c r="AE540" s="243">
        <v>0</v>
      </c>
      <c r="AF540" s="230">
        <f t="shared" si="88"/>
        <v>0</v>
      </c>
      <c r="AG540" s="243">
        <v>0</v>
      </c>
      <c r="AH540" s="243">
        <v>0</v>
      </c>
      <c r="AI540" s="230">
        <f t="shared" si="89"/>
        <v>0</v>
      </c>
      <c r="AJ540" s="238">
        <v>0</v>
      </c>
      <c r="AK540" s="227">
        <v>0</v>
      </c>
      <c r="AL540" s="228">
        <v>0</v>
      </c>
      <c r="AM540" s="246"/>
      <c r="AN540" s="246"/>
      <c r="AO540" s="247"/>
      <c r="AP540" s="132" t="s">
        <v>638</v>
      </c>
      <c r="AQ540" s="133" t="s">
        <v>643</v>
      </c>
      <c r="AR540" s="191"/>
      <c r="AS540" s="191"/>
      <c r="AT540" s="191"/>
      <c r="AU540" s="191"/>
      <c r="AV540" s="191"/>
      <c r="AW540" s="191"/>
    </row>
    <row r="541" spans="1:49" ht="33" customHeight="1" x14ac:dyDescent="0.15">
      <c r="A541" s="103" t="s">
        <v>496</v>
      </c>
      <c r="B541" s="101" t="s">
        <v>1775</v>
      </c>
      <c r="C541" s="101" t="s">
        <v>1776</v>
      </c>
      <c r="D541" s="160" t="s">
        <v>1777</v>
      </c>
      <c r="E541" s="101" t="s">
        <v>1672</v>
      </c>
      <c r="F541" s="101" t="s">
        <v>259</v>
      </c>
      <c r="G541" s="101"/>
      <c r="H541" s="101"/>
      <c r="I541" s="101"/>
      <c r="J541" s="101"/>
      <c r="K541" s="101"/>
      <c r="L541" s="101"/>
      <c r="M541" s="101" t="s">
        <v>436</v>
      </c>
      <c r="N541" s="101" t="s">
        <v>499</v>
      </c>
      <c r="O541" s="127" t="s">
        <v>438</v>
      </c>
      <c r="P541" s="101" t="s">
        <v>473</v>
      </c>
      <c r="Q541" s="136">
        <v>30</v>
      </c>
      <c r="R541" s="103"/>
      <c r="S541" s="101"/>
      <c r="T541" s="101"/>
      <c r="U541" s="101"/>
      <c r="V541" s="134"/>
      <c r="W541" s="237"/>
      <c r="X541" s="238"/>
      <c r="Y541" s="228">
        <f t="shared" si="87"/>
        <v>0</v>
      </c>
      <c r="Z541" s="238"/>
      <c r="AA541" s="238"/>
      <c r="AB541" s="240"/>
      <c r="AC541" s="241" t="s">
        <v>1673</v>
      </c>
      <c r="AD541" s="242">
        <v>0</v>
      </c>
      <c r="AE541" s="243">
        <v>0</v>
      </c>
      <c r="AF541" s="230">
        <f t="shared" si="88"/>
        <v>0</v>
      </c>
      <c r="AG541" s="243">
        <v>0</v>
      </c>
      <c r="AH541" s="243">
        <v>0</v>
      </c>
      <c r="AI541" s="230">
        <f t="shared" si="89"/>
        <v>0</v>
      </c>
      <c r="AJ541" s="238">
        <v>0</v>
      </c>
      <c r="AK541" s="227">
        <v>0</v>
      </c>
      <c r="AL541" s="228">
        <v>0</v>
      </c>
      <c r="AM541" s="246"/>
      <c r="AN541" s="246"/>
      <c r="AO541" s="247"/>
      <c r="AP541" s="132" t="s">
        <v>638</v>
      </c>
      <c r="AQ541" s="133" t="s">
        <v>643</v>
      </c>
      <c r="AR541" s="191"/>
      <c r="AS541" s="191"/>
      <c r="AT541" s="191"/>
      <c r="AU541" s="191"/>
      <c r="AV541" s="191"/>
      <c r="AW541" s="191"/>
    </row>
    <row r="542" spans="1:49" ht="33" customHeight="1" x14ac:dyDescent="0.15">
      <c r="A542" s="103" t="s">
        <v>496</v>
      </c>
      <c r="B542" s="101" t="s">
        <v>1775</v>
      </c>
      <c r="C542" s="101" t="s">
        <v>1776</v>
      </c>
      <c r="D542" s="160" t="s">
        <v>1704</v>
      </c>
      <c r="E542" s="101" t="s">
        <v>1672</v>
      </c>
      <c r="F542" s="101" t="s">
        <v>259</v>
      </c>
      <c r="G542" s="101"/>
      <c r="H542" s="101"/>
      <c r="I542" s="101"/>
      <c r="J542" s="101"/>
      <c r="K542" s="101"/>
      <c r="L542" s="101"/>
      <c r="M542" s="101" t="s">
        <v>436</v>
      </c>
      <c r="N542" s="101" t="s">
        <v>499</v>
      </c>
      <c r="O542" s="127" t="s">
        <v>438</v>
      </c>
      <c r="P542" s="101" t="s">
        <v>473</v>
      </c>
      <c r="Q542" s="136">
        <v>30</v>
      </c>
      <c r="R542" s="103"/>
      <c r="S542" s="101"/>
      <c r="T542" s="101"/>
      <c r="U542" s="101"/>
      <c r="V542" s="134"/>
      <c r="W542" s="237"/>
      <c r="X542" s="238"/>
      <c r="Y542" s="228">
        <f t="shared" si="87"/>
        <v>0</v>
      </c>
      <c r="Z542" s="238"/>
      <c r="AA542" s="238"/>
      <c r="AB542" s="240"/>
      <c r="AC542" s="241" t="s">
        <v>1673</v>
      </c>
      <c r="AD542" s="242">
        <v>0</v>
      </c>
      <c r="AE542" s="243">
        <v>0</v>
      </c>
      <c r="AF542" s="230">
        <f t="shared" si="88"/>
        <v>0</v>
      </c>
      <c r="AG542" s="243">
        <v>0</v>
      </c>
      <c r="AH542" s="243">
        <v>0</v>
      </c>
      <c r="AI542" s="230">
        <f t="shared" si="89"/>
        <v>0</v>
      </c>
      <c r="AJ542" s="238">
        <v>0</v>
      </c>
      <c r="AK542" s="227">
        <v>0</v>
      </c>
      <c r="AL542" s="228">
        <v>0</v>
      </c>
      <c r="AM542" s="246"/>
      <c r="AN542" s="246"/>
      <c r="AO542" s="247"/>
      <c r="AP542" s="132" t="s">
        <v>638</v>
      </c>
      <c r="AQ542" s="133" t="s">
        <v>643</v>
      </c>
      <c r="AR542" s="191"/>
      <c r="AS542" s="191"/>
      <c r="AT542" s="191"/>
      <c r="AU542" s="191"/>
      <c r="AV542" s="191"/>
      <c r="AW542" s="191"/>
    </row>
    <row r="543" spans="1:49" ht="33" customHeight="1" x14ac:dyDescent="0.15">
      <c r="A543" s="103" t="s">
        <v>496</v>
      </c>
      <c r="B543" s="101" t="s">
        <v>1775</v>
      </c>
      <c r="C543" s="101" t="s">
        <v>1776</v>
      </c>
      <c r="D543" s="160" t="s">
        <v>1705</v>
      </c>
      <c r="E543" s="101" t="s">
        <v>1672</v>
      </c>
      <c r="F543" s="101" t="s">
        <v>259</v>
      </c>
      <c r="G543" s="101"/>
      <c r="H543" s="101"/>
      <c r="I543" s="101"/>
      <c r="J543" s="101"/>
      <c r="K543" s="101"/>
      <c r="L543" s="101"/>
      <c r="M543" s="101" t="s">
        <v>436</v>
      </c>
      <c r="N543" s="101" t="s">
        <v>499</v>
      </c>
      <c r="O543" s="127" t="s">
        <v>438</v>
      </c>
      <c r="P543" s="101" t="s">
        <v>473</v>
      </c>
      <c r="Q543" s="136">
        <v>30</v>
      </c>
      <c r="R543" s="103"/>
      <c r="S543" s="101"/>
      <c r="T543" s="101"/>
      <c r="U543" s="101"/>
      <c r="V543" s="134"/>
      <c r="W543" s="237"/>
      <c r="X543" s="238"/>
      <c r="Y543" s="228">
        <f t="shared" si="87"/>
        <v>0</v>
      </c>
      <c r="Z543" s="238"/>
      <c r="AA543" s="238"/>
      <c r="AB543" s="240"/>
      <c r="AC543" s="241" t="s">
        <v>1673</v>
      </c>
      <c r="AD543" s="242">
        <v>0</v>
      </c>
      <c r="AE543" s="243">
        <v>0</v>
      </c>
      <c r="AF543" s="230">
        <f t="shared" si="88"/>
        <v>0</v>
      </c>
      <c r="AG543" s="243">
        <v>0</v>
      </c>
      <c r="AH543" s="243">
        <v>0</v>
      </c>
      <c r="AI543" s="230">
        <f t="shared" si="89"/>
        <v>0</v>
      </c>
      <c r="AJ543" s="238">
        <v>0</v>
      </c>
      <c r="AK543" s="227">
        <v>0</v>
      </c>
      <c r="AL543" s="228">
        <v>0</v>
      </c>
      <c r="AM543" s="246"/>
      <c r="AN543" s="246"/>
      <c r="AO543" s="247"/>
      <c r="AP543" s="132" t="s">
        <v>638</v>
      </c>
      <c r="AQ543" s="133" t="s">
        <v>643</v>
      </c>
      <c r="AR543" s="191"/>
      <c r="AS543" s="191"/>
      <c r="AT543" s="191"/>
      <c r="AU543" s="191"/>
      <c r="AV543" s="191"/>
      <c r="AW543" s="191"/>
    </row>
    <row r="544" spans="1:49" ht="33" customHeight="1" x14ac:dyDescent="0.15">
      <c r="A544" s="103" t="s">
        <v>496</v>
      </c>
      <c r="B544" s="101" t="s">
        <v>1775</v>
      </c>
      <c r="C544" s="101" t="s">
        <v>1776</v>
      </c>
      <c r="D544" s="160" t="s">
        <v>1706</v>
      </c>
      <c r="E544" s="101" t="s">
        <v>1672</v>
      </c>
      <c r="F544" s="101" t="s">
        <v>259</v>
      </c>
      <c r="G544" s="101"/>
      <c r="H544" s="101"/>
      <c r="I544" s="101"/>
      <c r="J544" s="101"/>
      <c r="K544" s="101"/>
      <c r="L544" s="101"/>
      <c r="M544" s="101" t="s">
        <v>436</v>
      </c>
      <c r="N544" s="101" t="s">
        <v>499</v>
      </c>
      <c r="O544" s="127" t="s">
        <v>438</v>
      </c>
      <c r="P544" s="101" t="s">
        <v>473</v>
      </c>
      <c r="Q544" s="136">
        <v>30</v>
      </c>
      <c r="R544" s="103"/>
      <c r="S544" s="101"/>
      <c r="T544" s="101"/>
      <c r="U544" s="101"/>
      <c r="V544" s="134"/>
      <c r="W544" s="237"/>
      <c r="X544" s="238"/>
      <c r="Y544" s="228">
        <f t="shared" si="87"/>
        <v>0</v>
      </c>
      <c r="Z544" s="238"/>
      <c r="AA544" s="238"/>
      <c r="AB544" s="240"/>
      <c r="AC544" s="241" t="s">
        <v>1673</v>
      </c>
      <c r="AD544" s="242">
        <v>0</v>
      </c>
      <c r="AE544" s="243">
        <v>0</v>
      </c>
      <c r="AF544" s="230">
        <f t="shared" si="88"/>
        <v>0</v>
      </c>
      <c r="AG544" s="243">
        <v>0</v>
      </c>
      <c r="AH544" s="243">
        <v>0</v>
      </c>
      <c r="AI544" s="230">
        <f t="shared" si="89"/>
        <v>0</v>
      </c>
      <c r="AJ544" s="238">
        <v>0</v>
      </c>
      <c r="AK544" s="227">
        <v>0</v>
      </c>
      <c r="AL544" s="228">
        <v>0</v>
      </c>
      <c r="AM544" s="246"/>
      <c r="AN544" s="246"/>
      <c r="AO544" s="247"/>
      <c r="AP544" s="132" t="s">
        <v>638</v>
      </c>
      <c r="AQ544" s="133" t="s">
        <v>643</v>
      </c>
      <c r="AR544" s="191"/>
      <c r="AS544" s="191"/>
      <c r="AT544" s="191"/>
      <c r="AU544" s="191"/>
      <c r="AV544" s="191"/>
      <c r="AW544" s="191"/>
    </row>
    <row r="545" spans="1:49" ht="33" customHeight="1" x14ac:dyDescent="0.15">
      <c r="A545" s="103" t="s">
        <v>496</v>
      </c>
      <c r="B545" s="101" t="s">
        <v>1775</v>
      </c>
      <c r="C545" s="101" t="s">
        <v>1776</v>
      </c>
      <c r="D545" s="160" t="s">
        <v>1707</v>
      </c>
      <c r="E545" s="101" t="s">
        <v>1672</v>
      </c>
      <c r="F545" s="101" t="s">
        <v>259</v>
      </c>
      <c r="G545" s="101"/>
      <c r="H545" s="101"/>
      <c r="I545" s="101"/>
      <c r="J545" s="101"/>
      <c r="K545" s="101"/>
      <c r="L545" s="101"/>
      <c r="M545" s="101" t="s">
        <v>436</v>
      </c>
      <c r="N545" s="101" t="s">
        <v>499</v>
      </c>
      <c r="O545" s="127" t="s">
        <v>438</v>
      </c>
      <c r="P545" s="101" t="s">
        <v>473</v>
      </c>
      <c r="Q545" s="136">
        <v>30</v>
      </c>
      <c r="R545" s="103"/>
      <c r="S545" s="101"/>
      <c r="T545" s="101"/>
      <c r="U545" s="101"/>
      <c r="V545" s="134"/>
      <c r="W545" s="237"/>
      <c r="X545" s="238"/>
      <c r="Y545" s="228">
        <f t="shared" si="87"/>
        <v>0</v>
      </c>
      <c r="Z545" s="238"/>
      <c r="AA545" s="238"/>
      <c r="AB545" s="240"/>
      <c r="AC545" s="241" t="s">
        <v>1673</v>
      </c>
      <c r="AD545" s="242">
        <v>0</v>
      </c>
      <c r="AE545" s="243">
        <v>0</v>
      </c>
      <c r="AF545" s="230">
        <f t="shared" si="88"/>
        <v>0</v>
      </c>
      <c r="AG545" s="243">
        <v>0</v>
      </c>
      <c r="AH545" s="243">
        <v>0</v>
      </c>
      <c r="AI545" s="230">
        <f t="shared" si="89"/>
        <v>0</v>
      </c>
      <c r="AJ545" s="238">
        <v>0</v>
      </c>
      <c r="AK545" s="227">
        <v>0</v>
      </c>
      <c r="AL545" s="228">
        <v>0</v>
      </c>
      <c r="AM545" s="246"/>
      <c r="AN545" s="246"/>
      <c r="AO545" s="247"/>
      <c r="AP545" s="132" t="s">
        <v>638</v>
      </c>
      <c r="AQ545" s="133" t="s">
        <v>643</v>
      </c>
      <c r="AR545" s="191"/>
      <c r="AS545" s="191"/>
      <c r="AT545" s="191"/>
      <c r="AU545" s="191"/>
      <c r="AV545" s="191"/>
      <c r="AW545" s="191"/>
    </row>
    <row r="546" spans="1:49" ht="33" customHeight="1" x14ac:dyDescent="0.15">
      <c r="A546" s="103" t="s">
        <v>496</v>
      </c>
      <c r="B546" s="101" t="s">
        <v>1775</v>
      </c>
      <c r="C546" s="101" t="s">
        <v>1776</v>
      </c>
      <c r="D546" s="160" t="s">
        <v>1708</v>
      </c>
      <c r="E546" s="101" t="s">
        <v>1672</v>
      </c>
      <c r="F546" s="101" t="s">
        <v>259</v>
      </c>
      <c r="G546" s="101"/>
      <c r="H546" s="101"/>
      <c r="I546" s="101"/>
      <c r="J546" s="101"/>
      <c r="K546" s="101"/>
      <c r="L546" s="101"/>
      <c r="M546" s="101" t="s">
        <v>436</v>
      </c>
      <c r="N546" s="101" t="s">
        <v>499</v>
      </c>
      <c r="O546" s="127" t="s">
        <v>438</v>
      </c>
      <c r="P546" s="101" t="s">
        <v>473</v>
      </c>
      <c r="Q546" s="136">
        <v>30</v>
      </c>
      <c r="R546" s="103"/>
      <c r="S546" s="101"/>
      <c r="T546" s="101"/>
      <c r="U546" s="101"/>
      <c r="V546" s="134"/>
      <c r="W546" s="237"/>
      <c r="X546" s="238"/>
      <c r="Y546" s="228">
        <f t="shared" si="87"/>
        <v>0</v>
      </c>
      <c r="Z546" s="238"/>
      <c r="AA546" s="238"/>
      <c r="AB546" s="240"/>
      <c r="AC546" s="241" t="s">
        <v>1673</v>
      </c>
      <c r="AD546" s="242">
        <v>0</v>
      </c>
      <c r="AE546" s="243">
        <v>0</v>
      </c>
      <c r="AF546" s="230">
        <f t="shared" si="88"/>
        <v>0</v>
      </c>
      <c r="AG546" s="243">
        <v>0</v>
      </c>
      <c r="AH546" s="243">
        <v>0</v>
      </c>
      <c r="AI546" s="230">
        <f t="shared" si="89"/>
        <v>0</v>
      </c>
      <c r="AJ546" s="238">
        <v>0</v>
      </c>
      <c r="AK546" s="227">
        <v>0</v>
      </c>
      <c r="AL546" s="228">
        <v>0</v>
      </c>
      <c r="AM546" s="246"/>
      <c r="AN546" s="246"/>
      <c r="AO546" s="247"/>
      <c r="AP546" s="132" t="s">
        <v>638</v>
      </c>
      <c r="AQ546" s="133" t="s">
        <v>643</v>
      </c>
      <c r="AR546" s="191"/>
      <c r="AS546" s="191"/>
      <c r="AT546" s="191"/>
      <c r="AU546" s="191"/>
      <c r="AV546" s="191"/>
      <c r="AW546" s="191"/>
    </row>
    <row r="547" spans="1:49" ht="33" customHeight="1" x14ac:dyDescent="0.15">
      <c r="A547" s="103" t="s">
        <v>496</v>
      </c>
      <c r="B547" s="101" t="s">
        <v>1775</v>
      </c>
      <c r="C547" s="101" t="s">
        <v>1776</v>
      </c>
      <c r="D547" s="160" t="s">
        <v>1709</v>
      </c>
      <c r="E547" s="101" t="s">
        <v>1672</v>
      </c>
      <c r="F547" s="101" t="s">
        <v>259</v>
      </c>
      <c r="G547" s="101"/>
      <c r="H547" s="101"/>
      <c r="I547" s="101"/>
      <c r="J547" s="101"/>
      <c r="K547" s="101"/>
      <c r="L547" s="101"/>
      <c r="M547" s="101" t="s">
        <v>436</v>
      </c>
      <c r="N547" s="101" t="s">
        <v>499</v>
      </c>
      <c r="O547" s="127" t="s">
        <v>438</v>
      </c>
      <c r="P547" s="101" t="s">
        <v>473</v>
      </c>
      <c r="Q547" s="136">
        <v>30</v>
      </c>
      <c r="R547" s="103"/>
      <c r="S547" s="101"/>
      <c r="T547" s="101"/>
      <c r="U547" s="101"/>
      <c r="V547" s="134"/>
      <c r="W547" s="237"/>
      <c r="X547" s="238"/>
      <c r="Y547" s="228">
        <f t="shared" si="87"/>
        <v>0</v>
      </c>
      <c r="Z547" s="238"/>
      <c r="AA547" s="238"/>
      <c r="AB547" s="240"/>
      <c r="AC547" s="241" t="s">
        <v>1673</v>
      </c>
      <c r="AD547" s="242">
        <v>0</v>
      </c>
      <c r="AE547" s="243">
        <v>0</v>
      </c>
      <c r="AF547" s="230">
        <f t="shared" si="88"/>
        <v>0</v>
      </c>
      <c r="AG547" s="243">
        <v>0</v>
      </c>
      <c r="AH547" s="243">
        <v>0</v>
      </c>
      <c r="AI547" s="230">
        <f t="shared" si="89"/>
        <v>0</v>
      </c>
      <c r="AJ547" s="238">
        <v>0</v>
      </c>
      <c r="AK547" s="227">
        <v>0</v>
      </c>
      <c r="AL547" s="228">
        <v>0</v>
      </c>
      <c r="AM547" s="246"/>
      <c r="AN547" s="246"/>
      <c r="AO547" s="247"/>
      <c r="AP547" s="132" t="s">
        <v>638</v>
      </c>
      <c r="AQ547" s="133" t="s">
        <v>643</v>
      </c>
      <c r="AR547" s="191"/>
      <c r="AS547" s="191"/>
      <c r="AT547" s="191"/>
      <c r="AU547" s="191"/>
      <c r="AV547" s="191"/>
      <c r="AW547" s="191"/>
    </row>
    <row r="548" spans="1:49" ht="33" customHeight="1" x14ac:dyDescent="0.15">
      <c r="A548" s="103" t="s">
        <v>496</v>
      </c>
      <c r="B548" s="101" t="s">
        <v>1775</v>
      </c>
      <c r="C548" s="101" t="s">
        <v>1776</v>
      </c>
      <c r="D548" s="160" t="s">
        <v>1710</v>
      </c>
      <c r="E548" s="101" t="s">
        <v>1672</v>
      </c>
      <c r="F548" s="101" t="s">
        <v>259</v>
      </c>
      <c r="G548" s="101"/>
      <c r="H548" s="101"/>
      <c r="I548" s="101"/>
      <c r="J548" s="101"/>
      <c r="K548" s="101"/>
      <c r="L548" s="101"/>
      <c r="M548" s="101" t="s">
        <v>436</v>
      </c>
      <c r="N548" s="101" t="s">
        <v>499</v>
      </c>
      <c r="O548" s="127" t="s">
        <v>438</v>
      </c>
      <c r="P548" s="101" t="s">
        <v>473</v>
      </c>
      <c r="Q548" s="136">
        <v>30</v>
      </c>
      <c r="R548" s="103"/>
      <c r="S548" s="101"/>
      <c r="T548" s="101"/>
      <c r="U548" s="101"/>
      <c r="V548" s="134"/>
      <c r="W548" s="237"/>
      <c r="X548" s="238"/>
      <c r="Y548" s="228">
        <f t="shared" si="87"/>
        <v>0</v>
      </c>
      <c r="Z548" s="238"/>
      <c r="AA548" s="238"/>
      <c r="AB548" s="240"/>
      <c r="AC548" s="241" t="s">
        <v>1673</v>
      </c>
      <c r="AD548" s="242">
        <v>0</v>
      </c>
      <c r="AE548" s="243">
        <v>0</v>
      </c>
      <c r="AF548" s="230">
        <f t="shared" si="88"/>
        <v>0</v>
      </c>
      <c r="AG548" s="243">
        <v>0</v>
      </c>
      <c r="AH548" s="243">
        <v>0</v>
      </c>
      <c r="AI548" s="230">
        <f t="shared" si="89"/>
        <v>0</v>
      </c>
      <c r="AJ548" s="238">
        <v>0</v>
      </c>
      <c r="AK548" s="227">
        <v>0</v>
      </c>
      <c r="AL548" s="228">
        <v>0</v>
      </c>
      <c r="AM548" s="246"/>
      <c r="AN548" s="246"/>
      <c r="AO548" s="247"/>
      <c r="AP548" s="132" t="s">
        <v>638</v>
      </c>
      <c r="AQ548" s="133" t="s">
        <v>643</v>
      </c>
      <c r="AR548" s="191"/>
      <c r="AS548" s="191"/>
      <c r="AT548" s="191"/>
      <c r="AU548" s="191"/>
      <c r="AV548" s="191"/>
      <c r="AW548" s="191"/>
    </row>
    <row r="549" spans="1:49" ht="33" customHeight="1" x14ac:dyDescent="0.15">
      <c r="A549" s="103" t="s">
        <v>496</v>
      </c>
      <c r="B549" s="101" t="s">
        <v>1775</v>
      </c>
      <c r="C549" s="101" t="s">
        <v>1776</v>
      </c>
      <c r="D549" s="160" t="s">
        <v>1711</v>
      </c>
      <c r="E549" s="101" t="s">
        <v>1672</v>
      </c>
      <c r="F549" s="101" t="s">
        <v>259</v>
      </c>
      <c r="G549" s="101"/>
      <c r="H549" s="101"/>
      <c r="I549" s="101"/>
      <c r="J549" s="101"/>
      <c r="K549" s="101"/>
      <c r="L549" s="101"/>
      <c r="M549" s="101" t="s">
        <v>436</v>
      </c>
      <c r="N549" s="101" t="s">
        <v>499</v>
      </c>
      <c r="O549" s="127" t="s">
        <v>438</v>
      </c>
      <c r="P549" s="101" t="s">
        <v>473</v>
      </c>
      <c r="Q549" s="136">
        <v>30</v>
      </c>
      <c r="R549" s="103"/>
      <c r="S549" s="101"/>
      <c r="T549" s="101"/>
      <c r="U549" s="101"/>
      <c r="V549" s="134"/>
      <c r="W549" s="237"/>
      <c r="X549" s="238"/>
      <c r="Y549" s="228">
        <f t="shared" si="87"/>
        <v>0</v>
      </c>
      <c r="Z549" s="238"/>
      <c r="AA549" s="238"/>
      <c r="AB549" s="240"/>
      <c r="AC549" s="241" t="s">
        <v>1673</v>
      </c>
      <c r="AD549" s="242">
        <v>0</v>
      </c>
      <c r="AE549" s="243">
        <v>0</v>
      </c>
      <c r="AF549" s="230">
        <f t="shared" si="88"/>
        <v>0</v>
      </c>
      <c r="AG549" s="243">
        <v>0</v>
      </c>
      <c r="AH549" s="243">
        <v>0</v>
      </c>
      <c r="AI549" s="230">
        <f t="shared" si="89"/>
        <v>0</v>
      </c>
      <c r="AJ549" s="238">
        <v>0</v>
      </c>
      <c r="AK549" s="227">
        <v>0</v>
      </c>
      <c r="AL549" s="228">
        <v>0</v>
      </c>
      <c r="AM549" s="246"/>
      <c r="AN549" s="246"/>
      <c r="AO549" s="247"/>
      <c r="AP549" s="132" t="s">
        <v>638</v>
      </c>
      <c r="AQ549" s="133" t="s">
        <v>643</v>
      </c>
      <c r="AR549" s="191"/>
      <c r="AS549" s="191"/>
      <c r="AT549" s="191"/>
      <c r="AU549" s="191"/>
      <c r="AV549" s="191"/>
      <c r="AW549" s="191"/>
    </row>
    <row r="550" spans="1:49" ht="33" customHeight="1" x14ac:dyDescent="0.15">
      <c r="A550" s="103" t="s">
        <v>496</v>
      </c>
      <c r="B550" s="101" t="s">
        <v>1775</v>
      </c>
      <c r="C550" s="101" t="s">
        <v>1776</v>
      </c>
      <c r="D550" s="160" t="s">
        <v>1712</v>
      </c>
      <c r="E550" s="101" t="s">
        <v>1672</v>
      </c>
      <c r="F550" s="101" t="s">
        <v>259</v>
      </c>
      <c r="G550" s="101"/>
      <c r="H550" s="101"/>
      <c r="I550" s="101"/>
      <c r="J550" s="101"/>
      <c r="K550" s="101"/>
      <c r="L550" s="101"/>
      <c r="M550" s="101" t="s">
        <v>436</v>
      </c>
      <c r="N550" s="101" t="s">
        <v>499</v>
      </c>
      <c r="O550" s="127" t="s">
        <v>438</v>
      </c>
      <c r="P550" s="101" t="s">
        <v>473</v>
      </c>
      <c r="Q550" s="136">
        <v>30</v>
      </c>
      <c r="R550" s="103"/>
      <c r="S550" s="101"/>
      <c r="T550" s="101"/>
      <c r="U550" s="101"/>
      <c r="V550" s="134"/>
      <c r="W550" s="237"/>
      <c r="X550" s="238"/>
      <c r="Y550" s="228">
        <f t="shared" si="87"/>
        <v>0</v>
      </c>
      <c r="Z550" s="238"/>
      <c r="AA550" s="238"/>
      <c r="AB550" s="240"/>
      <c r="AC550" s="241" t="s">
        <v>1673</v>
      </c>
      <c r="AD550" s="242">
        <v>0</v>
      </c>
      <c r="AE550" s="243">
        <v>0</v>
      </c>
      <c r="AF550" s="230">
        <f t="shared" si="88"/>
        <v>0</v>
      </c>
      <c r="AG550" s="243">
        <v>0</v>
      </c>
      <c r="AH550" s="243">
        <v>0</v>
      </c>
      <c r="AI550" s="230">
        <f t="shared" si="89"/>
        <v>0</v>
      </c>
      <c r="AJ550" s="238">
        <v>0</v>
      </c>
      <c r="AK550" s="227">
        <v>0</v>
      </c>
      <c r="AL550" s="228">
        <v>0</v>
      </c>
      <c r="AM550" s="246"/>
      <c r="AN550" s="246"/>
      <c r="AO550" s="247"/>
      <c r="AP550" s="132" t="s">
        <v>638</v>
      </c>
      <c r="AQ550" s="133" t="s">
        <v>643</v>
      </c>
      <c r="AR550" s="191"/>
      <c r="AS550" s="191"/>
      <c r="AT550" s="191"/>
      <c r="AU550" s="191"/>
      <c r="AV550" s="191"/>
      <c r="AW550" s="191"/>
    </row>
    <row r="551" spans="1:49" ht="33" customHeight="1" x14ac:dyDescent="0.15">
      <c r="A551" s="103" t="s">
        <v>496</v>
      </c>
      <c r="B551" s="101" t="s">
        <v>1775</v>
      </c>
      <c r="C551" s="101" t="s">
        <v>1776</v>
      </c>
      <c r="D551" s="160" t="s">
        <v>1713</v>
      </c>
      <c r="E551" s="101" t="s">
        <v>1672</v>
      </c>
      <c r="F551" s="101" t="s">
        <v>259</v>
      </c>
      <c r="G551" s="101"/>
      <c r="H551" s="101"/>
      <c r="I551" s="101"/>
      <c r="J551" s="101"/>
      <c r="K551" s="101"/>
      <c r="L551" s="101"/>
      <c r="M551" s="101" t="s">
        <v>436</v>
      </c>
      <c r="N551" s="101" t="s">
        <v>499</v>
      </c>
      <c r="O551" s="127" t="s">
        <v>438</v>
      </c>
      <c r="P551" s="101" t="s">
        <v>473</v>
      </c>
      <c r="Q551" s="136">
        <v>30</v>
      </c>
      <c r="R551" s="103"/>
      <c r="S551" s="101"/>
      <c r="T551" s="101"/>
      <c r="U551" s="101"/>
      <c r="V551" s="134"/>
      <c r="W551" s="237"/>
      <c r="X551" s="238"/>
      <c r="Y551" s="228">
        <f t="shared" si="87"/>
        <v>0</v>
      </c>
      <c r="Z551" s="238"/>
      <c r="AA551" s="238"/>
      <c r="AB551" s="240"/>
      <c r="AC551" s="241" t="s">
        <v>1673</v>
      </c>
      <c r="AD551" s="242">
        <v>0</v>
      </c>
      <c r="AE551" s="243">
        <v>0</v>
      </c>
      <c r="AF551" s="230">
        <f t="shared" si="88"/>
        <v>0</v>
      </c>
      <c r="AG551" s="243">
        <v>0</v>
      </c>
      <c r="AH551" s="243">
        <v>0</v>
      </c>
      <c r="AI551" s="230">
        <f t="shared" si="89"/>
        <v>0</v>
      </c>
      <c r="AJ551" s="238">
        <v>0</v>
      </c>
      <c r="AK551" s="227">
        <v>0</v>
      </c>
      <c r="AL551" s="228">
        <v>0</v>
      </c>
      <c r="AM551" s="246"/>
      <c r="AN551" s="246"/>
      <c r="AO551" s="247"/>
      <c r="AP551" s="132" t="s">
        <v>638</v>
      </c>
      <c r="AQ551" s="133" t="s">
        <v>643</v>
      </c>
      <c r="AR551" s="191"/>
      <c r="AS551" s="191"/>
      <c r="AT551" s="191"/>
      <c r="AU551" s="191"/>
      <c r="AV551" s="191"/>
      <c r="AW551" s="191"/>
    </row>
    <row r="552" spans="1:49" ht="33" customHeight="1" x14ac:dyDescent="0.15">
      <c r="A552" s="103" t="s">
        <v>496</v>
      </c>
      <c r="B552" s="101" t="s">
        <v>1775</v>
      </c>
      <c r="C552" s="101" t="s">
        <v>1776</v>
      </c>
      <c r="D552" s="160" t="s">
        <v>1714</v>
      </c>
      <c r="E552" s="101" t="s">
        <v>1672</v>
      </c>
      <c r="F552" s="101" t="s">
        <v>259</v>
      </c>
      <c r="G552" s="101"/>
      <c r="H552" s="101"/>
      <c r="I552" s="101"/>
      <c r="J552" s="101"/>
      <c r="K552" s="101"/>
      <c r="L552" s="101"/>
      <c r="M552" s="101" t="s">
        <v>436</v>
      </c>
      <c r="N552" s="101" t="s">
        <v>499</v>
      </c>
      <c r="O552" s="127" t="s">
        <v>438</v>
      </c>
      <c r="P552" s="101" t="s">
        <v>473</v>
      </c>
      <c r="Q552" s="136">
        <v>30</v>
      </c>
      <c r="R552" s="103"/>
      <c r="S552" s="101"/>
      <c r="T552" s="101"/>
      <c r="U552" s="101"/>
      <c r="V552" s="134"/>
      <c r="W552" s="237"/>
      <c r="X552" s="238"/>
      <c r="Y552" s="228">
        <f t="shared" si="87"/>
        <v>0</v>
      </c>
      <c r="Z552" s="238"/>
      <c r="AA552" s="238"/>
      <c r="AB552" s="240"/>
      <c r="AC552" s="241" t="s">
        <v>1673</v>
      </c>
      <c r="AD552" s="242">
        <v>0</v>
      </c>
      <c r="AE552" s="243">
        <v>0</v>
      </c>
      <c r="AF552" s="230">
        <f t="shared" si="88"/>
        <v>0</v>
      </c>
      <c r="AG552" s="243">
        <v>0</v>
      </c>
      <c r="AH552" s="243">
        <v>0</v>
      </c>
      <c r="AI552" s="230">
        <f t="shared" si="89"/>
        <v>0</v>
      </c>
      <c r="AJ552" s="238">
        <v>0</v>
      </c>
      <c r="AK552" s="227">
        <v>0</v>
      </c>
      <c r="AL552" s="228">
        <v>0</v>
      </c>
      <c r="AM552" s="246"/>
      <c r="AN552" s="246"/>
      <c r="AO552" s="247"/>
      <c r="AP552" s="132" t="s">
        <v>638</v>
      </c>
      <c r="AQ552" s="133" t="s">
        <v>643</v>
      </c>
      <c r="AR552" s="191"/>
      <c r="AS552" s="191"/>
      <c r="AT552" s="191"/>
      <c r="AU552" s="191"/>
      <c r="AV552" s="191"/>
      <c r="AW552" s="191"/>
    </row>
    <row r="553" spans="1:49" ht="33" customHeight="1" x14ac:dyDescent="0.15">
      <c r="A553" s="103" t="s">
        <v>496</v>
      </c>
      <c r="B553" s="101" t="s">
        <v>1775</v>
      </c>
      <c r="C553" s="101" t="s">
        <v>1776</v>
      </c>
      <c r="D553" s="160" t="s">
        <v>1715</v>
      </c>
      <c r="E553" s="101" t="s">
        <v>1672</v>
      </c>
      <c r="F553" s="101" t="s">
        <v>259</v>
      </c>
      <c r="G553" s="101"/>
      <c r="H553" s="101"/>
      <c r="I553" s="101"/>
      <c r="J553" s="101"/>
      <c r="K553" s="101"/>
      <c r="L553" s="101"/>
      <c r="M553" s="101" t="s">
        <v>436</v>
      </c>
      <c r="N553" s="101" t="s">
        <v>499</v>
      </c>
      <c r="O553" s="127" t="s">
        <v>438</v>
      </c>
      <c r="P553" s="101" t="s">
        <v>473</v>
      </c>
      <c r="Q553" s="136">
        <v>30</v>
      </c>
      <c r="R553" s="103"/>
      <c r="S553" s="101"/>
      <c r="T553" s="101"/>
      <c r="U553" s="101"/>
      <c r="V553" s="134"/>
      <c r="W553" s="237"/>
      <c r="X553" s="238"/>
      <c r="Y553" s="228">
        <f t="shared" si="87"/>
        <v>0</v>
      </c>
      <c r="Z553" s="238"/>
      <c r="AA553" s="238"/>
      <c r="AB553" s="240"/>
      <c r="AC553" s="241" t="s">
        <v>1673</v>
      </c>
      <c r="AD553" s="242">
        <v>0</v>
      </c>
      <c r="AE553" s="243">
        <v>0</v>
      </c>
      <c r="AF553" s="230">
        <f t="shared" si="88"/>
        <v>0</v>
      </c>
      <c r="AG553" s="243">
        <v>0</v>
      </c>
      <c r="AH553" s="243">
        <v>0</v>
      </c>
      <c r="AI553" s="230">
        <f t="shared" si="89"/>
        <v>0</v>
      </c>
      <c r="AJ553" s="238">
        <v>0</v>
      </c>
      <c r="AK553" s="227">
        <v>0</v>
      </c>
      <c r="AL553" s="228">
        <v>0</v>
      </c>
      <c r="AM553" s="246"/>
      <c r="AN553" s="246"/>
      <c r="AO553" s="247"/>
      <c r="AP553" s="132" t="s">
        <v>638</v>
      </c>
      <c r="AQ553" s="133" t="s">
        <v>643</v>
      </c>
      <c r="AR553" s="191"/>
      <c r="AS553" s="191"/>
      <c r="AT553" s="191"/>
      <c r="AU553" s="191"/>
      <c r="AV553" s="191"/>
      <c r="AW553" s="191"/>
    </row>
    <row r="554" spans="1:49" ht="33" customHeight="1" x14ac:dyDescent="0.15">
      <c r="A554" s="103" t="s">
        <v>496</v>
      </c>
      <c r="B554" s="101" t="s">
        <v>1775</v>
      </c>
      <c r="C554" s="101" t="s">
        <v>1776</v>
      </c>
      <c r="D554" s="160" t="s">
        <v>1716</v>
      </c>
      <c r="E554" s="101" t="s">
        <v>1672</v>
      </c>
      <c r="F554" s="101" t="s">
        <v>259</v>
      </c>
      <c r="G554" s="101"/>
      <c r="H554" s="101"/>
      <c r="I554" s="101"/>
      <c r="J554" s="101"/>
      <c r="K554" s="101"/>
      <c r="L554" s="101"/>
      <c r="M554" s="101" t="s">
        <v>436</v>
      </c>
      <c r="N554" s="101" t="s">
        <v>499</v>
      </c>
      <c r="O554" s="127" t="s">
        <v>438</v>
      </c>
      <c r="P554" s="101" t="s">
        <v>473</v>
      </c>
      <c r="Q554" s="136">
        <v>30</v>
      </c>
      <c r="R554" s="103"/>
      <c r="S554" s="101"/>
      <c r="T554" s="101"/>
      <c r="U554" s="101"/>
      <c r="V554" s="134"/>
      <c r="W554" s="237"/>
      <c r="X554" s="238"/>
      <c r="Y554" s="228">
        <f t="shared" si="87"/>
        <v>0</v>
      </c>
      <c r="Z554" s="238"/>
      <c r="AA554" s="238"/>
      <c r="AB554" s="240"/>
      <c r="AC554" s="241" t="s">
        <v>1673</v>
      </c>
      <c r="AD554" s="242">
        <v>0</v>
      </c>
      <c r="AE554" s="243">
        <v>0</v>
      </c>
      <c r="AF554" s="230">
        <f t="shared" si="88"/>
        <v>0</v>
      </c>
      <c r="AG554" s="243">
        <v>0</v>
      </c>
      <c r="AH554" s="243">
        <v>0</v>
      </c>
      <c r="AI554" s="230">
        <f t="shared" si="89"/>
        <v>0</v>
      </c>
      <c r="AJ554" s="238">
        <v>0</v>
      </c>
      <c r="AK554" s="227">
        <v>0</v>
      </c>
      <c r="AL554" s="228">
        <v>0</v>
      </c>
      <c r="AM554" s="246"/>
      <c r="AN554" s="246"/>
      <c r="AO554" s="247"/>
      <c r="AP554" s="132" t="s">
        <v>638</v>
      </c>
      <c r="AQ554" s="133" t="s">
        <v>643</v>
      </c>
      <c r="AR554" s="191"/>
      <c r="AS554" s="191"/>
      <c r="AT554" s="191"/>
      <c r="AU554" s="191"/>
      <c r="AV554" s="191"/>
      <c r="AW554" s="191"/>
    </row>
    <row r="555" spans="1:49" ht="33" customHeight="1" x14ac:dyDescent="0.15">
      <c r="A555" s="103" t="s">
        <v>496</v>
      </c>
      <c r="B555" s="101" t="s">
        <v>1775</v>
      </c>
      <c r="C555" s="101" t="s">
        <v>1776</v>
      </c>
      <c r="D555" s="160" t="s">
        <v>1717</v>
      </c>
      <c r="E555" s="101" t="s">
        <v>1672</v>
      </c>
      <c r="F555" s="101" t="s">
        <v>259</v>
      </c>
      <c r="G555" s="101"/>
      <c r="H555" s="101"/>
      <c r="I555" s="101"/>
      <c r="J555" s="101"/>
      <c r="K555" s="101"/>
      <c r="L555" s="101"/>
      <c r="M555" s="101" t="s">
        <v>436</v>
      </c>
      <c r="N555" s="101" t="s">
        <v>499</v>
      </c>
      <c r="O555" s="127" t="s">
        <v>438</v>
      </c>
      <c r="P555" s="101" t="s">
        <v>473</v>
      </c>
      <c r="Q555" s="136">
        <v>30</v>
      </c>
      <c r="R555" s="103"/>
      <c r="S555" s="101"/>
      <c r="T555" s="101"/>
      <c r="U555" s="101"/>
      <c r="V555" s="134"/>
      <c r="W555" s="237"/>
      <c r="X555" s="238"/>
      <c r="Y555" s="228">
        <f t="shared" si="87"/>
        <v>0</v>
      </c>
      <c r="Z555" s="238"/>
      <c r="AA555" s="238"/>
      <c r="AB555" s="240"/>
      <c r="AC555" s="241" t="s">
        <v>1673</v>
      </c>
      <c r="AD555" s="242">
        <v>0</v>
      </c>
      <c r="AE555" s="243">
        <v>0</v>
      </c>
      <c r="AF555" s="230">
        <f t="shared" si="88"/>
        <v>0</v>
      </c>
      <c r="AG555" s="243">
        <v>0</v>
      </c>
      <c r="AH555" s="243">
        <v>0</v>
      </c>
      <c r="AI555" s="230">
        <f t="shared" si="89"/>
        <v>0</v>
      </c>
      <c r="AJ555" s="238">
        <v>0</v>
      </c>
      <c r="AK555" s="227">
        <v>0</v>
      </c>
      <c r="AL555" s="228">
        <v>0</v>
      </c>
      <c r="AM555" s="246"/>
      <c r="AN555" s="246"/>
      <c r="AO555" s="247"/>
      <c r="AP555" s="132" t="s">
        <v>638</v>
      </c>
      <c r="AQ555" s="133" t="s">
        <v>643</v>
      </c>
      <c r="AR555" s="191"/>
      <c r="AS555" s="191"/>
      <c r="AT555" s="191"/>
      <c r="AU555" s="191"/>
      <c r="AV555" s="191"/>
      <c r="AW555" s="191"/>
    </row>
    <row r="556" spans="1:49" ht="33" customHeight="1" x14ac:dyDescent="0.15">
      <c r="A556" s="103" t="s">
        <v>496</v>
      </c>
      <c r="B556" s="101" t="s">
        <v>1775</v>
      </c>
      <c r="C556" s="101" t="s">
        <v>1776</v>
      </c>
      <c r="D556" s="160" t="s">
        <v>1718</v>
      </c>
      <c r="E556" s="101" t="s">
        <v>1672</v>
      </c>
      <c r="F556" s="101" t="s">
        <v>259</v>
      </c>
      <c r="G556" s="101"/>
      <c r="H556" s="101"/>
      <c r="I556" s="101"/>
      <c r="J556" s="101"/>
      <c r="K556" s="101"/>
      <c r="L556" s="101"/>
      <c r="M556" s="101" t="s">
        <v>436</v>
      </c>
      <c r="N556" s="101" t="s">
        <v>499</v>
      </c>
      <c r="O556" s="127" t="s">
        <v>438</v>
      </c>
      <c r="P556" s="101" t="s">
        <v>473</v>
      </c>
      <c r="Q556" s="136">
        <v>30</v>
      </c>
      <c r="R556" s="103"/>
      <c r="S556" s="101"/>
      <c r="T556" s="101"/>
      <c r="U556" s="101"/>
      <c r="V556" s="134"/>
      <c r="W556" s="237"/>
      <c r="X556" s="238"/>
      <c r="Y556" s="228">
        <f t="shared" si="87"/>
        <v>0</v>
      </c>
      <c r="Z556" s="238"/>
      <c r="AA556" s="238"/>
      <c r="AB556" s="240"/>
      <c r="AC556" s="241" t="s">
        <v>1673</v>
      </c>
      <c r="AD556" s="242">
        <v>0</v>
      </c>
      <c r="AE556" s="243">
        <v>0</v>
      </c>
      <c r="AF556" s="230">
        <f t="shared" si="88"/>
        <v>0</v>
      </c>
      <c r="AG556" s="243">
        <v>0</v>
      </c>
      <c r="AH556" s="243">
        <v>0</v>
      </c>
      <c r="AI556" s="230">
        <f t="shared" si="89"/>
        <v>0</v>
      </c>
      <c r="AJ556" s="238">
        <v>0</v>
      </c>
      <c r="AK556" s="227">
        <v>0</v>
      </c>
      <c r="AL556" s="228">
        <v>0</v>
      </c>
      <c r="AM556" s="246"/>
      <c r="AN556" s="246"/>
      <c r="AO556" s="247"/>
      <c r="AP556" s="132" t="s">
        <v>638</v>
      </c>
      <c r="AQ556" s="133" t="s">
        <v>643</v>
      </c>
      <c r="AR556" s="191"/>
      <c r="AS556" s="191"/>
      <c r="AT556" s="191"/>
      <c r="AU556" s="191"/>
      <c r="AV556" s="191"/>
      <c r="AW556" s="191"/>
    </row>
    <row r="557" spans="1:49" ht="48" customHeight="1" x14ac:dyDescent="0.15">
      <c r="A557" s="103" t="s">
        <v>496</v>
      </c>
      <c r="B557" s="101" t="s">
        <v>1775</v>
      </c>
      <c r="C557" s="101" t="s">
        <v>1776</v>
      </c>
      <c r="D557" s="160" t="s">
        <v>1719</v>
      </c>
      <c r="E557" s="101" t="s">
        <v>1672</v>
      </c>
      <c r="F557" s="101" t="s">
        <v>259</v>
      </c>
      <c r="G557" s="101"/>
      <c r="H557" s="101"/>
      <c r="I557" s="101"/>
      <c r="J557" s="101"/>
      <c r="K557" s="101"/>
      <c r="L557" s="101"/>
      <c r="M557" s="101" t="s">
        <v>436</v>
      </c>
      <c r="N557" s="101" t="s">
        <v>499</v>
      </c>
      <c r="O557" s="127" t="s">
        <v>438</v>
      </c>
      <c r="P557" s="101" t="s">
        <v>473</v>
      </c>
      <c r="Q557" s="136">
        <v>30</v>
      </c>
      <c r="R557" s="103"/>
      <c r="S557" s="101"/>
      <c r="T557" s="101"/>
      <c r="U557" s="101"/>
      <c r="V557" s="134"/>
      <c r="W557" s="237"/>
      <c r="X557" s="238"/>
      <c r="Y557" s="228">
        <f t="shared" si="87"/>
        <v>0</v>
      </c>
      <c r="Z557" s="238"/>
      <c r="AA557" s="238"/>
      <c r="AB557" s="240"/>
      <c r="AC557" s="241" t="s">
        <v>1673</v>
      </c>
      <c r="AD557" s="242">
        <v>0</v>
      </c>
      <c r="AE557" s="243">
        <v>0</v>
      </c>
      <c r="AF557" s="230">
        <f t="shared" si="88"/>
        <v>0</v>
      </c>
      <c r="AG557" s="243">
        <v>0</v>
      </c>
      <c r="AH557" s="243">
        <v>0</v>
      </c>
      <c r="AI557" s="230">
        <f t="shared" si="89"/>
        <v>0</v>
      </c>
      <c r="AJ557" s="238">
        <v>0</v>
      </c>
      <c r="AK557" s="227">
        <v>0</v>
      </c>
      <c r="AL557" s="228">
        <v>0</v>
      </c>
      <c r="AM557" s="246"/>
      <c r="AN557" s="246"/>
      <c r="AO557" s="247"/>
      <c r="AP557" s="132" t="s">
        <v>638</v>
      </c>
      <c r="AQ557" s="133" t="s">
        <v>643</v>
      </c>
      <c r="AR557" s="191"/>
      <c r="AS557" s="191"/>
      <c r="AT557" s="191"/>
      <c r="AU557" s="191"/>
      <c r="AV557" s="191"/>
      <c r="AW557" s="191"/>
    </row>
    <row r="558" spans="1:49" ht="33" customHeight="1" x14ac:dyDescent="0.15">
      <c r="A558" s="103" t="s">
        <v>496</v>
      </c>
      <c r="B558" s="101" t="s">
        <v>1775</v>
      </c>
      <c r="C558" s="101" t="s">
        <v>1776</v>
      </c>
      <c r="D558" s="160" t="s">
        <v>1720</v>
      </c>
      <c r="E558" s="101" t="s">
        <v>1672</v>
      </c>
      <c r="F558" s="101" t="s">
        <v>259</v>
      </c>
      <c r="G558" s="101"/>
      <c r="H558" s="101"/>
      <c r="I558" s="101"/>
      <c r="J558" s="101"/>
      <c r="K558" s="101"/>
      <c r="L558" s="101"/>
      <c r="M558" s="101" t="s">
        <v>436</v>
      </c>
      <c r="N558" s="101" t="s">
        <v>499</v>
      </c>
      <c r="O558" s="127" t="s">
        <v>438</v>
      </c>
      <c r="P558" s="101" t="s">
        <v>473</v>
      </c>
      <c r="Q558" s="136">
        <v>30</v>
      </c>
      <c r="R558" s="103"/>
      <c r="S558" s="101"/>
      <c r="T558" s="101"/>
      <c r="U558" s="101"/>
      <c r="V558" s="134"/>
      <c r="W558" s="237"/>
      <c r="X558" s="238"/>
      <c r="Y558" s="228">
        <f t="shared" si="87"/>
        <v>0</v>
      </c>
      <c r="Z558" s="238"/>
      <c r="AA558" s="238"/>
      <c r="AB558" s="240"/>
      <c r="AC558" s="241" t="s">
        <v>1673</v>
      </c>
      <c r="AD558" s="242">
        <v>0</v>
      </c>
      <c r="AE558" s="243">
        <v>0</v>
      </c>
      <c r="AF558" s="230">
        <f t="shared" si="88"/>
        <v>0</v>
      </c>
      <c r="AG558" s="243">
        <v>0</v>
      </c>
      <c r="AH558" s="243">
        <v>0</v>
      </c>
      <c r="AI558" s="230">
        <f t="shared" si="89"/>
        <v>0</v>
      </c>
      <c r="AJ558" s="238">
        <v>0</v>
      </c>
      <c r="AK558" s="227">
        <v>0</v>
      </c>
      <c r="AL558" s="228">
        <v>0</v>
      </c>
      <c r="AM558" s="246"/>
      <c r="AN558" s="246"/>
      <c r="AO558" s="247"/>
      <c r="AP558" s="132" t="s">
        <v>638</v>
      </c>
      <c r="AQ558" s="133" t="s">
        <v>643</v>
      </c>
      <c r="AR558" s="191"/>
      <c r="AS558" s="191"/>
      <c r="AT558" s="191"/>
      <c r="AU558" s="191"/>
      <c r="AV558" s="191"/>
      <c r="AW558" s="191"/>
    </row>
    <row r="559" spans="1:49" ht="33" customHeight="1" x14ac:dyDescent="0.15">
      <c r="A559" s="103" t="s">
        <v>496</v>
      </c>
      <c r="B559" s="101" t="s">
        <v>1775</v>
      </c>
      <c r="C559" s="101" t="s">
        <v>1776</v>
      </c>
      <c r="D559" s="160" t="s">
        <v>1721</v>
      </c>
      <c r="E559" s="101" t="s">
        <v>1672</v>
      </c>
      <c r="F559" s="101" t="s">
        <v>259</v>
      </c>
      <c r="G559" s="101"/>
      <c r="H559" s="101"/>
      <c r="I559" s="101"/>
      <c r="J559" s="101"/>
      <c r="K559" s="101"/>
      <c r="L559" s="101"/>
      <c r="M559" s="101" t="s">
        <v>436</v>
      </c>
      <c r="N559" s="101" t="s">
        <v>499</v>
      </c>
      <c r="O559" s="127" t="s">
        <v>438</v>
      </c>
      <c r="P559" s="101" t="s">
        <v>473</v>
      </c>
      <c r="Q559" s="136">
        <v>30</v>
      </c>
      <c r="R559" s="103"/>
      <c r="S559" s="101"/>
      <c r="T559" s="101"/>
      <c r="U559" s="101"/>
      <c r="V559" s="134"/>
      <c r="W559" s="237"/>
      <c r="X559" s="238"/>
      <c r="Y559" s="228">
        <f t="shared" si="87"/>
        <v>0</v>
      </c>
      <c r="Z559" s="238"/>
      <c r="AA559" s="238"/>
      <c r="AB559" s="240"/>
      <c r="AC559" s="241" t="s">
        <v>1673</v>
      </c>
      <c r="AD559" s="242">
        <v>0</v>
      </c>
      <c r="AE559" s="243">
        <v>0</v>
      </c>
      <c r="AF559" s="230">
        <f t="shared" si="88"/>
        <v>0</v>
      </c>
      <c r="AG559" s="243">
        <v>0</v>
      </c>
      <c r="AH559" s="243">
        <v>0</v>
      </c>
      <c r="AI559" s="230">
        <f t="shared" si="89"/>
        <v>0</v>
      </c>
      <c r="AJ559" s="238">
        <v>0</v>
      </c>
      <c r="AK559" s="227">
        <v>0</v>
      </c>
      <c r="AL559" s="228">
        <v>0</v>
      </c>
      <c r="AM559" s="246"/>
      <c r="AN559" s="246"/>
      <c r="AO559" s="247"/>
      <c r="AP559" s="132" t="s">
        <v>638</v>
      </c>
      <c r="AQ559" s="133" t="s">
        <v>643</v>
      </c>
      <c r="AR559" s="191"/>
      <c r="AS559" s="191"/>
      <c r="AT559" s="191"/>
      <c r="AU559" s="191"/>
      <c r="AV559" s="191"/>
      <c r="AW559" s="191"/>
    </row>
    <row r="560" spans="1:49" ht="33" customHeight="1" x14ac:dyDescent="0.15">
      <c r="A560" s="103" t="s">
        <v>496</v>
      </c>
      <c r="B560" s="101" t="s">
        <v>1775</v>
      </c>
      <c r="C560" s="101" t="s">
        <v>1776</v>
      </c>
      <c r="D560" s="160" t="s">
        <v>1722</v>
      </c>
      <c r="E560" s="101" t="s">
        <v>1672</v>
      </c>
      <c r="F560" s="101" t="s">
        <v>259</v>
      </c>
      <c r="G560" s="101"/>
      <c r="H560" s="101"/>
      <c r="I560" s="101"/>
      <c r="J560" s="101"/>
      <c r="K560" s="101"/>
      <c r="L560" s="101"/>
      <c r="M560" s="101" t="s">
        <v>436</v>
      </c>
      <c r="N560" s="101" t="s">
        <v>499</v>
      </c>
      <c r="O560" s="127" t="s">
        <v>438</v>
      </c>
      <c r="P560" s="101" t="s">
        <v>473</v>
      </c>
      <c r="Q560" s="136">
        <v>30</v>
      </c>
      <c r="R560" s="103"/>
      <c r="S560" s="101"/>
      <c r="T560" s="101"/>
      <c r="U560" s="101"/>
      <c r="V560" s="134"/>
      <c r="W560" s="237"/>
      <c r="X560" s="238"/>
      <c r="Y560" s="228">
        <f t="shared" si="87"/>
        <v>0</v>
      </c>
      <c r="Z560" s="238"/>
      <c r="AA560" s="238"/>
      <c r="AB560" s="240"/>
      <c r="AC560" s="241" t="s">
        <v>1673</v>
      </c>
      <c r="AD560" s="242">
        <v>0</v>
      </c>
      <c r="AE560" s="243">
        <v>0</v>
      </c>
      <c r="AF560" s="230">
        <f t="shared" si="88"/>
        <v>0</v>
      </c>
      <c r="AG560" s="243">
        <v>0</v>
      </c>
      <c r="AH560" s="243">
        <v>0</v>
      </c>
      <c r="AI560" s="230">
        <f t="shared" si="89"/>
        <v>0</v>
      </c>
      <c r="AJ560" s="238">
        <v>0</v>
      </c>
      <c r="AK560" s="227">
        <v>0</v>
      </c>
      <c r="AL560" s="228">
        <v>0</v>
      </c>
      <c r="AM560" s="246"/>
      <c r="AN560" s="246"/>
      <c r="AO560" s="247"/>
      <c r="AP560" s="132" t="s">
        <v>638</v>
      </c>
      <c r="AQ560" s="133" t="s">
        <v>643</v>
      </c>
      <c r="AR560" s="191"/>
      <c r="AS560" s="191"/>
      <c r="AT560" s="191"/>
      <c r="AU560" s="191"/>
      <c r="AV560" s="191"/>
      <c r="AW560" s="191"/>
    </row>
    <row r="561" spans="1:49" ht="33" customHeight="1" x14ac:dyDescent="0.15">
      <c r="A561" s="103" t="s">
        <v>496</v>
      </c>
      <c r="B561" s="101" t="s">
        <v>1775</v>
      </c>
      <c r="C561" s="101" t="s">
        <v>1776</v>
      </c>
      <c r="D561" s="160" t="s">
        <v>1723</v>
      </c>
      <c r="E561" s="101" t="s">
        <v>1672</v>
      </c>
      <c r="F561" s="101" t="s">
        <v>259</v>
      </c>
      <c r="G561" s="101"/>
      <c r="H561" s="101"/>
      <c r="I561" s="101"/>
      <c r="J561" s="101"/>
      <c r="K561" s="101"/>
      <c r="L561" s="101"/>
      <c r="M561" s="101" t="s">
        <v>436</v>
      </c>
      <c r="N561" s="101" t="s">
        <v>499</v>
      </c>
      <c r="O561" s="127" t="s">
        <v>438</v>
      </c>
      <c r="P561" s="101" t="s">
        <v>473</v>
      </c>
      <c r="Q561" s="136">
        <v>30</v>
      </c>
      <c r="R561" s="103"/>
      <c r="S561" s="101"/>
      <c r="T561" s="101"/>
      <c r="U561" s="101"/>
      <c r="V561" s="134"/>
      <c r="W561" s="237"/>
      <c r="X561" s="238"/>
      <c r="Y561" s="228">
        <f t="shared" si="87"/>
        <v>0</v>
      </c>
      <c r="Z561" s="238"/>
      <c r="AA561" s="238"/>
      <c r="AB561" s="240"/>
      <c r="AC561" s="241" t="s">
        <v>1673</v>
      </c>
      <c r="AD561" s="242">
        <v>0</v>
      </c>
      <c r="AE561" s="243">
        <v>0</v>
      </c>
      <c r="AF561" s="230">
        <f t="shared" si="88"/>
        <v>0</v>
      </c>
      <c r="AG561" s="243">
        <v>0</v>
      </c>
      <c r="AH561" s="243">
        <v>0</v>
      </c>
      <c r="AI561" s="230">
        <f t="shared" si="89"/>
        <v>0</v>
      </c>
      <c r="AJ561" s="238">
        <v>0</v>
      </c>
      <c r="AK561" s="227">
        <v>0</v>
      </c>
      <c r="AL561" s="228">
        <v>0</v>
      </c>
      <c r="AM561" s="246"/>
      <c r="AN561" s="246"/>
      <c r="AO561" s="247"/>
      <c r="AP561" s="132" t="s">
        <v>638</v>
      </c>
      <c r="AQ561" s="133" t="s">
        <v>643</v>
      </c>
      <c r="AR561" s="191"/>
      <c r="AS561" s="191"/>
      <c r="AT561" s="191"/>
      <c r="AU561" s="191"/>
      <c r="AV561" s="191"/>
      <c r="AW561" s="191"/>
    </row>
    <row r="562" spans="1:49" ht="33" customHeight="1" x14ac:dyDescent="0.15">
      <c r="A562" s="103" t="s">
        <v>496</v>
      </c>
      <c r="B562" s="101" t="s">
        <v>1775</v>
      </c>
      <c r="C562" s="101" t="s">
        <v>1776</v>
      </c>
      <c r="D562" s="160" t="s">
        <v>1630</v>
      </c>
      <c r="E562" s="101" t="s">
        <v>1672</v>
      </c>
      <c r="F562" s="101" t="s">
        <v>259</v>
      </c>
      <c r="G562" s="101"/>
      <c r="H562" s="101"/>
      <c r="I562" s="101"/>
      <c r="J562" s="101"/>
      <c r="K562" s="101"/>
      <c r="L562" s="101"/>
      <c r="M562" s="101" t="s">
        <v>436</v>
      </c>
      <c r="N562" s="101" t="s">
        <v>499</v>
      </c>
      <c r="O562" s="127" t="s">
        <v>438</v>
      </c>
      <c r="P562" s="101" t="s">
        <v>473</v>
      </c>
      <c r="Q562" s="136">
        <v>30</v>
      </c>
      <c r="R562" s="103"/>
      <c r="S562" s="101"/>
      <c r="T562" s="101"/>
      <c r="U562" s="101"/>
      <c r="V562" s="134"/>
      <c r="W562" s="237"/>
      <c r="X562" s="238"/>
      <c r="Y562" s="228">
        <f t="shared" si="87"/>
        <v>0</v>
      </c>
      <c r="Z562" s="238"/>
      <c r="AA562" s="238"/>
      <c r="AB562" s="240"/>
      <c r="AC562" s="241" t="s">
        <v>1673</v>
      </c>
      <c r="AD562" s="242">
        <v>0</v>
      </c>
      <c r="AE562" s="243">
        <v>0</v>
      </c>
      <c r="AF562" s="230">
        <f t="shared" si="88"/>
        <v>0</v>
      </c>
      <c r="AG562" s="243">
        <v>0</v>
      </c>
      <c r="AH562" s="243">
        <v>0</v>
      </c>
      <c r="AI562" s="230">
        <f t="shared" si="89"/>
        <v>0</v>
      </c>
      <c r="AJ562" s="238">
        <v>0</v>
      </c>
      <c r="AK562" s="227">
        <v>0</v>
      </c>
      <c r="AL562" s="228">
        <v>0</v>
      </c>
      <c r="AM562" s="246"/>
      <c r="AN562" s="246"/>
      <c r="AO562" s="247"/>
      <c r="AP562" s="132" t="s">
        <v>638</v>
      </c>
      <c r="AQ562" s="133" t="s">
        <v>643</v>
      </c>
      <c r="AR562" s="191"/>
      <c r="AS562" s="191"/>
      <c r="AT562" s="191"/>
      <c r="AU562" s="191"/>
      <c r="AV562" s="191"/>
      <c r="AW562" s="191"/>
    </row>
    <row r="563" spans="1:49" ht="42" customHeight="1" x14ac:dyDescent="0.15">
      <c r="A563" s="103" t="s">
        <v>496</v>
      </c>
      <c r="B563" s="101" t="s">
        <v>1775</v>
      </c>
      <c r="C563" s="101" t="s">
        <v>1776</v>
      </c>
      <c r="D563" s="160" t="s">
        <v>1778</v>
      </c>
      <c r="E563" s="101" t="s">
        <v>1672</v>
      </c>
      <c r="F563" s="101" t="s">
        <v>259</v>
      </c>
      <c r="G563" s="101"/>
      <c r="H563" s="101"/>
      <c r="I563" s="101"/>
      <c r="J563" s="101"/>
      <c r="K563" s="101"/>
      <c r="L563" s="101"/>
      <c r="M563" s="101" t="s">
        <v>436</v>
      </c>
      <c r="N563" s="101" t="s">
        <v>499</v>
      </c>
      <c r="O563" s="127" t="s">
        <v>438</v>
      </c>
      <c r="P563" s="101" t="s">
        <v>473</v>
      </c>
      <c r="Q563" s="136">
        <v>30</v>
      </c>
      <c r="R563" s="103"/>
      <c r="S563" s="101"/>
      <c r="T563" s="101"/>
      <c r="U563" s="101"/>
      <c r="V563" s="134"/>
      <c r="W563" s="237"/>
      <c r="X563" s="238"/>
      <c r="Y563" s="228">
        <f t="shared" si="87"/>
        <v>0</v>
      </c>
      <c r="Z563" s="238"/>
      <c r="AA563" s="238"/>
      <c r="AB563" s="240"/>
      <c r="AC563" s="241" t="s">
        <v>1673</v>
      </c>
      <c r="AD563" s="242">
        <v>0</v>
      </c>
      <c r="AE563" s="243">
        <v>0</v>
      </c>
      <c r="AF563" s="230">
        <f t="shared" si="88"/>
        <v>0</v>
      </c>
      <c r="AG563" s="243">
        <v>0</v>
      </c>
      <c r="AH563" s="243">
        <v>0</v>
      </c>
      <c r="AI563" s="230">
        <f t="shared" si="89"/>
        <v>0</v>
      </c>
      <c r="AJ563" s="238">
        <v>0</v>
      </c>
      <c r="AK563" s="227">
        <v>0</v>
      </c>
      <c r="AL563" s="228">
        <v>0</v>
      </c>
      <c r="AM563" s="246"/>
      <c r="AN563" s="246"/>
      <c r="AO563" s="247"/>
      <c r="AP563" s="132" t="s">
        <v>638</v>
      </c>
      <c r="AQ563" s="133" t="s">
        <v>643</v>
      </c>
      <c r="AR563" s="191"/>
      <c r="AS563" s="191"/>
      <c r="AT563" s="191"/>
      <c r="AU563" s="191"/>
      <c r="AV563" s="191"/>
      <c r="AW563" s="191"/>
    </row>
    <row r="564" spans="1:49" ht="33" customHeight="1" x14ac:dyDescent="0.15">
      <c r="A564" s="103" t="s">
        <v>496</v>
      </c>
      <c r="B564" s="101" t="s">
        <v>1775</v>
      </c>
      <c r="C564" s="101" t="s">
        <v>1776</v>
      </c>
      <c r="D564" s="160" t="s">
        <v>1724</v>
      </c>
      <c r="E564" s="101" t="s">
        <v>1672</v>
      </c>
      <c r="F564" s="101" t="s">
        <v>259</v>
      </c>
      <c r="G564" s="101"/>
      <c r="H564" s="101"/>
      <c r="I564" s="101"/>
      <c r="J564" s="101"/>
      <c r="K564" s="101"/>
      <c r="L564" s="101"/>
      <c r="M564" s="101" t="s">
        <v>436</v>
      </c>
      <c r="N564" s="101" t="s">
        <v>499</v>
      </c>
      <c r="O564" s="127" t="s">
        <v>438</v>
      </c>
      <c r="P564" s="101" t="s">
        <v>473</v>
      </c>
      <c r="Q564" s="136">
        <v>30</v>
      </c>
      <c r="R564" s="103"/>
      <c r="S564" s="101"/>
      <c r="T564" s="101"/>
      <c r="U564" s="101"/>
      <c r="V564" s="134"/>
      <c r="W564" s="237"/>
      <c r="X564" s="238"/>
      <c r="Y564" s="228">
        <f t="shared" si="87"/>
        <v>0</v>
      </c>
      <c r="Z564" s="238"/>
      <c r="AA564" s="238"/>
      <c r="AB564" s="240"/>
      <c r="AC564" s="241" t="s">
        <v>1673</v>
      </c>
      <c r="AD564" s="242">
        <v>0</v>
      </c>
      <c r="AE564" s="243">
        <v>0</v>
      </c>
      <c r="AF564" s="230">
        <f t="shared" si="88"/>
        <v>0</v>
      </c>
      <c r="AG564" s="243">
        <v>0</v>
      </c>
      <c r="AH564" s="243">
        <v>0</v>
      </c>
      <c r="AI564" s="230">
        <f t="shared" si="89"/>
        <v>0</v>
      </c>
      <c r="AJ564" s="238">
        <v>0</v>
      </c>
      <c r="AK564" s="227">
        <v>0</v>
      </c>
      <c r="AL564" s="228">
        <v>0</v>
      </c>
      <c r="AM564" s="246"/>
      <c r="AN564" s="246"/>
      <c r="AO564" s="247"/>
      <c r="AP564" s="132" t="s">
        <v>638</v>
      </c>
      <c r="AQ564" s="133" t="s">
        <v>643</v>
      </c>
      <c r="AR564" s="191"/>
      <c r="AS564" s="191"/>
      <c r="AT564" s="191"/>
      <c r="AU564" s="191"/>
      <c r="AV564" s="191"/>
      <c r="AW564" s="191"/>
    </row>
    <row r="565" spans="1:49" ht="33" customHeight="1" x14ac:dyDescent="0.15">
      <c r="A565" s="103" t="s">
        <v>496</v>
      </c>
      <c r="B565" s="101" t="s">
        <v>1775</v>
      </c>
      <c r="C565" s="101" t="s">
        <v>1776</v>
      </c>
      <c r="D565" s="160" t="s">
        <v>1725</v>
      </c>
      <c r="E565" s="101" t="s">
        <v>1672</v>
      </c>
      <c r="F565" s="101" t="s">
        <v>259</v>
      </c>
      <c r="G565" s="101"/>
      <c r="H565" s="101"/>
      <c r="I565" s="101"/>
      <c r="J565" s="101"/>
      <c r="K565" s="101"/>
      <c r="L565" s="101"/>
      <c r="M565" s="101" t="s">
        <v>436</v>
      </c>
      <c r="N565" s="101" t="s">
        <v>499</v>
      </c>
      <c r="O565" s="127" t="s">
        <v>438</v>
      </c>
      <c r="P565" s="101" t="s">
        <v>473</v>
      </c>
      <c r="Q565" s="136">
        <v>30</v>
      </c>
      <c r="R565" s="103"/>
      <c r="S565" s="101"/>
      <c r="T565" s="101"/>
      <c r="U565" s="101"/>
      <c r="V565" s="134"/>
      <c r="W565" s="237"/>
      <c r="X565" s="238"/>
      <c r="Y565" s="228">
        <f t="shared" si="87"/>
        <v>0</v>
      </c>
      <c r="Z565" s="238"/>
      <c r="AA565" s="238"/>
      <c r="AB565" s="240"/>
      <c r="AC565" s="241" t="s">
        <v>1673</v>
      </c>
      <c r="AD565" s="242">
        <v>0</v>
      </c>
      <c r="AE565" s="243">
        <v>0</v>
      </c>
      <c r="AF565" s="230">
        <f t="shared" si="88"/>
        <v>0</v>
      </c>
      <c r="AG565" s="243">
        <v>0</v>
      </c>
      <c r="AH565" s="243">
        <v>0</v>
      </c>
      <c r="AI565" s="230">
        <f t="shared" si="89"/>
        <v>0</v>
      </c>
      <c r="AJ565" s="238">
        <v>0</v>
      </c>
      <c r="AK565" s="227">
        <v>0</v>
      </c>
      <c r="AL565" s="228">
        <v>0</v>
      </c>
      <c r="AM565" s="246"/>
      <c r="AN565" s="246"/>
      <c r="AO565" s="247"/>
      <c r="AP565" s="132" t="s">
        <v>638</v>
      </c>
      <c r="AQ565" s="133" t="s">
        <v>643</v>
      </c>
      <c r="AR565" s="191"/>
      <c r="AS565" s="191"/>
      <c r="AT565" s="191"/>
      <c r="AU565" s="191"/>
      <c r="AV565" s="191"/>
      <c r="AW565" s="191"/>
    </row>
    <row r="566" spans="1:49" ht="33" customHeight="1" x14ac:dyDescent="0.15">
      <c r="A566" s="103" t="s">
        <v>496</v>
      </c>
      <c r="B566" s="101" t="s">
        <v>1775</v>
      </c>
      <c r="C566" s="101" t="s">
        <v>1776</v>
      </c>
      <c r="D566" s="160" t="s">
        <v>1726</v>
      </c>
      <c r="E566" s="101" t="s">
        <v>1672</v>
      </c>
      <c r="F566" s="101" t="s">
        <v>259</v>
      </c>
      <c r="G566" s="101"/>
      <c r="H566" s="101"/>
      <c r="I566" s="101"/>
      <c r="J566" s="101"/>
      <c r="K566" s="101"/>
      <c r="L566" s="101"/>
      <c r="M566" s="101" t="s">
        <v>436</v>
      </c>
      <c r="N566" s="101" t="s">
        <v>499</v>
      </c>
      <c r="O566" s="127" t="s">
        <v>438</v>
      </c>
      <c r="P566" s="101" t="s">
        <v>473</v>
      </c>
      <c r="Q566" s="136">
        <v>30</v>
      </c>
      <c r="R566" s="103"/>
      <c r="S566" s="101"/>
      <c r="T566" s="101"/>
      <c r="U566" s="101"/>
      <c r="V566" s="134"/>
      <c r="W566" s="237"/>
      <c r="X566" s="238"/>
      <c r="Y566" s="228">
        <f t="shared" si="87"/>
        <v>0</v>
      </c>
      <c r="Z566" s="238"/>
      <c r="AA566" s="238"/>
      <c r="AB566" s="240"/>
      <c r="AC566" s="241" t="s">
        <v>1673</v>
      </c>
      <c r="AD566" s="242">
        <v>0</v>
      </c>
      <c r="AE566" s="243">
        <v>0</v>
      </c>
      <c r="AF566" s="230">
        <f t="shared" si="88"/>
        <v>0</v>
      </c>
      <c r="AG566" s="243">
        <v>0</v>
      </c>
      <c r="AH566" s="243">
        <v>0</v>
      </c>
      <c r="AI566" s="230">
        <f t="shared" si="89"/>
        <v>0</v>
      </c>
      <c r="AJ566" s="238">
        <v>0</v>
      </c>
      <c r="AK566" s="227">
        <v>0</v>
      </c>
      <c r="AL566" s="228">
        <v>0</v>
      </c>
      <c r="AM566" s="246"/>
      <c r="AN566" s="246"/>
      <c r="AO566" s="247"/>
      <c r="AP566" s="132" t="s">
        <v>638</v>
      </c>
      <c r="AQ566" s="133" t="s">
        <v>643</v>
      </c>
      <c r="AR566" s="191"/>
      <c r="AS566" s="191"/>
      <c r="AT566" s="191"/>
      <c r="AU566" s="191"/>
      <c r="AV566" s="191"/>
      <c r="AW566" s="191"/>
    </row>
    <row r="567" spans="1:49" ht="33" customHeight="1" x14ac:dyDescent="0.15">
      <c r="A567" s="103" t="s">
        <v>496</v>
      </c>
      <c r="B567" s="101" t="s">
        <v>1775</v>
      </c>
      <c r="C567" s="101" t="s">
        <v>1776</v>
      </c>
      <c r="D567" s="160" t="s">
        <v>1727</v>
      </c>
      <c r="E567" s="101" t="s">
        <v>1672</v>
      </c>
      <c r="F567" s="101" t="s">
        <v>259</v>
      </c>
      <c r="G567" s="101"/>
      <c r="H567" s="101"/>
      <c r="I567" s="101"/>
      <c r="J567" s="101"/>
      <c r="K567" s="101"/>
      <c r="L567" s="101"/>
      <c r="M567" s="101" t="s">
        <v>436</v>
      </c>
      <c r="N567" s="101" t="s">
        <v>499</v>
      </c>
      <c r="O567" s="127" t="s">
        <v>438</v>
      </c>
      <c r="P567" s="101" t="s">
        <v>473</v>
      </c>
      <c r="Q567" s="136">
        <v>30</v>
      </c>
      <c r="R567" s="103"/>
      <c r="S567" s="101"/>
      <c r="T567" s="101"/>
      <c r="U567" s="101"/>
      <c r="V567" s="134"/>
      <c r="W567" s="237"/>
      <c r="X567" s="238"/>
      <c r="Y567" s="228">
        <f t="shared" si="87"/>
        <v>0</v>
      </c>
      <c r="Z567" s="238"/>
      <c r="AA567" s="238"/>
      <c r="AB567" s="240"/>
      <c r="AC567" s="241" t="s">
        <v>1673</v>
      </c>
      <c r="AD567" s="242">
        <v>0</v>
      </c>
      <c r="AE567" s="243">
        <v>0</v>
      </c>
      <c r="AF567" s="230">
        <f t="shared" si="88"/>
        <v>0</v>
      </c>
      <c r="AG567" s="243">
        <v>0</v>
      </c>
      <c r="AH567" s="243">
        <v>0</v>
      </c>
      <c r="AI567" s="230">
        <f t="shared" si="89"/>
        <v>0</v>
      </c>
      <c r="AJ567" s="238">
        <v>0</v>
      </c>
      <c r="AK567" s="227">
        <v>0</v>
      </c>
      <c r="AL567" s="228">
        <v>0</v>
      </c>
      <c r="AM567" s="246"/>
      <c r="AN567" s="246"/>
      <c r="AO567" s="247"/>
      <c r="AP567" s="132" t="s">
        <v>638</v>
      </c>
      <c r="AQ567" s="133" t="s">
        <v>643</v>
      </c>
      <c r="AR567" s="191"/>
      <c r="AS567" s="191"/>
      <c r="AT567" s="191"/>
      <c r="AU567" s="191"/>
      <c r="AV567" s="191"/>
      <c r="AW567" s="191"/>
    </row>
    <row r="568" spans="1:49" ht="33" customHeight="1" x14ac:dyDescent="0.15">
      <c r="A568" s="103" t="s">
        <v>496</v>
      </c>
      <c r="B568" s="101" t="s">
        <v>1775</v>
      </c>
      <c r="C568" s="101" t="s">
        <v>1776</v>
      </c>
      <c r="D568" s="160" t="s">
        <v>1728</v>
      </c>
      <c r="E568" s="101" t="s">
        <v>1672</v>
      </c>
      <c r="F568" s="101" t="s">
        <v>259</v>
      </c>
      <c r="G568" s="101"/>
      <c r="H568" s="101"/>
      <c r="I568" s="101"/>
      <c r="J568" s="101"/>
      <c r="K568" s="101"/>
      <c r="L568" s="101"/>
      <c r="M568" s="101" t="s">
        <v>436</v>
      </c>
      <c r="N568" s="101" t="s">
        <v>499</v>
      </c>
      <c r="O568" s="127" t="s">
        <v>438</v>
      </c>
      <c r="P568" s="101" t="s">
        <v>473</v>
      </c>
      <c r="Q568" s="136">
        <v>30</v>
      </c>
      <c r="R568" s="103"/>
      <c r="S568" s="101"/>
      <c r="T568" s="101"/>
      <c r="U568" s="101"/>
      <c r="V568" s="134"/>
      <c r="W568" s="237"/>
      <c r="X568" s="238"/>
      <c r="Y568" s="228">
        <f t="shared" si="87"/>
        <v>0</v>
      </c>
      <c r="Z568" s="238"/>
      <c r="AA568" s="238"/>
      <c r="AB568" s="240"/>
      <c r="AC568" s="241" t="s">
        <v>1673</v>
      </c>
      <c r="AD568" s="242">
        <v>0</v>
      </c>
      <c r="AE568" s="243">
        <v>0</v>
      </c>
      <c r="AF568" s="230">
        <f t="shared" si="88"/>
        <v>0</v>
      </c>
      <c r="AG568" s="243">
        <v>0</v>
      </c>
      <c r="AH568" s="243">
        <v>0</v>
      </c>
      <c r="AI568" s="230">
        <f t="shared" si="89"/>
        <v>0</v>
      </c>
      <c r="AJ568" s="238">
        <v>0</v>
      </c>
      <c r="AK568" s="227">
        <v>0</v>
      </c>
      <c r="AL568" s="228">
        <v>0</v>
      </c>
      <c r="AM568" s="246"/>
      <c r="AN568" s="246"/>
      <c r="AO568" s="247"/>
      <c r="AP568" s="132" t="s">
        <v>638</v>
      </c>
      <c r="AQ568" s="133" t="s">
        <v>643</v>
      </c>
      <c r="AR568" s="191"/>
      <c r="AS568" s="191"/>
      <c r="AT568" s="191"/>
      <c r="AU568" s="191"/>
      <c r="AV568" s="191"/>
      <c r="AW568" s="191"/>
    </row>
    <row r="569" spans="1:49" ht="33" customHeight="1" x14ac:dyDescent="0.15">
      <c r="A569" s="103" t="s">
        <v>496</v>
      </c>
      <c r="B569" s="101" t="s">
        <v>1775</v>
      </c>
      <c r="C569" s="101" t="s">
        <v>1776</v>
      </c>
      <c r="D569" s="160" t="s">
        <v>1729</v>
      </c>
      <c r="E569" s="101" t="s">
        <v>1672</v>
      </c>
      <c r="F569" s="101" t="s">
        <v>259</v>
      </c>
      <c r="G569" s="101"/>
      <c r="H569" s="101"/>
      <c r="I569" s="101"/>
      <c r="J569" s="101"/>
      <c r="K569" s="101"/>
      <c r="L569" s="101"/>
      <c r="M569" s="101" t="s">
        <v>436</v>
      </c>
      <c r="N569" s="101" t="s">
        <v>499</v>
      </c>
      <c r="O569" s="127" t="s">
        <v>438</v>
      </c>
      <c r="P569" s="101" t="s">
        <v>473</v>
      </c>
      <c r="Q569" s="136">
        <v>30</v>
      </c>
      <c r="R569" s="103"/>
      <c r="S569" s="101"/>
      <c r="T569" s="101"/>
      <c r="U569" s="101"/>
      <c r="V569" s="134"/>
      <c r="W569" s="237"/>
      <c r="X569" s="238"/>
      <c r="Y569" s="228">
        <f t="shared" si="87"/>
        <v>0</v>
      </c>
      <c r="Z569" s="238"/>
      <c r="AA569" s="238"/>
      <c r="AB569" s="240"/>
      <c r="AC569" s="241" t="s">
        <v>1673</v>
      </c>
      <c r="AD569" s="242">
        <v>0</v>
      </c>
      <c r="AE569" s="243">
        <v>0</v>
      </c>
      <c r="AF569" s="230">
        <f t="shared" si="88"/>
        <v>0</v>
      </c>
      <c r="AG569" s="243">
        <v>0</v>
      </c>
      <c r="AH569" s="243">
        <v>0</v>
      </c>
      <c r="AI569" s="230">
        <f t="shared" si="89"/>
        <v>0</v>
      </c>
      <c r="AJ569" s="238">
        <v>0</v>
      </c>
      <c r="AK569" s="227">
        <v>0</v>
      </c>
      <c r="AL569" s="228">
        <v>0</v>
      </c>
      <c r="AM569" s="246"/>
      <c r="AN569" s="246"/>
      <c r="AO569" s="247"/>
      <c r="AP569" s="132" t="s">
        <v>638</v>
      </c>
      <c r="AQ569" s="133" t="s">
        <v>643</v>
      </c>
      <c r="AR569" s="191"/>
      <c r="AS569" s="191"/>
      <c r="AT569" s="191"/>
      <c r="AU569" s="191"/>
      <c r="AV569" s="191"/>
      <c r="AW569" s="191"/>
    </row>
    <row r="570" spans="1:49" ht="33" customHeight="1" x14ac:dyDescent="0.15">
      <c r="A570" s="103" t="s">
        <v>496</v>
      </c>
      <c r="B570" s="101" t="s">
        <v>1775</v>
      </c>
      <c r="C570" s="101" t="s">
        <v>1776</v>
      </c>
      <c r="D570" s="160" t="s">
        <v>1730</v>
      </c>
      <c r="E570" s="101" t="s">
        <v>1672</v>
      </c>
      <c r="F570" s="101" t="s">
        <v>259</v>
      </c>
      <c r="G570" s="101"/>
      <c r="H570" s="101"/>
      <c r="I570" s="101"/>
      <c r="J570" s="101"/>
      <c r="K570" s="101"/>
      <c r="L570" s="101"/>
      <c r="M570" s="101" t="s">
        <v>436</v>
      </c>
      <c r="N570" s="101" t="s">
        <v>499</v>
      </c>
      <c r="O570" s="127" t="s">
        <v>438</v>
      </c>
      <c r="P570" s="101" t="s">
        <v>473</v>
      </c>
      <c r="Q570" s="136">
        <v>30</v>
      </c>
      <c r="R570" s="103"/>
      <c r="S570" s="101"/>
      <c r="T570" s="101"/>
      <c r="U570" s="101"/>
      <c r="V570" s="134"/>
      <c r="W570" s="237"/>
      <c r="X570" s="238"/>
      <c r="Y570" s="228">
        <f t="shared" si="87"/>
        <v>0</v>
      </c>
      <c r="Z570" s="238"/>
      <c r="AA570" s="238"/>
      <c r="AB570" s="240"/>
      <c r="AC570" s="241" t="s">
        <v>1673</v>
      </c>
      <c r="AD570" s="242">
        <v>0</v>
      </c>
      <c r="AE570" s="243">
        <v>0</v>
      </c>
      <c r="AF570" s="230">
        <f t="shared" si="88"/>
        <v>0</v>
      </c>
      <c r="AG570" s="243">
        <v>0</v>
      </c>
      <c r="AH570" s="243">
        <v>0</v>
      </c>
      <c r="AI570" s="230">
        <f t="shared" si="89"/>
        <v>0</v>
      </c>
      <c r="AJ570" s="238">
        <v>0</v>
      </c>
      <c r="AK570" s="227">
        <v>0</v>
      </c>
      <c r="AL570" s="228">
        <v>0</v>
      </c>
      <c r="AM570" s="246"/>
      <c r="AN570" s="246"/>
      <c r="AO570" s="247"/>
      <c r="AP570" s="132" t="s">
        <v>638</v>
      </c>
      <c r="AQ570" s="133" t="s">
        <v>643</v>
      </c>
      <c r="AR570" s="191"/>
      <c r="AS570" s="191"/>
      <c r="AT570" s="191"/>
      <c r="AU570" s="191"/>
      <c r="AV570" s="191"/>
      <c r="AW570" s="191"/>
    </row>
    <row r="571" spans="1:49" ht="33" customHeight="1" x14ac:dyDescent="0.15">
      <c r="A571" s="103" t="s">
        <v>496</v>
      </c>
      <c r="B571" s="101" t="s">
        <v>1775</v>
      </c>
      <c r="C571" s="101" t="s">
        <v>1776</v>
      </c>
      <c r="D571" s="160" t="s">
        <v>1731</v>
      </c>
      <c r="E571" s="101" t="s">
        <v>1672</v>
      </c>
      <c r="F571" s="101" t="s">
        <v>259</v>
      </c>
      <c r="G571" s="101"/>
      <c r="H571" s="101"/>
      <c r="I571" s="101"/>
      <c r="J571" s="101"/>
      <c r="K571" s="101"/>
      <c r="L571" s="101"/>
      <c r="M571" s="101" t="s">
        <v>436</v>
      </c>
      <c r="N571" s="101" t="s">
        <v>499</v>
      </c>
      <c r="O571" s="127" t="s">
        <v>438</v>
      </c>
      <c r="P571" s="101" t="s">
        <v>473</v>
      </c>
      <c r="Q571" s="136">
        <v>30</v>
      </c>
      <c r="R571" s="103"/>
      <c r="S571" s="101"/>
      <c r="T571" s="101"/>
      <c r="U571" s="101"/>
      <c r="V571" s="134"/>
      <c r="W571" s="237"/>
      <c r="X571" s="238"/>
      <c r="Y571" s="228">
        <f t="shared" si="87"/>
        <v>0</v>
      </c>
      <c r="Z571" s="238"/>
      <c r="AA571" s="238"/>
      <c r="AB571" s="240"/>
      <c r="AC571" s="241" t="s">
        <v>1673</v>
      </c>
      <c r="AD571" s="242">
        <v>0</v>
      </c>
      <c r="AE571" s="243">
        <v>0</v>
      </c>
      <c r="AF571" s="230">
        <f t="shared" si="88"/>
        <v>0</v>
      </c>
      <c r="AG571" s="243">
        <v>0</v>
      </c>
      <c r="AH571" s="243">
        <v>0</v>
      </c>
      <c r="AI571" s="230">
        <f t="shared" si="89"/>
        <v>0</v>
      </c>
      <c r="AJ571" s="238">
        <v>0</v>
      </c>
      <c r="AK571" s="227">
        <v>0</v>
      </c>
      <c r="AL571" s="228">
        <v>0</v>
      </c>
      <c r="AM571" s="246"/>
      <c r="AN571" s="246"/>
      <c r="AO571" s="247"/>
      <c r="AP571" s="132" t="s">
        <v>638</v>
      </c>
      <c r="AQ571" s="133" t="s">
        <v>643</v>
      </c>
      <c r="AR571" s="191"/>
      <c r="AS571" s="191"/>
      <c r="AT571" s="191"/>
      <c r="AU571" s="191"/>
      <c r="AV571" s="191"/>
      <c r="AW571" s="191"/>
    </row>
    <row r="572" spans="1:49" ht="33" customHeight="1" x14ac:dyDescent="0.15">
      <c r="A572" s="103" t="s">
        <v>496</v>
      </c>
      <c r="B572" s="101" t="s">
        <v>1775</v>
      </c>
      <c r="C572" s="101" t="s">
        <v>1776</v>
      </c>
      <c r="D572" s="160" t="s">
        <v>1732</v>
      </c>
      <c r="E572" s="101" t="s">
        <v>1672</v>
      </c>
      <c r="F572" s="101" t="s">
        <v>259</v>
      </c>
      <c r="G572" s="101"/>
      <c r="H572" s="101"/>
      <c r="I572" s="101"/>
      <c r="J572" s="101"/>
      <c r="K572" s="101"/>
      <c r="L572" s="101"/>
      <c r="M572" s="101" t="s">
        <v>436</v>
      </c>
      <c r="N572" s="101" t="s">
        <v>499</v>
      </c>
      <c r="O572" s="127" t="s">
        <v>438</v>
      </c>
      <c r="P572" s="101" t="s">
        <v>473</v>
      </c>
      <c r="Q572" s="136">
        <v>30</v>
      </c>
      <c r="R572" s="103"/>
      <c r="S572" s="101"/>
      <c r="T572" s="101"/>
      <c r="U572" s="101"/>
      <c r="V572" s="134"/>
      <c r="W572" s="237"/>
      <c r="X572" s="238"/>
      <c r="Y572" s="228">
        <f t="shared" si="87"/>
        <v>0</v>
      </c>
      <c r="Z572" s="238"/>
      <c r="AA572" s="238"/>
      <c r="AB572" s="240"/>
      <c r="AC572" s="241" t="s">
        <v>1673</v>
      </c>
      <c r="AD572" s="242">
        <v>0</v>
      </c>
      <c r="AE572" s="243">
        <v>0</v>
      </c>
      <c r="AF572" s="230">
        <f t="shared" si="88"/>
        <v>0</v>
      </c>
      <c r="AG572" s="243">
        <v>0</v>
      </c>
      <c r="AH572" s="243">
        <v>0</v>
      </c>
      <c r="AI572" s="230">
        <f t="shared" si="89"/>
        <v>0</v>
      </c>
      <c r="AJ572" s="238">
        <v>0</v>
      </c>
      <c r="AK572" s="227">
        <v>0</v>
      </c>
      <c r="AL572" s="228">
        <v>0</v>
      </c>
      <c r="AM572" s="246"/>
      <c r="AN572" s="246"/>
      <c r="AO572" s="247"/>
      <c r="AP572" s="132" t="s">
        <v>638</v>
      </c>
      <c r="AQ572" s="133" t="s">
        <v>643</v>
      </c>
      <c r="AR572" s="191"/>
      <c r="AS572" s="191"/>
      <c r="AT572" s="191"/>
      <c r="AU572" s="191"/>
      <c r="AV572" s="191"/>
      <c r="AW572" s="191"/>
    </row>
    <row r="573" spans="1:49" ht="33" customHeight="1" x14ac:dyDescent="0.15">
      <c r="A573" s="103" t="s">
        <v>496</v>
      </c>
      <c r="B573" s="101" t="s">
        <v>1775</v>
      </c>
      <c r="C573" s="101" t="s">
        <v>1776</v>
      </c>
      <c r="D573" s="160" t="s">
        <v>1733</v>
      </c>
      <c r="E573" s="101" t="s">
        <v>1672</v>
      </c>
      <c r="F573" s="101" t="s">
        <v>259</v>
      </c>
      <c r="G573" s="101"/>
      <c r="H573" s="101"/>
      <c r="I573" s="101"/>
      <c r="J573" s="101"/>
      <c r="K573" s="101"/>
      <c r="L573" s="101"/>
      <c r="M573" s="101" t="s">
        <v>436</v>
      </c>
      <c r="N573" s="101" t="s">
        <v>499</v>
      </c>
      <c r="O573" s="127" t="s">
        <v>438</v>
      </c>
      <c r="P573" s="101" t="s">
        <v>473</v>
      </c>
      <c r="Q573" s="136">
        <v>30</v>
      </c>
      <c r="R573" s="103"/>
      <c r="S573" s="101"/>
      <c r="T573" s="101"/>
      <c r="U573" s="101"/>
      <c r="V573" s="134"/>
      <c r="W573" s="237"/>
      <c r="X573" s="238"/>
      <c r="Y573" s="228">
        <f t="shared" si="87"/>
        <v>0</v>
      </c>
      <c r="Z573" s="238"/>
      <c r="AA573" s="238"/>
      <c r="AB573" s="240"/>
      <c r="AC573" s="241" t="s">
        <v>1673</v>
      </c>
      <c r="AD573" s="242">
        <v>0</v>
      </c>
      <c r="AE573" s="243">
        <v>0</v>
      </c>
      <c r="AF573" s="230">
        <f t="shared" si="88"/>
        <v>0</v>
      </c>
      <c r="AG573" s="243">
        <v>0</v>
      </c>
      <c r="AH573" s="243">
        <v>0</v>
      </c>
      <c r="AI573" s="230">
        <f t="shared" si="89"/>
        <v>0</v>
      </c>
      <c r="AJ573" s="238">
        <v>0</v>
      </c>
      <c r="AK573" s="227">
        <v>0</v>
      </c>
      <c r="AL573" s="228">
        <v>0</v>
      </c>
      <c r="AM573" s="246"/>
      <c r="AN573" s="246"/>
      <c r="AO573" s="247"/>
      <c r="AP573" s="132" t="s">
        <v>638</v>
      </c>
      <c r="AQ573" s="133" t="s">
        <v>643</v>
      </c>
      <c r="AR573" s="191"/>
      <c r="AS573" s="191"/>
      <c r="AT573" s="191"/>
      <c r="AU573" s="191"/>
      <c r="AV573" s="191"/>
      <c r="AW573" s="191"/>
    </row>
    <row r="574" spans="1:49" ht="33" customHeight="1" x14ac:dyDescent="0.15">
      <c r="A574" s="103" t="s">
        <v>496</v>
      </c>
      <c r="B574" s="101" t="s">
        <v>1775</v>
      </c>
      <c r="C574" s="101" t="s">
        <v>1776</v>
      </c>
      <c r="D574" s="160" t="s">
        <v>1779</v>
      </c>
      <c r="E574" s="101" t="s">
        <v>1672</v>
      </c>
      <c r="F574" s="101" t="s">
        <v>259</v>
      </c>
      <c r="G574" s="101"/>
      <c r="H574" s="101"/>
      <c r="I574" s="101"/>
      <c r="J574" s="101"/>
      <c r="K574" s="101"/>
      <c r="L574" s="101"/>
      <c r="M574" s="101" t="s">
        <v>436</v>
      </c>
      <c r="N574" s="101" t="s">
        <v>499</v>
      </c>
      <c r="O574" s="127" t="s">
        <v>438</v>
      </c>
      <c r="P574" s="101" t="s">
        <v>473</v>
      </c>
      <c r="Q574" s="136">
        <v>30</v>
      </c>
      <c r="R574" s="103"/>
      <c r="S574" s="101"/>
      <c r="T574" s="101"/>
      <c r="U574" s="101"/>
      <c r="V574" s="134"/>
      <c r="W574" s="237"/>
      <c r="X574" s="238"/>
      <c r="Y574" s="228">
        <f t="shared" si="87"/>
        <v>0</v>
      </c>
      <c r="Z574" s="238"/>
      <c r="AA574" s="238"/>
      <c r="AB574" s="240"/>
      <c r="AC574" s="241" t="s">
        <v>1673</v>
      </c>
      <c r="AD574" s="242">
        <v>0</v>
      </c>
      <c r="AE574" s="243">
        <v>0</v>
      </c>
      <c r="AF574" s="230">
        <f t="shared" si="88"/>
        <v>0</v>
      </c>
      <c r="AG574" s="243">
        <v>0</v>
      </c>
      <c r="AH574" s="243">
        <v>0</v>
      </c>
      <c r="AI574" s="230">
        <f t="shared" si="89"/>
        <v>0</v>
      </c>
      <c r="AJ574" s="238">
        <v>0</v>
      </c>
      <c r="AK574" s="227">
        <v>0</v>
      </c>
      <c r="AL574" s="228">
        <v>0</v>
      </c>
      <c r="AM574" s="246"/>
      <c r="AN574" s="246"/>
      <c r="AO574" s="247"/>
      <c r="AP574" s="132" t="s">
        <v>638</v>
      </c>
      <c r="AQ574" s="133" t="s">
        <v>643</v>
      </c>
      <c r="AR574" s="191"/>
      <c r="AS574" s="191"/>
      <c r="AT574" s="191"/>
      <c r="AU574" s="191"/>
      <c r="AV574" s="191"/>
      <c r="AW574" s="191"/>
    </row>
    <row r="575" spans="1:49" ht="33" customHeight="1" x14ac:dyDescent="0.15">
      <c r="A575" s="103" t="s">
        <v>496</v>
      </c>
      <c r="B575" s="101" t="s">
        <v>1775</v>
      </c>
      <c r="C575" s="101" t="s">
        <v>1776</v>
      </c>
      <c r="D575" s="160" t="s">
        <v>1629</v>
      </c>
      <c r="E575" s="101" t="s">
        <v>1672</v>
      </c>
      <c r="F575" s="101" t="s">
        <v>259</v>
      </c>
      <c r="G575" s="101"/>
      <c r="H575" s="101"/>
      <c r="I575" s="101"/>
      <c r="J575" s="101"/>
      <c r="K575" s="101"/>
      <c r="L575" s="101"/>
      <c r="M575" s="101" t="s">
        <v>436</v>
      </c>
      <c r="N575" s="101" t="s">
        <v>499</v>
      </c>
      <c r="O575" s="127" t="s">
        <v>438</v>
      </c>
      <c r="P575" s="101" t="s">
        <v>473</v>
      </c>
      <c r="Q575" s="136">
        <v>30</v>
      </c>
      <c r="R575" s="103"/>
      <c r="S575" s="101"/>
      <c r="T575" s="101"/>
      <c r="U575" s="101"/>
      <c r="V575" s="134"/>
      <c r="W575" s="237"/>
      <c r="X575" s="238"/>
      <c r="Y575" s="228">
        <f t="shared" si="87"/>
        <v>0</v>
      </c>
      <c r="Z575" s="238"/>
      <c r="AA575" s="238"/>
      <c r="AB575" s="240"/>
      <c r="AC575" s="241" t="s">
        <v>1673</v>
      </c>
      <c r="AD575" s="242">
        <v>0</v>
      </c>
      <c r="AE575" s="243">
        <v>0</v>
      </c>
      <c r="AF575" s="230">
        <f t="shared" si="88"/>
        <v>0</v>
      </c>
      <c r="AG575" s="243">
        <v>0</v>
      </c>
      <c r="AH575" s="243">
        <v>0</v>
      </c>
      <c r="AI575" s="230">
        <f t="shared" si="89"/>
        <v>0</v>
      </c>
      <c r="AJ575" s="238">
        <v>0</v>
      </c>
      <c r="AK575" s="227">
        <v>0</v>
      </c>
      <c r="AL575" s="228">
        <v>0</v>
      </c>
      <c r="AM575" s="246"/>
      <c r="AN575" s="246"/>
      <c r="AO575" s="247"/>
      <c r="AP575" s="132" t="s">
        <v>638</v>
      </c>
      <c r="AQ575" s="133" t="s">
        <v>643</v>
      </c>
      <c r="AR575" s="191"/>
      <c r="AS575" s="191"/>
      <c r="AT575" s="191"/>
      <c r="AU575" s="191"/>
      <c r="AV575" s="191"/>
      <c r="AW575" s="191"/>
    </row>
    <row r="576" spans="1:49" ht="33" customHeight="1" x14ac:dyDescent="0.15">
      <c r="A576" s="103" t="s">
        <v>496</v>
      </c>
      <c r="B576" s="101" t="s">
        <v>1775</v>
      </c>
      <c r="C576" s="101" t="s">
        <v>1776</v>
      </c>
      <c r="D576" s="160" t="s">
        <v>1636</v>
      </c>
      <c r="E576" s="101" t="s">
        <v>1672</v>
      </c>
      <c r="F576" s="101" t="s">
        <v>259</v>
      </c>
      <c r="G576" s="101"/>
      <c r="H576" s="101"/>
      <c r="I576" s="101"/>
      <c r="J576" s="101"/>
      <c r="K576" s="101"/>
      <c r="L576" s="101"/>
      <c r="M576" s="101" t="s">
        <v>436</v>
      </c>
      <c r="N576" s="101" t="s">
        <v>499</v>
      </c>
      <c r="O576" s="127" t="s">
        <v>438</v>
      </c>
      <c r="P576" s="101" t="s">
        <v>473</v>
      </c>
      <c r="Q576" s="136">
        <v>30</v>
      </c>
      <c r="R576" s="103"/>
      <c r="S576" s="101"/>
      <c r="T576" s="101"/>
      <c r="U576" s="101"/>
      <c r="V576" s="134"/>
      <c r="W576" s="237"/>
      <c r="X576" s="238"/>
      <c r="Y576" s="228">
        <f t="shared" si="87"/>
        <v>0</v>
      </c>
      <c r="Z576" s="238"/>
      <c r="AA576" s="238"/>
      <c r="AB576" s="240"/>
      <c r="AC576" s="241" t="s">
        <v>1673</v>
      </c>
      <c r="AD576" s="242">
        <v>0</v>
      </c>
      <c r="AE576" s="243">
        <v>0</v>
      </c>
      <c r="AF576" s="230">
        <f t="shared" si="88"/>
        <v>0</v>
      </c>
      <c r="AG576" s="243">
        <v>0</v>
      </c>
      <c r="AH576" s="243">
        <v>0</v>
      </c>
      <c r="AI576" s="230">
        <f t="shared" si="89"/>
        <v>0</v>
      </c>
      <c r="AJ576" s="238">
        <v>0</v>
      </c>
      <c r="AK576" s="227">
        <v>0</v>
      </c>
      <c r="AL576" s="228">
        <v>0</v>
      </c>
      <c r="AM576" s="246"/>
      <c r="AN576" s="246"/>
      <c r="AO576" s="247"/>
      <c r="AP576" s="132" t="s">
        <v>638</v>
      </c>
      <c r="AQ576" s="133" t="s">
        <v>643</v>
      </c>
      <c r="AR576" s="191"/>
      <c r="AS576" s="191"/>
      <c r="AT576" s="191"/>
      <c r="AU576" s="191"/>
      <c r="AV576" s="191"/>
      <c r="AW576" s="191"/>
    </row>
    <row r="577" spans="1:49" ht="33" customHeight="1" x14ac:dyDescent="0.15">
      <c r="A577" s="103" t="s">
        <v>496</v>
      </c>
      <c r="B577" s="101" t="s">
        <v>1775</v>
      </c>
      <c r="C577" s="101" t="s">
        <v>1776</v>
      </c>
      <c r="D577" s="160" t="s">
        <v>1734</v>
      </c>
      <c r="E577" s="101" t="s">
        <v>1672</v>
      </c>
      <c r="F577" s="101" t="s">
        <v>259</v>
      </c>
      <c r="G577" s="101"/>
      <c r="H577" s="101"/>
      <c r="I577" s="101"/>
      <c r="J577" s="101"/>
      <c r="K577" s="101"/>
      <c r="L577" s="101"/>
      <c r="M577" s="101" t="s">
        <v>436</v>
      </c>
      <c r="N577" s="101" t="s">
        <v>499</v>
      </c>
      <c r="O577" s="127" t="s">
        <v>438</v>
      </c>
      <c r="P577" s="101" t="s">
        <v>473</v>
      </c>
      <c r="Q577" s="136">
        <v>30</v>
      </c>
      <c r="R577" s="103"/>
      <c r="S577" s="101"/>
      <c r="T577" s="101"/>
      <c r="U577" s="101"/>
      <c r="V577" s="134"/>
      <c r="W577" s="237"/>
      <c r="X577" s="238"/>
      <c r="Y577" s="228">
        <f t="shared" si="87"/>
        <v>0</v>
      </c>
      <c r="Z577" s="238"/>
      <c r="AA577" s="238"/>
      <c r="AB577" s="240"/>
      <c r="AC577" s="241" t="s">
        <v>1673</v>
      </c>
      <c r="AD577" s="242">
        <v>0</v>
      </c>
      <c r="AE577" s="243">
        <v>0</v>
      </c>
      <c r="AF577" s="230">
        <f t="shared" si="88"/>
        <v>0</v>
      </c>
      <c r="AG577" s="243">
        <v>0</v>
      </c>
      <c r="AH577" s="243">
        <v>0</v>
      </c>
      <c r="AI577" s="230">
        <f t="shared" si="89"/>
        <v>0</v>
      </c>
      <c r="AJ577" s="238">
        <v>0</v>
      </c>
      <c r="AK577" s="227">
        <v>0</v>
      </c>
      <c r="AL577" s="228">
        <v>0</v>
      </c>
      <c r="AM577" s="246"/>
      <c r="AN577" s="246"/>
      <c r="AO577" s="247"/>
      <c r="AP577" s="132" t="s">
        <v>638</v>
      </c>
      <c r="AQ577" s="133" t="s">
        <v>643</v>
      </c>
      <c r="AR577" s="191"/>
      <c r="AS577" s="191"/>
      <c r="AT577" s="191"/>
      <c r="AU577" s="191"/>
      <c r="AV577" s="191"/>
      <c r="AW577" s="191"/>
    </row>
    <row r="578" spans="1:49" ht="33" customHeight="1" x14ac:dyDescent="0.15">
      <c r="A578" s="103" t="s">
        <v>496</v>
      </c>
      <c r="B578" s="101" t="s">
        <v>1775</v>
      </c>
      <c r="C578" s="101" t="s">
        <v>1776</v>
      </c>
      <c r="D578" s="160" t="s">
        <v>1735</v>
      </c>
      <c r="E578" s="101" t="s">
        <v>1672</v>
      </c>
      <c r="F578" s="101" t="s">
        <v>259</v>
      </c>
      <c r="G578" s="101"/>
      <c r="H578" s="101"/>
      <c r="I578" s="101"/>
      <c r="J578" s="101"/>
      <c r="K578" s="101"/>
      <c r="L578" s="101"/>
      <c r="M578" s="101" t="s">
        <v>436</v>
      </c>
      <c r="N578" s="101" t="s">
        <v>499</v>
      </c>
      <c r="O578" s="127" t="s">
        <v>438</v>
      </c>
      <c r="P578" s="101" t="s">
        <v>473</v>
      </c>
      <c r="Q578" s="136">
        <v>30</v>
      </c>
      <c r="R578" s="103"/>
      <c r="S578" s="101"/>
      <c r="T578" s="101"/>
      <c r="U578" s="101"/>
      <c r="V578" s="134"/>
      <c r="W578" s="237"/>
      <c r="X578" s="238"/>
      <c r="Y578" s="228">
        <f t="shared" si="87"/>
        <v>0</v>
      </c>
      <c r="Z578" s="238"/>
      <c r="AA578" s="238"/>
      <c r="AB578" s="240"/>
      <c r="AC578" s="241" t="s">
        <v>1673</v>
      </c>
      <c r="AD578" s="242">
        <v>0</v>
      </c>
      <c r="AE578" s="243">
        <v>0</v>
      </c>
      <c r="AF578" s="230">
        <f t="shared" si="88"/>
        <v>0</v>
      </c>
      <c r="AG578" s="243">
        <v>0</v>
      </c>
      <c r="AH578" s="243">
        <v>0</v>
      </c>
      <c r="AI578" s="230">
        <f t="shared" si="89"/>
        <v>0</v>
      </c>
      <c r="AJ578" s="238">
        <v>0</v>
      </c>
      <c r="AK578" s="227">
        <v>0</v>
      </c>
      <c r="AL578" s="228">
        <v>0</v>
      </c>
      <c r="AM578" s="246"/>
      <c r="AN578" s="246"/>
      <c r="AO578" s="247"/>
      <c r="AP578" s="132" t="s">
        <v>638</v>
      </c>
      <c r="AQ578" s="133" t="s">
        <v>643</v>
      </c>
      <c r="AR578" s="191"/>
      <c r="AS578" s="191"/>
      <c r="AT578" s="191"/>
      <c r="AU578" s="191"/>
      <c r="AV578" s="191"/>
      <c r="AW578" s="191"/>
    </row>
    <row r="579" spans="1:49" ht="33" customHeight="1" x14ac:dyDescent="0.15">
      <c r="A579" s="103" t="s">
        <v>496</v>
      </c>
      <c r="B579" s="101" t="s">
        <v>1775</v>
      </c>
      <c r="C579" s="101" t="s">
        <v>1776</v>
      </c>
      <c r="D579" s="160" t="s">
        <v>1736</v>
      </c>
      <c r="E579" s="101" t="s">
        <v>1672</v>
      </c>
      <c r="F579" s="101" t="s">
        <v>259</v>
      </c>
      <c r="G579" s="101"/>
      <c r="H579" s="101"/>
      <c r="I579" s="101"/>
      <c r="J579" s="101"/>
      <c r="K579" s="101"/>
      <c r="L579" s="101"/>
      <c r="M579" s="101" t="s">
        <v>436</v>
      </c>
      <c r="N579" s="101" t="s">
        <v>499</v>
      </c>
      <c r="O579" s="127" t="s">
        <v>438</v>
      </c>
      <c r="P579" s="101" t="s">
        <v>473</v>
      </c>
      <c r="Q579" s="136">
        <v>30</v>
      </c>
      <c r="R579" s="103"/>
      <c r="S579" s="101"/>
      <c r="T579" s="101"/>
      <c r="U579" s="101"/>
      <c r="V579" s="134"/>
      <c r="W579" s="237"/>
      <c r="X579" s="238"/>
      <c r="Y579" s="228">
        <f t="shared" si="87"/>
        <v>0</v>
      </c>
      <c r="Z579" s="238"/>
      <c r="AA579" s="238"/>
      <c r="AB579" s="240"/>
      <c r="AC579" s="241" t="s">
        <v>1673</v>
      </c>
      <c r="AD579" s="242">
        <v>0</v>
      </c>
      <c r="AE579" s="243">
        <v>0</v>
      </c>
      <c r="AF579" s="230">
        <f t="shared" si="88"/>
        <v>0</v>
      </c>
      <c r="AG579" s="243">
        <v>0</v>
      </c>
      <c r="AH579" s="243">
        <v>0</v>
      </c>
      <c r="AI579" s="230">
        <f t="shared" si="89"/>
        <v>0</v>
      </c>
      <c r="AJ579" s="238">
        <v>0</v>
      </c>
      <c r="AK579" s="227">
        <v>0</v>
      </c>
      <c r="AL579" s="228">
        <v>0</v>
      </c>
      <c r="AM579" s="246"/>
      <c r="AN579" s="246"/>
      <c r="AO579" s="247"/>
      <c r="AP579" s="132" t="s">
        <v>638</v>
      </c>
      <c r="AQ579" s="133" t="s">
        <v>643</v>
      </c>
      <c r="AR579" s="191"/>
      <c r="AS579" s="191"/>
      <c r="AT579" s="191"/>
      <c r="AU579" s="191"/>
      <c r="AV579" s="191"/>
      <c r="AW579" s="191"/>
    </row>
    <row r="580" spans="1:49" ht="33" customHeight="1" x14ac:dyDescent="0.15">
      <c r="A580" s="103" t="s">
        <v>496</v>
      </c>
      <c r="B580" s="101" t="s">
        <v>1775</v>
      </c>
      <c r="C580" s="101" t="s">
        <v>1776</v>
      </c>
      <c r="D580" s="160" t="s">
        <v>1737</v>
      </c>
      <c r="E580" s="101" t="s">
        <v>1672</v>
      </c>
      <c r="F580" s="101" t="s">
        <v>259</v>
      </c>
      <c r="G580" s="101"/>
      <c r="H580" s="101"/>
      <c r="I580" s="101"/>
      <c r="J580" s="101"/>
      <c r="K580" s="101"/>
      <c r="L580" s="101"/>
      <c r="M580" s="101" t="s">
        <v>436</v>
      </c>
      <c r="N580" s="101" t="s">
        <v>499</v>
      </c>
      <c r="O580" s="127" t="s">
        <v>438</v>
      </c>
      <c r="P580" s="101" t="s">
        <v>473</v>
      </c>
      <c r="Q580" s="136">
        <v>30</v>
      </c>
      <c r="R580" s="103"/>
      <c r="S580" s="101"/>
      <c r="T580" s="101"/>
      <c r="U580" s="101"/>
      <c r="V580" s="134"/>
      <c r="W580" s="237"/>
      <c r="X580" s="238"/>
      <c r="Y580" s="228">
        <f t="shared" si="87"/>
        <v>0</v>
      </c>
      <c r="Z580" s="238"/>
      <c r="AA580" s="238"/>
      <c r="AB580" s="240"/>
      <c r="AC580" s="241" t="s">
        <v>1673</v>
      </c>
      <c r="AD580" s="242">
        <v>0</v>
      </c>
      <c r="AE580" s="243">
        <v>0</v>
      </c>
      <c r="AF580" s="230">
        <f t="shared" si="88"/>
        <v>0</v>
      </c>
      <c r="AG580" s="243">
        <v>0</v>
      </c>
      <c r="AH580" s="243">
        <v>0</v>
      </c>
      <c r="AI580" s="230">
        <f t="shared" si="89"/>
        <v>0</v>
      </c>
      <c r="AJ580" s="238">
        <v>0</v>
      </c>
      <c r="AK580" s="227">
        <v>0</v>
      </c>
      <c r="AL580" s="228">
        <v>0</v>
      </c>
      <c r="AM580" s="246"/>
      <c r="AN580" s="246"/>
      <c r="AO580" s="247"/>
      <c r="AP580" s="132" t="s">
        <v>638</v>
      </c>
      <c r="AQ580" s="133" t="s">
        <v>643</v>
      </c>
      <c r="AR580" s="191"/>
      <c r="AS580" s="191"/>
      <c r="AT580" s="191"/>
      <c r="AU580" s="191"/>
      <c r="AV580" s="191"/>
      <c r="AW580" s="191"/>
    </row>
    <row r="581" spans="1:49" ht="33" customHeight="1" x14ac:dyDescent="0.15">
      <c r="A581" s="103" t="s">
        <v>496</v>
      </c>
      <c r="B581" s="101" t="s">
        <v>1775</v>
      </c>
      <c r="C581" s="101" t="s">
        <v>1776</v>
      </c>
      <c r="D581" s="160" t="s">
        <v>1738</v>
      </c>
      <c r="E581" s="101" t="s">
        <v>1672</v>
      </c>
      <c r="F581" s="101" t="s">
        <v>259</v>
      </c>
      <c r="G581" s="101"/>
      <c r="H581" s="101"/>
      <c r="I581" s="101"/>
      <c r="J581" s="101"/>
      <c r="K581" s="101"/>
      <c r="L581" s="101"/>
      <c r="M581" s="101" t="s">
        <v>436</v>
      </c>
      <c r="N581" s="101" t="s">
        <v>499</v>
      </c>
      <c r="O581" s="127" t="s">
        <v>438</v>
      </c>
      <c r="P581" s="101" t="s">
        <v>473</v>
      </c>
      <c r="Q581" s="136">
        <v>30</v>
      </c>
      <c r="R581" s="103"/>
      <c r="S581" s="101"/>
      <c r="T581" s="101"/>
      <c r="U581" s="101"/>
      <c r="V581" s="134"/>
      <c r="W581" s="237"/>
      <c r="X581" s="238"/>
      <c r="Y581" s="228">
        <f t="shared" ref="Y581:Y590" si="90">+W581+X581</f>
        <v>0</v>
      </c>
      <c r="Z581" s="238"/>
      <c r="AA581" s="238"/>
      <c r="AB581" s="240"/>
      <c r="AC581" s="241" t="s">
        <v>1673</v>
      </c>
      <c r="AD581" s="242">
        <v>0</v>
      </c>
      <c r="AE581" s="243">
        <v>0</v>
      </c>
      <c r="AF581" s="230">
        <f t="shared" ref="AF581:AF590" si="91">+AD581+AE581</f>
        <v>0</v>
      </c>
      <c r="AG581" s="243">
        <v>0</v>
      </c>
      <c r="AH581" s="243">
        <v>0</v>
      </c>
      <c r="AI581" s="230">
        <f t="shared" ref="AI581:AI590" si="92">+AG581+AH581</f>
        <v>0</v>
      </c>
      <c r="AJ581" s="238">
        <v>0</v>
      </c>
      <c r="AK581" s="227">
        <v>0</v>
      </c>
      <c r="AL581" s="228">
        <v>0</v>
      </c>
      <c r="AM581" s="246"/>
      <c r="AN581" s="246"/>
      <c r="AO581" s="247"/>
      <c r="AP581" s="132" t="s">
        <v>638</v>
      </c>
      <c r="AQ581" s="133" t="s">
        <v>643</v>
      </c>
      <c r="AR581" s="191"/>
      <c r="AS581" s="191"/>
      <c r="AT581" s="191"/>
      <c r="AU581" s="191"/>
      <c r="AV581" s="191"/>
      <c r="AW581" s="191"/>
    </row>
    <row r="582" spans="1:49" ht="33" customHeight="1" x14ac:dyDescent="0.15">
      <c r="A582" s="103" t="s">
        <v>496</v>
      </c>
      <c r="B582" s="101" t="s">
        <v>1775</v>
      </c>
      <c r="C582" s="101" t="s">
        <v>1776</v>
      </c>
      <c r="D582" s="160" t="s">
        <v>1739</v>
      </c>
      <c r="E582" s="101" t="s">
        <v>1672</v>
      </c>
      <c r="F582" s="101" t="s">
        <v>259</v>
      </c>
      <c r="G582" s="101"/>
      <c r="H582" s="101"/>
      <c r="I582" s="101"/>
      <c r="J582" s="101"/>
      <c r="K582" s="101"/>
      <c r="L582" s="101"/>
      <c r="M582" s="101" t="s">
        <v>436</v>
      </c>
      <c r="N582" s="101" t="s">
        <v>499</v>
      </c>
      <c r="O582" s="127" t="s">
        <v>438</v>
      </c>
      <c r="P582" s="101" t="s">
        <v>473</v>
      </c>
      <c r="Q582" s="136">
        <v>30</v>
      </c>
      <c r="R582" s="103"/>
      <c r="S582" s="101"/>
      <c r="T582" s="101"/>
      <c r="U582" s="101"/>
      <c r="V582" s="134"/>
      <c r="W582" s="237"/>
      <c r="X582" s="238"/>
      <c r="Y582" s="228">
        <f t="shared" si="90"/>
        <v>0</v>
      </c>
      <c r="Z582" s="238"/>
      <c r="AA582" s="238"/>
      <c r="AB582" s="240"/>
      <c r="AC582" s="241" t="s">
        <v>1673</v>
      </c>
      <c r="AD582" s="242">
        <v>0</v>
      </c>
      <c r="AE582" s="243">
        <v>0</v>
      </c>
      <c r="AF582" s="230">
        <f t="shared" si="91"/>
        <v>0</v>
      </c>
      <c r="AG582" s="243">
        <v>0</v>
      </c>
      <c r="AH582" s="243">
        <v>0</v>
      </c>
      <c r="AI582" s="230">
        <f t="shared" si="92"/>
        <v>0</v>
      </c>
      <c r="AJ582" s="238">
        <v>0</v>
      </c>
      <c r="AK582" s="227">
        <v>0</v>
      </c>
      <c r="AL582" s="228">
        <v>0</v>
      </c>
      <c r="AM582" s="246"/>
      <c r="AN582" s="246"/>
      <c r="AO582" s="247"/>
      <c r="AP582" s="132" t="s">
        <v>638</v>
      </c>
      <c r="AQ582" s="133" t="s">
        <v>643</v>
      </c>
      <c r="AR582" s="191"/>
      <c r="AS582" s="191"/>
      <c r="AT582" s="191"/>
      <c r="AU582" s="191"/>
      <c r="AV582" s="191"/>
      <c r="AW582" s="191"/>
    </row>
    <row r="583" spans="1:49" ht="33" customHeight="1" x14ac:dyDescent="0.15">
      <c r="A583" s="103" t="s">
        <v>496</v>
      </c>
      <c r="B583" s="101" t="s">
        <v>1775</v>
      </c>
      <c r="C583" s="101" t="s">
        <v>1776</v>
      </c>
      <c r="D583" s="160" t="s">
        <v>1740</v>
      </c>
      <c r="E583" s="101" t="s">
        <v>1672</v>
      </c>
      <c r="F583" s="101" t="s">
        <v>259</v>
      </c>
      <c r="G583" s="101"/>
      <c r="H583" s="101"/>
      <c r="I583" s="101"/>
      <c r="J583" s="101"/>
      <c r="K583" s="101"/>
      <c r="L583" s="101"/>
      <c r="M583" s="101" t="s">
        <v>436</v>
      </c>
      <c r="N583" s="101" t="s">
        <v>499</v>
      </c>
      <c r="O583" s="127" t="s">
        <v>438</v>
      </c>
      <c r="P583" s="101" t="s">
        <v>473</v>
      </c>
      <c r="Q583" s="136">
        <v>30</v>
      </c>
      <c r="R583" s="103"/>
      <c r="S583" s="101"/>
      <c r="T583" s="101"/>
      <c r="U583" s="101"/>
      <c r="V583" s="134"/>
      <c r="W583" s="237"/>
      <c r="X583" s="238"/>
      <c r="Y583" s="228">
        <f t="shared" si="90"/>
        <v>0</v>
      </c>
      <c r="Z583" s="238"/>
      <c r="AA583" s="238"/>
      <c r="AB583" s="240"/>
      <c r="AC583" s="241" t="s">
        <v>1673</v>
      </c>
      <c r="AD583" s="242">
        <v>0</v>
      </c>
      <c r="AE583" s="243">
        <v>0</v>
      </c>
      <c r="AF583" s="230">
        <f t="shared" si="91"/>
        <v>0</v>
      </c>
      <c r="AG583" s="243">
        <v>0</v>
      </c>
      <c r="AH583" s="243">
        <v>0</v>
      </c>
      <c r="AI583" s="230">
        <f t="shared" si="92"/>
        <v>0</v>
      </c>
      <c r="AJ583" s="238">
        <v>0</v>
      </c>
      <c r="AK583" s="227">
        <v>0</v>
      </c>
      <c r="AL583" s="228">
        <v>0</v>
      </c>
      <c r="AM583" s="246"/>
      <c r="AN583" s="246"/>
      <c r="AO583" s="247"/>
      <c r="AP583" s="132" t="s">
        <v>638</v>
      </c>
      <c r="AQ583" s="133" t="s">
        <v>643</v>
      </c>
      <c r="AR583" s="191"/>
      <c r="AS583" s="191"/>
      <c r="AT583" s="191"/>
      <c r="AU583" s="191"/>
      <c r="AV583" s="191"/>
      <c r="AW583" s="191"/>
    </row>
    <row r="584" spans="1:49" ht="43.5" customHeight="1" x14ac:dyDescent="0.15">
      <c r="A584" s="103" t="s">
        <v>496</v>
      </c>
      <c r="B584" s="101" t="s">
        <v>1775</v>
      </c>
      <c r="C584" s="101" t="s">
        <v>1776</v>
      </c>
      <c r="D584" s="160" t="s">
        <v>1741</v>
      </c>
      <c r="E584" s="101" t="s">
        <v>1672</v>
      </c>
      <c r="F584" s="101" t="s">
        <v>259</v>
      </c>
      <c r="G584" s="101"/>
      <c r="H584" s="101"/>
      <c r="I584" s="101"/>
      <c r="J584" s="101"/>
      <c r="K584" s="101"/>
      <c r="L584" s="101"/>
      <c r="M584" s="101" t="s">
        <v>436</v>
      </c>
      <c r="N584" s="101" t="s">
        <v>499</v>
      </c>
      <c r="O584" s="127" t="s">
        <v>438</v>
      </c>
      <c r="P584" s="101" t="s">
        <v>473</v>
      </c>
      <c r="Q584" s="136">
        <v>30</v>
      </c>
      <c r="R584" s="103"/>
      <c r="S584" s="101"/>
      <c r="T584" s="101"/>
      <c r="U584" s="101"/>
      <c r="V584" s="134"/>
      <c r="W584" s="237"/>
      <c r="X584" s="238"/>
      <c r="Y584" s="228">
        <f t="shared" si="90"/>
        <v>0</v>
      </c>
      <c r="Z584" s="238"/>
      <c r="AA584" s="238"/>
      <c r="AB584" s="240"/>
      <c r="AC584" s="241" t="s">
        <v>1673</v>
      </c>
      <c r="AD584" s="242">
        <v>0</v>
      </c>
      <c r="AE584" s="243">
        <v>0</v>
      </c>
      <c r="AF584" s="230">
        <f t="shared" si="91"/>
        <v>0</v>
      </c>
      <c r="AG584" s="243">
        <v>0</v>
      </c>
      <c r="AH584" s="243">
        <v>0</v>
      </c>
      <c r="AI584" s="230">
        <f t="shared" si="92"/>
        <v>0</v>
      </c>
      <c r="AJ584" s="238">
        <v>0</v>
      </c>
      <c r="AK584" s="227">
        <v>0</v>
      </c>
      <c r="AL584" s="228">
        <v>0</v>
      </c>
      <c r="AM584" s="246"/>
      <c r="AN584" s="246"/>
      <c r="AO584" s="247"/>
      <c r="AP584" s="132" t="s">
        <v>638</v>
      </c>
      <c r="AQ584" s="133" t="s">
        <v>643</v>
      </c>
      <c r="AR584" s="191"/>
      <c r="AS584" s="191"/>
      <c r="AT584" s="191"/>
      <c r="AU584" s="191"/>
      <c r="AV584" s="191"/>
      <c r="AW584" s="191"/>
    </row>
    <row r="585" spans="1:49" ht="33" customHeight="1" x14ac:dyDescent="0.15">
      <c r="A585" s="103" t="s">
        <v>496</v>
      </c>
      <c r="B585" s="101" t="s">
        <v>1775</v>
      </c>
      <c r="C585" s="101" t="s">
        <v>1776</v>
      </c>
      <c r="D585" s="160" t="s">
        <v>1742</v>
      </c>
      <c r="E585" s="101" t="s">
        <v>1672</v>
      </c>
      <c r="F585" s="101" t="s">
        <v>259</v>
      </c>
      <c r="G585" s="101"/>
      <c r="H585" s="101"/>
      <c r="I585" s="101"/>
      <c r="J585" s="101"/>
      <c r="K585" s="101"/>
      <c r="L585" s="101"/>
      <c r="M585" s="101" t="s">
        <v>436</v>
      </c>
      <c r="N585" s="101" t="s">
        <v>499</v>
      </c>
      <c r="O585" s="127" t="s">
        <v>438</v>
      </c>
      <c r="P585" s="101" t="s">
        <v>473</v>
      </c>
      <c r="Q585" s="136">
        <v>30</v>
      </c>
      <c r="R585" s="103"/>
      <c r="S585" s="101"/>
      <c r="T585" s="101"/>
      <c r="U585" s="101"/>
      <c r="V585" s="134"/>
      <c r="W585" s="237"/>
      <c r="X585" s="238"/>
      <c r="Y585" s="228">
        <f t="shared" si="90"/>
        <v>0</v>
      </c>
      <c r="Z585" s="238"/>
      <c r="AA585" s="238"/>
      <c r="AB585" s="240"/>
      <c r="AC585" s="241" t="s">
        <v>1673</v>
      </c>
      <c r="AD585" s="242">
        <v>0</v>
      </c>
      <c r="AE585" s="243">
        <v>0</v>
      </c>
      <c r="AF585" s="230">
        <f t="shared" si="91"/>
        <v>0</v>
      </c>
      <c r="AG585" s="243">
        <v>0</v>
      </c>
      <c r="AH585" s="243">
        <v>0</v>
      </c>
      <c r="AI585" s="230">
        <f t="shared" si="92"/>
        <v>0</v>
      </c>
      <c r="AJ585" s="238">
        <v>0</v>
      </c>
      <c r="AK585" s="227">
        <v>0</v>
      </c>
      <c r="AL585" s="228">
        <v>0</v>
      </c>
      <c r="AM585" s="246"/>
      <c r="AN585" s="246"/>
      <c r="AO585" s="247"/>
      <c r="AP585" s="132" t="s">
        <v>638</v>
      </c>
      <c r="AQ585" s="133" t="s">
        <v>643</v>
      </c>
      <c r="AR585" s="191"/>
      <c r="AS585" s="191"/>
      <c r="AT585" s="191"/>
      <c r="AU585" s="191"/>
      <c r="AV585" s="191"/>
      <c r="AW585" s="191"/>
    </row>
    <row r="586" spans="1:49" ht="33" customHeight="1" x14ac:dyDescent="0.15">
      <c r="A586" s="103" t="s">
        <v>496</v>
      </c>
      <c r="B586" s="101" t="s">
        <v>1775</v>
      </c>
      <c r="C586" s="101" t="s">
        <v>1776</v>
      </c>
      <c r="D586" s="160" t="s">
        <v>1634</v>
      </c>
      <c r="E586" s="101" t="s">
        <v>1672</v>
      </c>
      <c r="F586" s="101" t="s">
        <v>259</v>
      </c>
      <c r="G586" s="101"/>
      <c r="H586" s="101"/>
      <c r="I586" s="101"/>
      <c r="J586" s="101"/>
      <c r="K586" s="101"/>
      <c r="L586" s="101"/>
      <c r="M586" s="101" t="s">
        <v>436</v>
      </c>
      <c r="N586" s="101" t="s">
        <v>499</v>
      </c>
      <c r="O586" s="127" t="s">
        <v>438</v>
      </c>
      <c r="P586" s="101" t="s">
        <v>473</v>
      </c>
      <c r="Q586" s="136">
        <v>30</v>
      </c>
      <c r="R586" s="103"/>
      <c r="S586" s="101"/>
      <c r="T586" s="101"/>
      <c r="U586" s="101"/>
      <c r="V586" s="134"/>
      <c r="W586" s="237"/>
      <c r="X586" s="238"/>
      <c r="Y586" s="228">
        <f t="shared" si="90"/>
        <v>0</v>
      </c>
      <c r="Z586" s="238"/>
      <c r="AA586" s="238"/>
      <c r="AB586" s="240"/>
      <c r="AC586" s="241" t="s">
        <v>1673</v>
      </c>
      <c r="AD586" s="242">
        <v>0</v>
      </c>
      <c r="AE586" s="243">
        <v>0</v>
      </c>
      <c r="AF586" s="230">
        <f t="shared" si="91"/>
        <v>0</v>
      </c>
      <c r="AG586" s="243">
        <v>0</v>
      </c>
      <c r="AH586" s="243">
        <v>0</v>
      </c>
      <c r="AI586" s="230">
        <f t="shared" si="92"/>
        <v>0</v>
      </c>
      <c r="AJ586" s="238">
        <v>0</v>
      </c>
      <c r="AK586" s="227">
        <v>0</v>
      </c>
      <c r="AL586" s="228">
        <v>0</v>
      </c>
      <c r="AM586" s="246"/>
      <c r="AN586" s="246"/>
      <c r="AO586" s="247"/>
      <c r="AP586" s="132" t="s">
        <v>638</v>
      </c>
      <c r="AQ586" s="133" t="s">
        <v>643</v>
      </c>
      <c r="AR586" s="191"/>
      <c r="AS586" s="191"/>
      <c r="AT586" s="191"/>
      <c r="AU586" s="191"/>
      <c r="AV586" s="191"/>
      <c r="AW586" s="191"/>
    </row>
    <row r="587" spans="1:49" ht="33" customHeight="1" x14ac:dyDescent="0.15">
      <c r="A587" s="103" t="s">
        <v>496</v>
      </c>
      <c r="B587" s="101" t="s">
        <v>1775</v>
      </c>
      <c r="C587" s="101" t="s">
        <v>1776</v>
      </c>
      <c r="D587" s="160" t="s">
        <v>1633</v>
      </c>
      <c r="E587" s="101" t="s">
        <v>1672</v>
      </c>
      <c r="F587" s="101" t="s">
        <v>259</v>
      </c>
      <c r="G587" s="101"/>
      <c r="H587" s="101"/>
      <c r="I587" s="101"/>
      <c r="J587" s="101"/>
      <c r="K587" s="101"/>
      <c r="L587" s="101"/>
      <c r="M587" s="101" t="s">
        <v>436</v>
      </c>
      <c r="N587" s="101" t="s">
        <v>499</v>
      </c>
      <c r="O587" s="127" t="s">
        <v>438</v>
      </c>
      <c r="P587" s="101" t="s">
        <v>473</v>
      </c>
      <c r="Q587" s="136">
        <v>30</v>
      </c>
      <c r="R587" s="103"/>
      <c r="S587" s="101"/>
      <c r="T587" s="101"/>
      <c r="U587" s="101"/>
      <c r="V587" s="134"/>
      <c r="W587" s="237"/>
      <c r="X587" s="238"/>
      <c r="Y587" s="228">
        <f t="shared" si="90"/>
        <v>0</v>
      </c>
      <c r="Z587" s="238"/>
      <c r="AA587" s="238"/>
      <c r="AB587" s="240"/>
      <c r="AC587" s="241" t="s">
        <v>1673</v>
      </c>
      <c r="AD587" s="242">
        <v>0</v>
      </c>
      <c r="AE587" s="243">
        <v>0</v>
      </c>
      <c r="AF587" s="230">
        <f t="shared" si="91"/>
        <v>0</v>
      </c>
      <c r="AG587" s="243">
        <v>0</v>
      </c>
      <c r="AH587" s="243">
        <v>0</v>
      </c>
      <c r="AI587" s="230">
        <f t="shared" si="92"/>
        <v>0</v>
      </c>
      <c r="AJ587" s="238">
        <v>0</v>
      </c>
      <c r="AK587" s="227">
        <v>0</v>
      </c>
      <c r="AL587" s="228">
        <v>0</v>
      </c>
      <c r="AM587" s="246"/>
      <c r="AN587" s="246"/>
      <c r="AO587" s="247"/>
      <c r="AP587" s="132" t="s">
        <v>638</v>
      </c>
      <c r="AQ587" s="133" t="s">
        <v>643</v>
      </c>
      <c r="AR587" s="191"/>
      <c r="AS587" s="191"/>
      <c r="AT587" s="191"/>
      <c r="AU587" s="191"/>
      <c r="AV587" s="191"/>
      <c r="AW587" s="191"/>
    </row>
    <row r="588" spans="1:49" ht="33" customHeight="1" x14ac:dyDescent="0.15">
      <c r="A588" s="103" t="s">
        <v>496</v>
      </c>
      <c r="B588" s="101" t="s">
        <v>1775</v>
      </c>
      <c r="C588" s="101" t="s">
        <v>1776</v>
      </c>
      <c r="D588" s="160" t="s">
        <v>1632</v>
      </c>
      <c r="E588" s="101" t="s">
        <v>1672</v>
      </c>
      <c r="F588" s="101" t="s">
        <v>259</v>
      </c>
      <c r="G588" s="101"/>
      <c r="H588" s="101"/>
      <c r="I588" s="101"/>
      <c r="J588" s="101"/>
      <c r="K588" s="101"/>
      <c r="L588" s="101"/>
      <c r="M588" s="101" t="s">
        <v>436</v>
      </c>
      <c r="N588" s="101" t="s">
        <v>499</v>
      </c>
      <c r="O588" s="127" t="s">
        <v>438</v>
      </c>
      <c r="P588" s="101" t="s">
        <v>473</v>
      </c>
      <c r="Q588" s="136">
        <v>30</v>
      </c>
      <c r="R588" s="103"/>
      <c r="S588" s="101"/>
      <c r="T588" s="101"/>
      <c r="U588" s="101"/>
      <c r="V588" s="134"/>
      <c r="W588" s="237"/>
      <c r="X588" s="238"/>
      <c r="Y588" s="228">
        <f t="shared" si="90"/>
        <v>0</v>
      </c>
      <c r="Z588" s="238"/>
      <c r="AA588" s="238"/>
      <c r="AB588" s="240"/>
      <c r="AC588" s="241" t="s">
        <v>1673</v>
      </c>
      <c r="AD588" s="242">
        <v>0</v>
      </c>
      <c r="AE588" s="243">
        <v>0</v>
      </c>
      <c r="AF588" s="230">
        <f t="shared" si="91"/>
        <v>0</v>
      </c>
      <c r="AG588" s="243">
        <v>0</v>
      </c>
      <c r="AH588" s="243">
        <v>0</v>
      </c>
      <c r="AI588" s="230">
        <f t="shared" si="92"/>
        <v>0</v>
      </c>
      <c r="AJ588" s="238">
        <v>0</v>
      </c>
      <c r="AK588" s="227">
        <v>0</v>
      </c>
      <c r="AL588" s="228">
        <v>0</v>
      </c>
      <c r="AM588" s="246"/>
      <c r="AN588" s="246"/>
      <c r="AO588" s="247"/>
      <c r="AP588" s="132" t="s">
        <v>638</v>
      </c>
      <c r="AQ588" s="133" t="s">
        <v>643</v>
      </c>
      <c r="AR588" s="191"/>
      <c r="AS588" s="191"/>
      <c r="AT588" s="191"/>
      <c r="AU588" s="191"/>
      <c r="AV588" s="191"/>
      <c r="AW588" s="191"/>
    </row>
    <row r="589" spans="1:49" ht="33" customHeight="1" x14ac:dyDescent="0.15">
      <c r="A589" s="103" t="s">
        <v>496</v>
      </c>
      <c r="B589" s="101" t="s">
        <v>1775</v>
      </c>
      <c r="C589" s="101" t="s">
        <v>1776</v>
      </c>
      <c r="D589" s="160" t="s">
        <v>1743</v>
      </c>
      <c r="E589" s="101" t="s">
        <v>1672</v>
      </c>
      <c r="F589" s="101" t="s">
        <v>259</v>
      </c>
      <c r="G589" s="101"/>
      <c r="H589" s="101"/>
      <c r="I589" s="101"/>
      <c r="J589" s="101"/>
      <c r="K589" s="101"/>
      <c r="L589" s="101"/>
      <c r="M589" s="101" t="s">
        <v>436</v>
      </c>
      <c r="N589" s="101" t="s">
        <v>499</v>
      </c>
      <c r="O589" s="127" t="s">
        <v>438</v>
      </c>
      <c r="P589" s="101" t="s">
        <v>473</v>
      </c>
      <c r="Q589" s="136">
        <v>30</v>
      </c>
      <c r="R589" s="103"/>
      <c r="S589" s="101"/>
      <c r="T589" s="101"/>
      <c r="U589" s="101"/>
      <c r="V589" s="134"/>
      <c r="W589" s="237"/>
      <c r="X589" s="238"/>
      <c r="Y589" s="228">
        <f t="shared" si="90"/>
        <v>0</v>
      </c>
      <c r="Z589" s="238"/>
      <c r="AA589" s="238"/>
      <c r="AB589" s="240"/>
      <c r="AC589" s="241" t="s">
        <v>1673</v>
      </c>
      <c r="AD589" s="242">
        <v>0</v>
      </c>
      <c r="AE589" s="243">
        <v>0</v>
      </c>
      <c r="AF589" s="230">
        <f t="shared" si="91"/>
        <v>0</v>
      </c>
      <c r="AG589" s="243">
        <v>0</v>
      </c>
      <c r="AH589" s="243">
        <v>0</v>
      </c>
      <c r="AI589" s="230">
        <f t="shared" si="92"/>
        <v>0</v>
      </c>
      <c r="AJ589" s="238">
        <v>0</v>
      </c>
      <c r="AK589" s="227">
        <v>0</v>
      </c>
      <c r="AL589" s="228">
        <v>0</v>
      </c>
      <c r="AM589" s="246"/>
      <c r="AN589" s="246"/>
      <c r="AO589" s="247"/>
      <c r="AP589" s="132" t="s">
        <v>638</v>
      </c>
      <c r="AQ589" s="133" t="s">
        <v>643</v>
      </c>
      <c r="AR589" s="191"/>
      <c r="AS589" s="191"/>
      <c r="AT589" s="191"/>
      <c r="AU589" s="191"/>
      <c r="AV589" s="191"/>
      <c r="AW589" s="191"/>
    </row>
    <row r="590" spans="1:49" ht="30.75" customHeight="1" x14ac:dyDescent="0.15">
      <c r="A590" s="103" t="s">
        <v>496</v>
      </c>
      <c r="B590" s="101" t="s">
        <v>1775</v>
      </c>
      <c r="C590" s="101" t="s">
        <v>1776</v>
      </c>
      <c r="D590" s="160" t="s">
        <v>1631</v>
      </c>
      <c r="E590" s="101" t="s">
        <v>1672</v>
      </c>
      <c r="F590" s="101" t="s">
        <v>259</v>
      </c>
      <c r="G590" s="101"/>
      <c r="H590" s="101"/>
      <c r="I590" s="101"/>
      <c r="J590" s="101"/>
      <c r="K590" s="101"/>
      <c r="L590" s="101"/>
      <c r="M590" s="101" t="s">
        <v>436</v>
      </c>
      <c r="N590" s="101" t="s">
        <v>499</v>
      </c>
      <c r="O590" s="127" t="s">
        <v>438</v>
      </c>
      <c r="P590" s="101" t="s">
        <v>473</v>
      </c>
      <c r="Q590" s="136">
        <v>30</v>
      </c>
      <c r="R590" s="103"/>
      <c r="S590" s="101"/>
      <c r="T590" s="101"/>
      <c r="U590" s="101"/>
      <c r="V590" s="134"/>
      <c r="W590" s="237"/>
      <c r="X590" s="238"/>
      <c r="Y590" s="228">
        <f t="shared" si="90"/>
        <v>0</v>
      </c>
      <c r="Z590" s="238"/>
      <c r="AA590" s="238"/>
      <c r="AB590" s="240"/>
      <c r="AC590" s="241" t="s">
        <v>1673</v>
      </c>
      <c r="AD590" s="242">
        <v>0</v>
      </c>
      <c r="AE590" s="243">
        <v>0</v>
      </c>
      <c r="AF590" s="230">
        <f t="shared" si="91"/>
        <v>0</v>
      </c>
      <c r="AG590" s="243">
        <v>0</v>
      </c>
      <c r="AH590" s="243">
        <v>0</v>
      </c>
      <c r="AI590" s="230">
        <f t="shared" si="92"/>
        <v>0</v>
      </c>
      <c r="AJ590" s="238">
        <v>0</v>
      </c>
      <c r="AK590" s="227">
        <v>0</v>
      </c>
      <c r="AL590" s="228">
        <v>0</v>
      </c>
      <c r="AM590" s="246"/>
      <c r="AN590" s="246"/>
      <c r="AO590" s="247"/>
      <c r="AP590" s="132" t="s">
        <v>638</v>
      </c>
      <c r="AQ590" s="133" t="s">
        <v>643</v>
      </c>
      <c r="AR590" s="191"/>
      <c r="AS590" s="191"/>
      <c r="AT590" s="191"/>
      <c r="AU590" s="191"/>
      <c r="AV590" s="191"/>
      <c r="AW590" s="191"/>
    </row>
    <row r="591" spans="1:49" ht="30.75" customHeight="1" x14ac:dyDescent="0.15">
      <c r="A591" s="103" t="s">
        <v>1747</v>
      </c>
      <c r="B591" s="101" t="s">
        <v>1775</v>
      </c>
      <c r="C591" s="101" t="s">
        <v>1780</v>
      </c>
      <c r="D591" s="160" t="s">
        <v>1768</v>
      </c>
      <c r="E591" s="101" t="s">
        <v>1750</v>
      </c>
      <c r="F591" s="101"/>
      <c r="G591" s="101" t="s">
        <v>267</v>
      </c>
      <c r="H591" s="101"/>
      <c r="I591" s="101"/>
      <c r="J591" s="101"/>
      <c r="K591" s="101"/>
      <c r="L591" s="101"/>
      <c r="M591" s="101" t="s">
        <v>449</v>
      </c>
      <c r="N591" s="101" t="s">
        <v>437</v>
      </c>
      <c r="O591" s="127" t="s">
        <v>438</v>
      </c>
      <c r="P591" s="101" t="s">
        <v>439</v>
      </c>
      <c r="Q591" s="136">
        <v>3</v>
      </c>
      <c r="R591" s="103" t="s">
        <v>1407</v>
      </c>
      <c r="S591" s="101" t="s">
        <v>441</v>
      </c>
      <c r="T591" s="101" t="s">
        <v>478</v>
      </c>
      <c r="U591" s="101" t="s">
        <v>479</v>
      </c>
      <c r="V591" s="134" t="s">
        <v>577</v>
      </c>
      <c r="W591" s="237">
        <v>689</v>
      </c>
      <c r="X591" s="238">
        <v>34</v>
      </c>
      <c r="Y591" s="239">
        <v>723</v>
      </c>
      <c r="Z591" s="238" t="s">
        <v>452</v>
      </c>
      <c r="AA591" s="238">
        <v>1</v>
      </c>
      <c r="AB591" s="240">
        <v>50</v>
      </c>
      <c r="AC591" s="241"/>
      <c r="AD591" s="242">
        <v>0</v>
      </c>
      <c r="AE591" s="243">
        <v>0</v>
      </c>
      <c r="AF591" s="244">
        <v>0</v>
      </c>
      <c r="AG591" s="243">
        <v>0</v>
      </c>
      <c r="AH591" s="243">
        <v>0</v>
      </c>
      <c r="AI591" s="230">
        <v>0</v>
      </c>
      <c r="AJ591" s="238">
        <v>0</v>
      </c>
      <c r="AK591" s="238">
        <v>0</v>
      </c>
      <c r="AL591" s="228">
        <v>0</v>
      </c>
      <c r="AM591" s="246"/>
      <c r="AN591" s="246"/>
      <c r="AO591" s="247"/>
      <c r="AP591" s="132" t="s">
        <v>618</v>
      </c>
      <c r="AQ591" s="133" t="s">
        <v>619</v>
      </c>
      <c r="AR591" s="191"/>
      <c r="AS591" s="191"/>
      <c r="AT591" s="191"/>
      <c r="AU591" s="191"/>
      <c r="AV591" s="191"/>
      <c r="AW591" s="191"/>
    </row>
    <row r="592" spans="1:49" ht="30.75" customHeight="1" x14ac:dyDescent="0.15">
      <c r="A592" s="103" t="s">
        <v>1781</v>
      </c>
      <c r="B592" s="101" t="s">
        <v>1775</v>
      </c>
      <c r="C592" s="101" t="s">
        <v>1782</v>
      </c>
      <c r="D592" s="160" t="s">
        <v>1783</v>
      </c>
      <c r="E592" s="101" t="s">
        <v>1784</v>
      </c>
      <c r="F592" s="101"/>
      <c r="G592" s="101" t="s">
        <v>267</v>
      </c>
      <c r="H592" s="101"/>
      <c r="I592" s="101"/>
      <c r="J592" s="101"/>
      <c r="K592" s="101" t="s">
        <v>345</v>
      </c>
      <c r="L592" s="101"/>
      <c r="M592" s="101" t="s">
        <v>449</v>
      </c>
      <c r="N592" s="101" t="s">
        <v>437</v>
      </c>
      <c r="O592" s="127" t="s">
        <v>438</v>
      </c>
      <c r="P592" s="101" t="s">
        <v>615</v>
      </c>
      <c r="Q592" s="136">
        <v>4</v>
      </c>
      <c r="R592" s="103" t="s">
        <v>1176</v>
      </c>
      <c r="S592" s="101" t="s">
        <v>441</v>
      </c>
      <c r="T592" s="101" t="s">
        <v>478</v>
      </c>
      <c r="U592" s="101" t="s">
        <v>479</v>
      </c>
      <c r="V592" s="134" t="s">
        <v>813</v>
      </c>
      <c r="W592" s="248">
        <v>3005</v>
      </c>
      <c r="X592" s="238">
        <v>228</v>
      </c>
      <c r="Y592" s="249">
        <v>3233</v>
      </c>
      <c r="Z592" s="238" t="s">
        <v>452</v>
      </c>
      <c r="AA592" s="238">
        <v>1</v>
      </c>
      <c r="AB592" s="240">
        <v>350</v>
      </c>
      <c r="AC592" s="241"/>
      <c r="AD592" s="242">
        <v>0</v>
      </c>
      <c r="AE592" s="243">
        <v>0</v>
      </c>
      <c r="AF592" s="244">
        <v>0</v>
      </c>
      <c r="AG592" s="243">
        <v>0</v>
      </c>
      <c r="AH592" s="243">
        <v>0</v>
      </c>
      <c r="AI592" s="230">
        <v>0</v>
      </c>
      <c r="AJ592" s="238">
        <v>0</v>
      </c>
      <c r="AK592" s="238">
        <v>0</v>
      </c>
      <c r="AL592" s="228">
        <v>0</v>
      </c>
      <c r="AM592" s="246"/>
      <c r="AN592" s="246"/>
      <c r="AO592" s="247"/>
      <c r="AP592" s="132" t="s">
        <v>618</v>
      </c>
      <c r="AQ592" s="133" t="s">
        <v>619</v>
      </c>
      <c r="AR592" s="191"/>
      <c r="AS592" s="191"/>
      <c r="AT592" s="191"/>
      <c r="AU592" s="191"/>
      <c r="AV592" s="191"/>
      <c r="AW592" s="191"/>
    </row>
    <row r="593" spans="1:49" ht="30.75" customHeight="1" x14ac:dyDescent="0.15">
      <c r="A593" s="103" t="s">
        <v>1781</v>
      </c>
      <c r="B593" s="101" t="s">
        <v>1775</v>
      </c>
      <c r="C593" s="101" t="s">
        <v>1785</v>
      </c>
      <c r="D593" s="160" t="s">
        <v>1786</v>
      </c>
      <c r="E593" s="101" t="s">
        <v>1787</v>
      </c>
      <c r="F593" s="101"/>
      <c r="G593" s="101"/>
      <c r="H593" s="101"/>
      <c r="I593" s="101"/>
      <c r="J593" s="180" t="s">
        <v>329</v>
      </c>
      <c r="K593" s="101" t="s">
        <v>345</v>
      </c>
      <c r="L593" s="101"/>
      <c r="M593" s="101" t="s">
        <v>436</v>
      </c>
      <c r="N593" s="101" t="s">
        <v>437</v>
      </c>
      <c r="O593" s="127" t="s">
        <v>628</v>
      </c>
      <c r="P593" s="101" t="s">
        <v>615</v>
      </c>
      <c r="Q593" s="136">
        <v>1</v>
      </c>
      <c r="R593" s="103" t="s">
        <v>1176</v>
      </c>
      <c r="S593" s="101" t="s">
        <v>441</v>
      </c>
      <c r="T593" s="101" t="s">
        <v>478</v>
      </c>
      <c r="U593" s="101" t="s">
        <v>479</v>
      </c>
      <c r="V593" s="134" t="s">
        <v>813</v>
      </c>
      <c r="W593" s="237">
        <v>0</v>
      </c>
      <c r="X593" s="238">
        <v>100</v>
      </c>
      <c r="Y593" s="228">
        <f>+W593+X593</f>
        <v>100</v>
      </c>
      <c r="Z593" s="238" t="s">
        <v>444</v>
      </c>
      <c r="AA593" s="238">
        <v>0</v>
      </c>
      <c r="AB593" s="240">
        <v>0</v>
      </c>
      <c r="AC593" s="241"/>
      <c r="AD593" s="242">
        <v>0</v>
      </c>
      <c r="AE593" s="243">
        <v>0</v>
      </c>
      <c r="AF593" s="230">
        <f>+AD593+AE593</f>
        <v>0</v>
      </c>
      <c r="AG593" s="243">
        <v>0</v>
      </c>
      <c r="AH593" s="243">
        <v>0</v>
      </c>
      <c r="AI593" s="230">
        <f>+AG593+AH593</f>
        <v>0</v>
      </c>
      <c r="AJ593" s="238">
        <v>0</v>
      </c>
      <c r="AK593" s="238">
        <v>0</v>
      </c>
      <c r="AL593" s="228">
        <v>0</v>
      </c>
      <c r="AM593" s="246"/>
      <c r="AN593" s="246"/>
      <c r="AO593" s="247"/>
      <c r="AP593" s="132" t="s">
        <v>618</v>
      </c>
      <c r="AQ593" s="133" t="s">
        <v>619</v>
      </c>
      <c r="AR593" s="191"/>
      <c r="AS593" s="191"/>
      <c r="AT593" s="191"/>
      <c r="AU593" s="191"/>
      <c r="AV593" s="191"/>
      <c r="AW593" s="191"/>
    </row>
    <row r="594" spans="1:49" ht="46.5" customHeight="1" x14ac:dyDescent="0.15">
      <c r="A594" s="103" t="s">
        <v>432</v>
      </c>
      <c r="B594" s="101" t="s">
        <v>1775</v>
      </c>
      <c r="C594" s="101" t="s">
        <v>1788</v>
      </c>
      <c r="D594" s="160" t="s">
        <v>1658</v>
      </c>
      <c r="E594" s="101" t="s">
        <v>1770</v>
      </c>
      <c r="F594" s="101"/>
      <c r="G594" s="101" t="s">
        <v>267</v>
      </c>
      <c r="H594" s="101"/>
      <c r="I594" s="101" t="s">
        <v>296</v>
      </c>
      <c r="J594" s="101"/>
      <c r="K594" s="101"/>
      <c r="L594" s="101" t="s">
        <v>349</v>
      </c>
      <c r="M594" s="101" t="s">
        <v>449</v>
      </c>
      <c r="N594" s="101" t="s">
        <v>437</v>
      </c>
      <c r="O594" s="127" t="s">
        <v>438</v>
      </c>
      <c r="P594" s="101" t="s">
        <v>439</v>
      </c>
      <c r="Q594" s="136">
        <v>1</v>
      </c>
      <c r="R594" s="103" t="s">
        <v>1284</v>
      </c>
      <c r="S594" s="101" t="s">
        <v>441</v>
      </c>
      <c r="T594" s="101" t="s">
        <v>442</v>
      </c>
      <c r="U594" s="101" t="s">
        <v>724</v>
      </c>
      <c r="V594" s="134" t="s">
        <v>724</v>
      </c>
      <c r="W594" s="237">
        <v>614</v>
      </c>
      <c r="X594" s="238">
        <v>0</v>
      </c>
      <c r="Y594" s="239">
        <v>614</v>
      </c>
      <c r="Z594" s="238" t="s">
        <v>444</v>
      </c>
      <c r="AA594" s="238">
        <v>0</v>
      </c>
      <c r="AB594" s="240">
        <v>0</v>
      </c>
      <c r="AC594" s="241"/>
      <c r="AD594" s="242">
        <v>0</v>
      </c>
      <c r="AE594" s="243">
        <v>0</v>
      </c>
      <c r="AF594" s="244">
        <v>0</v>
      </c>
      <c r="AG594" s="243">
        <v>0</v>
      </c>
      <c r="AH594" s="243">
        <v>0</v>
      </c>
      <c r="AI594" s="230">
        <v>0</v>
      </c>
      <c r="AJ594" s="238">
        <v>0</v>
      </c>
      <c r="AK594" s="238">
        <v>0</v>
      </c>
      <c r="AL594" s="228">
        <v>0</v>
      </c>
      <c r="AM594" s="246"/>
      <c r="AN594" s="246"/>
      <c r="AO594" s="247"/>
      <c r="AP594" s="132" t="s">
        <v>618</v>
      </c>
      <c r="AQ594" s="133" t="s">
        <v>619</v>
      </c>
      <c r="AR594" s="191"/>
      <c r="AS594" s="191"/>
      <c r="AT594" s="191"/>
      <c r="AU594" s="191"/>
      <c r="AV594" s="191"/>
      <c r="AW594" s="191"/>
    </row>
    <row r="595" spans="1:49" ht="41.25" customHeight="1" x14ac:dyDescent="0.15">
      <c r="A595" s="103" t="s">
        <v>465</v>
      </c>
      <c r="B595" s="101" t="s">
        <v>1775</v>
      </c>
      <c r="C595" s="101" t="s">
        <v>1789</v>
      </c>
      <c r="D595" s="160" t="s">
        <v>1790</v>
      </c>
      <c r="E595" s="101" t="s">
        <v>1791</v>
      </c>
      <c r="F595" s="101"/>
      <c r="G595" s="101" t="s">
        <v>267</v>
      </c>
      <c r="H595" s="101"/>
      <c r="I595" s="101" t="s">
        <v>296</v>
      </c>
      <c r="J595" s="101"/>
      <c r="K595" s="101"/>
      <c r="L595" s="101"/>
      <c r="M595" s="101" t="s">
        <v>449</v>
      </c>
      <c r="N595" s="101" t="s">
        <v>437</v>
      </c>
      <c r="O595" s="127" t="s">
        <v>438</v>
      </c>
      <c r="P595" s="101" t="s">
        <v>439</v>
      </c>
      <c r="Q595" s="136">
        <v>1</v>
      </c>
      <c r="R595" s="103" t="s">
        <v>1792</v>
      </c>
      <c r="S595" s="101" t="s">
        <v>1793</v>
      </c>
      <c r="T595" s="101"/>
      <c r="U595" s="101"/>
      <c r="V595" s="134"/>
      <c r="W595" s="237">
        <v>0</v>
      </c>
      <c r="X595" s="238">
        <v>350</v>
      </c>
      <c r="Y595" s="239">
        <v>350</v>
      </c>
      <c r="Z595" s="238" t="s">
        <v>444</v>
      </c>
      <c r="AA595" s="238">
        <v>0</v>
      </c>
      <c r="AB595" s="240">
        <v>0</v>
      </c>
      <c r="AC595" s="241"/>
      <c r="AD595" s="242">
        <v>0</v>
      </c>
      <c r="AE595" s="243">
        <v>0</v>
      </c>
      <c r="AF595" s="244">
        <v>0</v>
      </c>
      <c r="AG595" s="243">
        <v>0</v>
      </c>
      <c r="AH595" s="243">
        <v>0</v>
      </c>
      <c r="AI595" s="230">
        <v>0</v>
      </c>
      <c r="AJ595" s="238">
        <v>0</v>
      </c>
      <c r="AK595" s="238">
        <v>0</v>
      </c>
      <c r="AL595" s="228">
        <v>0</v>
      </c>
      <c r="AM595" s="246"/>
      <c r="AN595" s="246"/>
      <c r="AO595" s="247"/>
      <c r="AP595" s="132" t="s">
        <v>622</v>
      </c>
      <c r="AQ595" s="133" t="s">
        <v>445</v>
      </c>
      <c r="AR595" s="191"/>
      <c r="AS595" s="191"/>
      <c r="AT595" s="191"/>
      <c r="AU595" s="191"/>
      <c r="AV595" s="191"/>
      <c r="AW595" s="191"/>
    </row>
    <row r="596" spans="1:49" ht="33.75" x14ac:dyDescent="0.15">
      <c r="A596" s="103" t="s">
        <v>465</v>
      </c>
      <c r="B596" s="101" t="s">
        <v>1775</v>
      </c>
      <c r="C596" s="101" t="s">
        <v>1794</v>
      </c>
      <c r="D596" s="160" t="s">
        <v>1795</v>
      </c>
      <c r="E596" s="101" t="s">
        <v>1796</v>
      </c>
      <c r="F596" s="101" t="s">
        <v>259</v>
      </c>
      <c r="G596" s="101"/>
      <c r="H596" s="101"/>
      <c r="I596" s="101" t="s">
        <v>296</v>
      </c>
      <c r="J596" s="101"/>
      <c r="K596" s="101"/>
      <c r="L596" s="101"/>
      <c r="M596" s="101" t="s">
        <v>436</v>
      </c>
      <c r="N596" s="101" t="s">
        <v>437</v>
      </c>
      <c r="O596" s="127" t="s">
        <v>438</v>
      </c>
      <c r="P596" s="101" t="s">
        <v>439</v>
      </c>
      <c r="Q596" s="136">
        <v>1</v>
      </c>
      <c r="R596" s="103" t="s">
        <v>1792</v>
      </c>
      <c r="S596" s="101" t="s">
        <v>1793</v>
      </c>
      <c r="T596" s="91"/>
      <c r="U596" s="91"/>
      <c r="V596" s="93"/>
      <c r="W596" s="237">
        <v>0</v>
      </c>
      <c r="X596" s="238">
        <v>700</v>
      </c>
      <c r="Y596" s="228">
        <f t="shared" ref="Y596:Y659" si="93">+W596+X596</f>
        <v>700</v>
      </c>
      <c r="Z596" s="238" t="s">
        <v>444</v>
      </c>
      <c r="AA596" s="238">
        <v>0</v>
      </c>
      <c r="AB596" s="240">
        <v>0</v>
      </c>
      <c r="AC596" s="241"/>
      <c r="AD596" s="242">
        <v>0</v>
      </c>
      <c r="AE596" s="243">
        <v>0</v>
      </c>
      <c r="AF596" s="230">
        <f t="shared" ref="AF596:AF659" si="94">+AD596+AE596</f>
        <v>0</v>
      </c>
      <c r="AG596" s="243">
        <v>0</v>
      </c>
      <c r="AH596" s="243">
        <v>0</v>
      </c>
      <c r="AI596" s="230">
        <f t="shared" ref="AI596:AI659" si="95">+AG596+AH596</f>
        <v>0</v>
      </c>
      <c r="AJ596" s="238">
        <v>0</v>
      </c>
      <c r="AK596" s="227">
        <v>0</v>
      </c>
      <c r="AL596" s="228">
        <v>0</v>
      </c>
      <c r="AM596" s="246"/>
      <c r="AN596" s="246"/>
      <c r="AO596" s="247"/>
      <c r="AP596" s="132" t="s">
        <v>622</v>
      </c>
      <c r="AQ596" s="133" t="s">
        <v>445</v>
      </c>
      <c r="AR596" s="191"/>
      <c r="AS596" s="191"/>
      <c r="AT596" s="191"/>
      <c r="AU596" s="191"/>
      <c r="AV596" s="191"/>
      <c r="AW596" s="191"/>
    </row>
    <row r="597" spans="1:49" ht="22.5" x14ac:dyDescent="0.15">
      <c r="A597" s="103" t="s">
        <v>496</v>
      </c>
      <c r="B597" s="101" t="s">
        <v>1797</v>
      </c>
      <c r="C597" s="101" t="s">
        <v>1798</v>
      </c>
      <c r="D597" s="160" t="s">
        <v>1799</v>
      </c>
      <c r="E597" s="101" t="s">
        <v>259</v>
      </c>
      <c r="F597" s="101" t="s">
        <v>259</v>
      </c>
      <c r="G597" s="101"/>
      <c r="H597" s="101"/>
      <c r="I597" s="101"/>
      <c r="J597" s="101"/>
      <c r="K597" s="101"/>
      <c r="L597" s="101"/>
      <c r="M597" s="101" t="s">
        <v>436</v>
      </c>
      <c r="N597" s="101" t="s">
        <v>499</v>
      </c>
      <c r="O597" s="127" t="s">
        <v>438</v>
      </c>
      <c r="P597" s="101" t="s">
        <v>473</v>
      </c>
      <c r="Q597" s="136">
        <v>31</v>
      </c>
      <c r="R597" s="202"/>
      <c r="S597" s="101"/>
      <c r="T597" s="101"/>
      <c r="U597" s="101"/>
      <c r="V597" s="134"/>
      <c r="W597" s="237"/>
      <c r="X597" s="238"/>
      <c r="Y597" s="228">
        <f t="shared" si="93"/>
        <v>0</v>
      </c>
      <c r="Z597" s="238"/>
      <c r="AA597" s="238"/>
      <c r="AB597" s="240"/>
      <c r="AC597" s="241" t="s">
        <v>496</v>
      </c>
      <c r="AD597" s="242">
        <v>0</v>
      </c>
      <c r="AE597" s="243">
        <v>0</v>
      </c>
      <c r="AF597" s="230">
        <f t="shared" si="94"/>
        <v>0</v>
      </c>
      <c r="AG597" s="243">
        <v>0</v>
      </c>
      <c r="AH597" s="243">
        <v>5</v>
      </c>
      <c r="AI597" s="230">
        <f t="shared" si="95"/>
        <v>5</v>
      </c>
      <c r="AJ597" s="238">
        <v>0</v>
      </c>
      <c r="AK597" s="238">
        <v>5</v>
      </c>
      <c r="AL597" s="239">
        <v>5</v>
      </c>
      <c r="AM597" s="243" t="s">
        <v>444</v>
      </c>
      <c r="AN597" s="243">
        <v>0</v>
      </c>
      <c r="AO597" s="245">
        <v>0</v>
      </c>
      <c r="AP597" s="132" t="s">
        <v>638</v>
      </c>
      <c r="AQ597" s="133" t="s">
        <v>643</v>
      </c>
      <c r="AR597" s="191"/>
      <c r="AS597" s="191"/>
      <c r="AT597" s="191"/>
      <c r="AU597" s="191"/>
      <c r="AV597" s="191"/>
      <c r="AW597" s="191"/>
    </row>
    <row r="598" spans="1:49" ht="22.5" x14ac:dyDescent="0.15">
      <c r="A598" s="103" t="s">
        <v>496</v>
      </c>
      <c r="B598" s="101" t="s">
        <v>1797</v>
      </c>
      <c r="C598" s="101" t="s">
        <v>1798</v>
      </c>
      <c r="D598" s="160" t="s">
        <v>1681</v>
      </c>
      <c r="E598" s="101" t="s">
        <v>259</v>
      </c>
      <c r="F598" s="101" t="s">
        <v>259</v>
      </c>
      <c r="G598" s="101"/>
      <c r="H598" s="101"/>
      <c r="I598" s="101"/>
      <c r="J598" s="101"/>
      <c r="K598" s="101"/>
      <c r="L598" s="101"/>
      <c r="M598" s="101" t="s">
        <v>436</v>
      </c>
      <c r="N598" s="101" t="s">
        <v>499</v>
      </c>
      <c r="O598" s="127" t="s">
        <v>438</v>
      </c>
      <c r="P598" s="101" t="s">
        <v>473</v>
      </c>
      <c r="Q598" s="136">
        <v>31</v>
      </c>
      <c r="R598" s="202"/>
      <c r="S598" s="101"/>
      <c r="T598" s="101"/>
      <c r="U598" s="101"/>
      <c r="V598" s="134"/>
      <c r="W598" s="237"/>
      <c r="X598" s="238"/>
      <c r="Y598" s="228">
        <f t="shared" si="93"/>
        <v>0</v>
      </c>
      <c r="Z598" s="238"/>
      <c r="AA598" s="238"/>
      <c r="AB598" s="240"/>
      <c r="AC598" s="241" t="s">
        <v>496</v>
      </c>
      <c r="AD598" s="242">
        <v>0</v>
      </c>
      <c r="AE598" s="243">
        <v>0</v>
      </c>
      <c r="AF598" s="230">
        <f t="shared" si="94"/>
        <v>0</v>
      </c>
      <c r="AG598" s="243">
        <v>0</v>
      </c>
      <c r="AH598" s="243">
        <v>1</v>
      </c>
      <c r="AI598" s="230">
        <f t="shared" si="95"/>
        <v>1</v>
      </c>
      <c r="AJ598" s="238">
        <v>0</v>
      </c>
      <c r="AK598" s="238">
        <v>1</v>
      </c>
      <c r="AL598" s="239">
        <v>1</v>
      </c>
      <c r="AM598" s="243" t="s">
        <v>444</v>
      </c>
      <c r="AN598" s="243">
        <v>0</v>
      </c>
      <c r="AO598" s="245">
        <v>0</v>
      </c>
      <c r="AP598" s="132" t="s">
        <v>638</v>
      </c>
      <c r="AQ598" s="133" t="s">
        <v>643</v>
      </c>
      <c r="AR598" s="191"/>
      <c r="AS598" s="191"/>
      <c r="AT598" s="191"/>
      <c r="AU598" s="191"/>
      <c r="AV598" s="191"/>
      <c r="AW598" s="191"/>
    </row>
    <row r="599" spans="1:49" ht="22.5" x14ac:dyDescent="0.15">
      <c r="A599" s="103" t="s">
        <v>496</v>
      </c>
      <c r="B599" s="101" t="s">
        <v>1797</v>
      </c>
      <c r="C599" s="101" t="s">
        <v>1798</v>
      </c>
      <c r="D599" s="160" t="s">
        <v>1800</v>
      </c>
      <c r="E599" s="101" t="s">
        <v>259</v>
      </c>
      <c r="F599" s="101" t="s">
        <v>259</v>
      </c>
      <c r="G599" s="101"/>
      <c r="H599" s="101"/>
      <c r="I599" s="101"/>
      <c r="J599" s="101"/>
      <c r="K599" s="101"/>
      <c r="L599" s="101"/>
      <c r="M599" s="101" t="s">
        <v>436</v>
      </c>
      <c r="N599" s="101" t="s">
        <v>499</v>
      </c>
      <c r="O599" s="127" t="s">
        <v>438</v>
      </c>
      <c r="P599" s="101" t="s">
        <v>473</v>
      </c>
      <c r="Q599" s="136">
        <v>31</v>
      </c>
      <c r="R599" s="202"/>
      <c r="S599" s="101"/>
      <c r="T599" s="101"/>
      <c r="U599" s="101"/>
      <c r="V599" s="134"/>
      <c r="W599" s="237"/>
      <c r="X599" s="238"/>
      <c r="Y599" s="228">
        <f t="shared" si="93"/>
        <v>0</v>
      </c>
      <c r="Z599" s="238"/>
      <c r="AA599" s="238"/>
      <c r="AB599" s="240"/>
      <c r="AC599" s="241" t="s">
        <v>496</v>
      </c>
      <c r="AD599" s="242">
        <v>0</v>
      </c>
      <c r="AE599" s="243">
        <v>0</v>
      </c>
      <c r="AF599" s="230">
        <f t="shared" si="94"/>
        <v>0</v>
      </c>
      <c r="AG599" s="243">
        <v>0</v>
      </c>
      <c r="AH599" s="243">
        <v>51</v>
      </c>
      <c r="AI599" s="230">
        <f t="shared" si="95"/>
        <v>51</v>
      </c>
      <c r="AJ599" s="238">
        <v>0</v>
      </c>
      <c r="AK599" s="238">
        <v>51</v>
      </c>
      <c r="AL599" s="239">
        <v>51</v>
      </c>
      <c r="AM599" s="243" t="s">
        <v>444</v>
      </c>
      <c r="AN599" s="243">
        <v>0</v>
      </c>
      <c r="AO599" s="245">
        <v>0</v>
      </c>
      <c r="AP599" s="132" t="s">
        <v>638</v>
      </c>
      <c r="AQ599" s="133" t="s">
        <v>643</v>
      </c>
      <c r="AR599" s="191"/>
      <c r="AS599" s="191"/>
      <c r="AT599" s="191"/>
      <c r="AU599" s="191"/>
      <c r="AV599" s="191"/>
      <c r="AW599" s="191"/>
    </row>
    <row r="600" spans="1:49" ht="22.5" x14ac:dyDescent="0.15">
      <c r="A600" s="103" t="s">
        <v>496</v>
      </c>
      <c r="B600" s="101" t="s">
        <v>1797</v>
      </c>
      <c r="C600" s="101" t="s">
        <v>1798</v>
      </c>
      <c r="D600" s="160" t="s">
        <v>1801</v>
      </c>
      <c r="E600" s="101" t="s">
        <v>259</v>
      </c>
      <c r="F600" s="101" t="s">
        <v>259</v>
      </c>
      <c r="G600" s="101"/>
      <c r="H600" s="101"/>
      <c r="I600" s="101"/>
      <c r="J600" s="101"/>
      <c r="K600" s="101"/>
      <c r="L600" s="101"/>
      <c r="M600" s="101" t="s">
        <v>436</v>
      </c>
      <c r="N600" s="101" t="s">
        <v>499</v>
      </c>
      <c r="O600" s="127" t="s">
        <v>438</v>
      </c>
      <c r="P600" s="101" t="s">
        <v>473</v>
      </c>
      <c r="Q600" s="136">
        <v>31</v>
      </c>
      <c r="R600" s="202"/>
      <c r="S600" s="101"/>
      <c r="T600" s="101"/>
      <c r="U600" s="101"/>
      <c r="V600" s="134"/>
      <c r="W600" s="237"/>
      <c r="X600" s="238"/>
      <c r="Y600" s="228">
        <f t="shared" si="93"/>
        <v>0</v>
      </c>
      <c r="Z600" s="238"/>
      <c r="AA600" s="238"/>
      <c r="AB600" s="240"/>
      <c r="AC600" s="241" t="s">
        <v>496</v>
      </c>
      <c r="AD600" s="242">
        <v>0</v>
      </c>
      <c r="AE600" s="243">
        <v>0</v>
      </c>
      <c r="AF600" s="230">
        <f t="shared" si="94"/>
        <v>0</v>
      </c>
      <c r="AG600" s="243">
        <v>0</v>
      </c>
      <c r="AH600" s="243">
        <v>1</v>
      </c>
      <c r="AI600" s="230">
        <f t="shared" si="95"/>
        <v>1</v>
      </c>
      <c r="AJ600" s="238">
        <v>0</v>
      </c>
      <c r="AK600" s="238">
        <v>1</v>
      </c>
      <c r="AL600" s="239">
        <v>1</v>
      </c>
      <c r="AM600" s="243" t="s">
        <v>444</v>
      </c>
      <c r="AN600" s="243">
        <v>0</v>
      </c>
      <c r="AO600" s="245">
        <v>0</v>
      </c>
      <c r="AP600" s="132" t="s">
        <v>638</v>
      </c>
      <c r="AQ600" s="133" t="s">
        <v>643</v>
      </c>
      <c r="AR600" s="191"/>
      <c r="AS600" s="191"/>
      <c r="AT600" s="191"/>
      <c r="AU600" s="191"/>
      <c r="AV600" s="191"/>
      <c r="AW600" s="191"/>
    </row>
    <row r="601" spans="1:49" ht="33.75" x14ac:dyDescent="0.15">
      <c r="A601" s="103" t="s">
        <v>496</v>
      </c>
      <c r="B601" s="101" t="s">
        <v>1797</v>
      </c>
      <c r="C601" s="101" t="s">
        <v>1798</v>
      </c>
      <c r="D601" s="160" t="s">
        <v>1684</v>
      </c>
      <c r="E601" s="101" t="s">
        <v>259</v>
      </c>
      <c r="F601" s="101" t="s">
        <v>259</v>
      </c>
      <c r="G601" s="101"/>
      <c r="H601" s="101"/>
      <c r="I601" s="101"/>
      <c r="J601" s="101"/>
      <c r="K601" s="101"/>
      <c r="L601" s="101"/>
      <c r="M601" s="101" t="s">
        <v>436</v>
      </c>
      <c r="N601" s="101" t="s">
        <v>499</v>
      </c>
      <c r="O601" s="127" t="s">
        <v>438</v>
      </c>
      <c r="P601" s="101" t="s">
        <v>473</v>
      </c>
      <c r="Q601" s="136">
        <v>31</v>
      </c>
      <c r="R601" s="202"/>
      <c r="S601" s="101"/>
      <c r="T601" s="101"/>
      <c r="U601" s="101"/>
      <c r="V601" s="134"/>
      <c r="W601" s="237"/>
      <c r="X601" s="238"/>
      <c r="Y601" s="228">
        <f t="shared" si="93"/>
        <v>0</v>
      </c>
      <c r="Z601" s="238"/>
      <c r="AA601" s="238"/>
      <c r="AB601" s="240"/>
      <c r="AC601" s="241" t="s">
        <v>496</v>
      </c>
      <c r="AD601" s="242">
        <v>0</v>
      </c>
      <c r="AE601" s="243">
        <v>0</v>
      </c>
      <c r="AF601" s="230">
        <f t="shared" si="94"/>
        <v>0</v>
      </c>
      <c r="AG601" s="243">
        <v>0</v>
      </c>
      <c r="AH601" s="243">
        <v>11</v>
      </c>
      <c r="AI601" s="230">
        <f t="shared" si="95"/>
        <v>11</v>
      </c>
      <c r="AJ601" s="238">
        <v>0</v>
      </c>
      <c r="AK601" s="238">
        <v>11</v>
      </c>
      <c r="AL601" s="239">
        <v>11</v>
      </c>
      <c r="AM601" s="243" t="s">
        <v>444</v>
      </c>
      <c r="AN601" s="243">
        <v>0</v>
      </c>
      <c r="AO601" s="245">
        <v>0</v>
      </c>
      <c r="AP601" s="132" t="s">
        <v>638</v>
      </c>
      <c r="AQ601" s="133" t="s">
        <v>643</v>
      </c>
      <c r="AR601" s="191"/>
      <c r="AS601" s="191"/>
      <c r="AT601" s="191"/>
      <c r="AU601" s="191"/>
      <c r="AV601" s="191"/>
      <c r="AW601" s="191"/>
    </row>
    <row r="602" spans="1:49" ht="22.5" x14ac:dyDescent="0.15">
      <c r="A602" s="103" t="s">
        <v>496</v>
      </c>
      <c r="B602" s="101" t="s">
        <v>1797</v>
      </c>
      <c r="C602" s="101" t="s">
        <v>1798</v>
      </c>
      <c r="D602" s="160" t="s">
        <v>1685</v>
      </c>
      <c r="E602" s="101" t="s">
        <v>259</v>
      </c>
      <c r="F602" s="101" t="s">
        <v>259</v>
      </c>
      <c r="G602" s="101"/>
      <c r="H602" s="101"/>
      <c r="I602" s="101"/>
      <c r="J602" s="101"/>
      <c r="K602" s="101"/>
      <c r="L602" s="101"/>
      <c r="M602" s="101" t="s">
        <v>436</v>
      </c>
      <c r="N602" s="101" t="s">
        <v>499</v>
      </c>
      <c r="O602" s="127" t="s">
        <v>438</v>
      </c>
      <c r="P602" s="101" t="s">
        <v>473</v>
      </c>
      <c r="Q602" s="136">
        <v>31</v>
      </c>
      <c r="R602" s="202"/>
      <c r="S602" s="101"/>
      <c r="T602" s="101"/>
      <c r="U602" s="101"/>
      <c r="V602" s="134"/>
      <c r="W602" s="237"/>
      <c r="X602" s="238"/>
      <c r="Y602" s="228">
        <f t="shared" si="93"/>
        <v>0</v>
      </c>
      <c r="Z602" s="238"/>
      <c r="AA602" s="238"/>
      <c r="AB602" s="240"/>
      <c r="AC602" s="241" t="s">
        <v>496</v>
      </c>
      <c r="AD602" s="242">
        <v>0</v>
      </c>
      <c r="AE602" s="243">
        <v>0</v>
      </c>
      <c r="AF602" s="230">
        <f t="shared" si="94"/>
        <v>0</v>
      </c>
      <c r="AG602" s="243">
        <v>0</v>
      </c>
      <c r="AH602" s="243">
        <v>8</v>
      </c>
      <c r="AI602" s="230">
        <f t="shared" si="95"/>
        <v>8</v>
      </c>
      <c r="AJ602" s="238">
        <v>0</v>
      </c>
      <c r="AK602" s="238">
        <v>8</v>
      </c>
      <c r="AL602" s="239">
        <v>8</v>
      </c>
      <c r="AM602" s="243" t="s">
        <v>444</v>
      </c>
      <c r="AN602" s="243">
        <v>0</v>
      </c>
      <c r="AO602" s="245">
        <v>0</v>
      </c>
      <c r="AP602" s="132" t="s">
        <v>638</v>
      </c>
      <c r="AQ602" s="133" t="s">
        <v>643</v>
      </c>
      <c r="AR602" s="191"/>
      <c r="AS602" s="191"/>
      <c r="AT602" s="191"/>
      <c r="AU602" s="191"/>
      <c r="AV602" s="191"/>
      <c r="AW602" s="191"/>
    </row>
    <row r="603" spans="1:49" ht="22.5" x14ac:dyDescent="0.15">
      <c r="A603" s="103" t="s">
        <v>496</v>
      </c>
      <c r="B603" s="101" t="s">
        <v>1797</v>
      </c>
      <c r="C603" s="101" t="s">
        <v>1798</v>
      </c>
      <c r="D603" s="160" t="s">
        <v>1802</v>
      </c>
      <c r="E603" s="101" t="s">
        <v>259</v>
      </c>
      <c r="F603" s="101" t="s">
        <v>259</v>
      </c>
      <c r="G603" s="101"/>
      <c r="H603" s="101"/>
      <c r="I603" s="101"/>
      <c r="J603" s="101"/>
      <c r="K603" s="101"/>
      <c r="L603" s="101"/>
      <c r="M603" s="101" t="s">
        <v>436</v>
      </c>
      <c r="N603" s="101" t="s">
        <v>499</v>
      </c>
      <c r="O603" s="127" t="s">
        <v>438</v>
      </c>
      <c r="P603" s="101" t="s">
        <v>473</v>
      </c>
      <c r="Q603" s="136">
        <v>31</v>
      </c>
      <c r="R603" s="202"/>
      <c r="S603" s="101"/>
      <c r="T603" s="101"/>
      <c r="U603" s="101"/>
      <c r="V603" s="134"/>
      <c r="W603" s="237"/>
      <c r="X603" s="238"/>
      <c r="Y603" s="228">
        <f t="shared" si="93"/>
        <v>0</v>
      </c>
      <c r="Z603" s="238"/>
      <c r="AA603" s="238"/>
      <c r="AB603" s="240"/>
      <c r="AC603" s="241" t="s">
        <v>496</v>
      </c>
      <c r="AD603" s="242">
        <v>0</v>
      </c>
      <c r="AE603" s="243">
        <v>0</v>
      </c>
      <c r="AF603" s="230">
        <f t="shared" si="94"/>
        <v>0</v>
      </c>
      <c r="AG603" s="243">
        <v>0</v>
      </c>
      <c r="AH603" s="243">
        <v>0</v>
      </c>
      <c r="AI603" s="230">
        <f t="shared" si="95"/>
        <v>0</v>
      </c>
      <c r="AJ603" s="238">
        <v>0</v>
      </c>
      <c r="AK603" s="238">
        <v>0</v>
      </c>
      <c r="AL603" s="239">
        <v>0</v>
      </c>
      <c r="AM603" s="243" t="s">
        <v>444</v>
      </c>
      <c r="AN603" s="243">
        <v>0</v>
      </c>
      <c r="AO603" s="245">
        <v>0</v>
      </c>
      <c r="AP603" s="132" t="s">
        <v>638</v>
      </c>
      <c r="AQ603" s="133" t="s">
        <v>643</v>
      </c>
      <c r="AR603" s="191"/>
      <c r="AS603" s="191"/>
      <c r="AT603" s="191"/>
      <c r="AU603" s="191"/>
      <c r="AV603" s="191"/>
      <c r="AW603" s="191"/>
    </row>
    <row r="604" spans="1:49" ht="22.5" x14ac:dyDescent="0.15">
      <c r="A604" s="103" t="s">
        <v>496</v>
      </c>
      <c r="B604" s="101" t="s">
        <v>1797</v>
      </c>
      <c r="C604" s="101" t="s">
        <v>1798</v>
      </c>
      <c r="D604" s="160" t="s">
        <v>1803</v>
      </c>
      <c r="E604" s="101" t="s">
        <v>259</v>
      </c>
      <c r="F604" s="101" t="s">
        <v>259</v>
      </c>
      <c r="G604" s="101"/>
      <c r="H604" s="101"/>
      <c r="I604" s="101"/>
      <c r="J604" s="101"/>
      <c r="K604" s="101"/>
      <c r="L604" s="101"/>
      <c r="M604" s="101" t="s">
        <v>436</v>
      </c>
      <c r="N604" s="101" t="s">
        <v>499</v>
      </c>
      <c r="O604" s="127" t="s">
        <v>438</v>
      </c>
      <c r="P604" s="101" t="s">
        <v>473</v>
      </c>
      <c r="Q604" s="136">
        <v>31</v>
      </c>
      <c r="R604" s="202"/>
      <c r="S604" s="101"/>
      <c r="T604" s="101"/>
      <c r="U604" s="101"/>
      <c r="V604" s="134"/>
      <c r="W604" s="237"/>
      <c r="X604" s="238"/>
      <c r="Y604" s="228">
        <f t="shared" si="93"/>
        <v>0</v>
      </c>
      <c r="Z604" s="238"/>
      <c r="AA604" s="238"/>
      <c r="AB604" s="240"/>
      <c r="AC604" s="241" t="s">
        <v>496</v>
      </c>
      <c r="AD604" s="242">
        <v>0</v>
      </c>
      <c r="AE604" s="243">
        <v>0</v>
      </c>
      <c r="AF604" s="230">
        <f t="shared" si="94"/>
        <v>0</v>
      </c>
      <c r="AG604" s="243">
        <v>0</v>
      </c>
      <c r="AH604" s="243">
        <v>7</v>
      </c>
      <c r="AI604" s="230">
        <f t="shared" si="95"/>
        <v>7</v>
      </c>
      <c r="AJ604" s="238">
        <v>0</v>
      </c>
      <c r="AK604" s="238">
        <v>7</v>
      </c>
      <c r="AL604" s="239">
        <v>7</v>
      </c>
      <c r="AM604" s="243" t="s">
        <v>444</v>
      </c>
      <c r="AN604" s="243">
        <v>0</v>
      </c>
      <c r="AO604" s="245">
        <v>0</v>
      </c>
      <c r="AP604" s="132" t="s">
        <v>638</v>
      </c>
      <c r="AQ604" s="133" t="s">
        <v>643</v>
      </c>
      <c r="AR604" s="191"/>
      <c r="AS604" s="191"/>
      <c r="AT604" s="191"/>
      <c r="AU604" s="191"/>
      <c r="AV604" s="191"/>
      <c r="AW604" s="191"/>
    </row>
    <row r="605" spans="1:49" ht="22.5" x14ac:dyDescent="0.15">
      <c r="A605" s="103" t="s">
        <v>496</v>
      </c>
      <c r="B605" s="101" t="s">
        <v>1797</v>
      </c>
      <c r="C605" s="101" t="s">
        <v>1798</v>
      </c>
      <c r="D605" s="160" t="s">
        <v>1804</v>
      </c>
      <c r="E605" s="101" t="s">
        <v>259</v>
      </c>
      <c r="F605" s="101" t="s">
        <v>259</v>
      </c>
      <c r="G605" s="101"/>
      <c r="H605" s="101"/>
      <c r="I605" s="101"/>
      <c r="J605" s="101"/>
      <c r="K605" s="101"/>
      <c r="L605" s="101"/>
      <c r="M605" s="101" t="s">
        <v>436</v>
      </c>
      <c r="N605" s="101" t="s">
        <v>499</v>
      </c>
      <c r="O605" s="127" t="s">
        <v>438</v>
      </c>
      <c r="P605" s="101" t="s">
        <v>473</v>
      </c>
      <c r="Q605" s="136">
        <v>31</v>
      </c>
      <c r="R605" s="202"/>
      <c r="S605" s="101"/>
      <c r="T605" s="101"/>
      <c r="U605" s="101"/>
      <c r="V605" s="134"/>
      <c r="W605" s="237"/>
      <c r="X605" s="238"/>
      <c r="Y605" s="228">
        <f t="shared" si="93"/>
        <v>0</v>
      </c>
      <c r="Z605" s="238"/>
      <c r="AA605" s="238"/>
      <c r="AB605" s="240"/>
      <c r="AC605" s="241" t="s">
        <v>496</v>
      </c>
      <c r="AD605" s="242">
        <v>0</v>
      </c>
      <c r="AE605" s="243">
        <v>0</v>
      </c>
      <c r="AF605" s="230">
        <f t="shared" si="94"/>
        <v>0</v>
      </c>
      <c r="AG605" s="243">
        <v>0</v>
      </c>
      <c r="AH605" s="243">
        <v>0</v>
      </c>
      <c r="AI605" s="230">
        <f t="shared" si="95"/>
        <v>0</v>
      </c>
      <c r="AJ605" s="238">
        <v>0</v>
      </c>
      <c r="AK605" s="238">
        <v>0</v>
      </c>
      <c r="AL605" s="239">
        <v>0</v>
      </c>
      <c r="AM605" s="243" t="s">
        <v>444</v>
      </c>
      <c r="AN605" s="243">
        <v>0</v>
      </c>
      <c r="AO605" s="245">
        <v>0</v>
      </c>
      <c r="AP605" s="132" t="s">
        <v>638</v>
      </c>
      <c r="AQ605" s="133" t="s">
        <v>643</v>
      </c>
      <c r="AR605" s="191"/>
      <c r="AS605" s="191"/>
      <c r="AT605" s="191"/>
      <c r="AU605" s="191"/>
      <c r="AV605" s="191"/>
      <c r="AW605" s="191"/>
    </row>
    <row r="606" spans="1:49" ht="22.5" x14ac:dyDescent="0.15">
      <c r="A606" s="103" t="s">
        <v>496</v>
      </c>
      <c r="B606" s="101" t="s">
        <v>1797</v>
      </c>
      <c r="C606" s="101" t="s">
        <v>1798</v>
      </c>
      <c r="D606" s="160" t="s">
        <v>1805</v>
      </c>
      <c r="E606" s="101" t="s">
        <v>259</v>
      </c>
      <c r="F606" s="101" t="s">
        <v>259</v>
      </c>
      <c r="G606" s="101"/>
      <c r="H606" s="101"/>
      <c r="I606" s="101"/>
      <c r="J606" s="101"/>
      <c r="K606" s="101"/>
      <c r="L606" s="101"/>
      <c r="M606" s="101" t="s">
        <v>436</v>
      </c>
      <c r="N606" s="101" t="s">
        <v>499</v>
      </c>
      <c r="O606" s="127" t="s">
        <v>438</v>
      </c>
      <c r="P606" s="101" t="s">
        <v>473</v>
      </c>
      <c r="Q606" s="136">
        <v>31</v>
      </c>
      <c r="R606" s="202"/>
      <c r="S606" s="101"/>
      <c r="T606" s="101"/>
      <c r="U606" s="101"/>
      <c r="V606" s="134"/>
      <c r="W606" s="237"/>
      <c r="X606" s="238"/>
      <c r="Y606" s="228">
        <f t="shared" si="93"/>
        <v>0</v>
      </c>
      <c r="Z606" s="238"/>
      <c r="AA606" s="238"/>
      <c r="AB606" s="240"/>
      <c r="AC606" s="241" t="s">
        <v>496</v>
      </c>
      <c r="AD606" s="242">
        <v>0</v>
      </c>
      <c r="AE606" s="243">
        <v>0</v>
      </c>
      <c r="AF606" s="230">
        <f t="shared" si="94"/>
        <v>0</v>
      </c>
      <c r="AG606" s="243">
        <v>0</v>
      </c>
      <c r="AH606" s="243">
        <v>0</v>
      </c>
      <c r="AI606" s="230">
        <f t="shared" si="95"/>
        <v>0</v>
      </c>
      <c r="AJ606" s="238">
        <v>0</v>
      </c>
      <c r="AK606" s="238">
        <v>0</v>
      </c>
      <c r="AL606" s="239">
        <v>0</v>
      </c>
      <c r="AM606" s="243" t="s">
        <v>444</v>
      </c>
      <c r="AN606" s="243">
        <v>0</v>
      </c>
      <c r="AO606" s="245">
        <v>0</v>
      </c>
      <c r="AP606" s="132" t="s">
        <v>638</v>
      </c>
      <c r="AQ606" s="133" t="s">
        <v>643</v>
      </c>
      <c r="AR606" s="191"/>
      <c r="AS606" s="191"/>
      <c r="AT606" s="191"/>
      <c r="AU606" s="191"/>
      <c r="AV606" s="191"/>
      <c r="AW606" s="191"/>
    </row>
    <row r="607" spans="1:49" ht="22.5" x14ac:dyDescent="0.15">
      <c r="A607" s="103" t="s">
        <v>496</v>
      </c>
      <c r="B607" s="101" t="s">
        <v>1797</v>
      </c>
      <c r="C607" s="101" t="s">
        <v>1798</v>
      </c>
      <c r="D607" s="160" t="s">
        <v>1806</v>
      </c>
      <c r="E607" s="101" t="s">
        <v>259</v>
      </c>
      <c r="F607" s="101" t="s">
        <v>259</v>
      </c>
      <c r="G607" s="101"/>
      <c r="H607" s="101"/>
      <c r="I607" s="101"/>
      <c r="J607" s="101"/>
      <c r="K607" s="101"/>
      <c r="L607" s="101"/>
      <c r="M607" s="101" t="s">
        <v>436</v>
      </c>
      <c r="N607" s="101" t="s">
        <v>499</v>
      </c>
      <c r="O607" s="127" t="s">
        <v>438</v>
      </c>
      <c r="P607" s="101" t="s">
        <v>473</v>
      </c>
      <c r="Q607" s="136">
        <v>31</v>
      </c>
      <c r="R607" s="202"/>
      <c r="S607" s="101"/>
      <c r="T607" s="101"/>
      <c r="U607" s="101"/>
      <c r="V607" s="134"/>
      <c r="W607" s="237"/>
      <c r="X607" s="238"/>
      <c r="Y607" s="228">
        <f t="shared" si="93"/>
        <v>0</v>
      </c>
      <c r="Z607" s="238"/>
      <c r="AA607" s="238"/>
      <c r="AB607" s="240"/>
      <c r="AC607" s="241" t="s">
        <v>496</v>
      </c>
      <c r="AD607" s="242">
        <v>0</v>
      </c>
      <c r="AE607" s="243">
        <v>0</v>
      </c>
      <c r="AF607" s="230">
        <f t="shared" si="94"/>
        <v>0</v>
      </c>
      <c r="AG607" s="243">
        <v>0</v>
      </c>
      <c r="AH607" s="243">
        <v>0</v>
      </c>
      <c r="AI607" s="230">
        <f t="shared" si="95"/>
        <v>0</v>
      </c>
      <c r="AJ607" s="238">
        <v>0</v>
      </c>
      <c r="AK607" s="238">
        <v>0</v>
      </c>
      <c r="AL607" s="239">
        <v>0</v>
      </c>
      <c r="AM607" s="243" t="s">
        <v>444</v>
      </c>
      <c r="AN607" s="243">
        <v>0</v>
      </c>
      <c r="AO607" s="245">
        <v>0</v>
      </c>
      <c r="AP607" s="132" t="s">
        <v>638</v>
      </c>
      <c r="AQ607" s="133" t="s">
        <v>643</v>
      </c>
      <c r="AR607" s="191"/>
      <c r="AS607" s="191"/>
      <c r="AT607" s="191"/>
      <c r="AU607" s="191"/>
      <c r="AV607" s="191"/>
      <c r="AW607" s="191"/>
    </row>
    <row r="608" spans="1:49" ht="22.5" x14ac:dyDescent="0.15">
      <c r="A608" s="103" t="s">
        <v>496</v>
      </c>
      <c r="B608" s="101" t="s">
        <v>1797</v>
      </c>
      <c r="C608" s="101" t="s">
        <v>1798</v>
      </c>
      <c r="D608" s="160" t="s">
        <v>1807</v>
      </c>
      <c r="E608" s="101" t="s">
        <v>259</v>
      </c>
      <c r="F608" s="101" t="s">
        <v>259</v>
      </c>
      <c r="G608" s="101"/>
      <c r="H608" s="101"/>
      <c r="I608" s="101"/>
      <c r="J608" s="101"/>
      <c r="K608" s="101"/>
      <c r="L608" s="101"/>
      <c r="M608" s="101" t="s">
        <v>436</v>
      </c>
      <c r="N608" s="101" t="s">
        <v>499</v>
      </c>
      <c r="O608" s="127" t="s">
        <v>438</v>
      </c>
      <c r="P608" s="101" t="s">
        <v>473</v>
      </c>
      <c r="Q608" s="136">
        <v>31</v>
      </c>
      <c r="R608" s="202"/>
      <c r="S608" s="101"/>
      <c r="T608" s="101"/>
      <c r="U608" s="101"/>
      <c r="V608" s="134"/>
      <c r="W608" s="237"/>
      <c r="X608" s="238"/>
      <c r="Y608" s="228">
        <f t="shared" si="93"/>
        <v>0</v>
      </c>
      <c r="Z608" s="238"/>
      <c r="AA608" s="238"/>
      <c r="AB608" s="240"/>
      <c r="AC608" s="241" t="s">
        <v>496</v>
      </c>
      <c r="AD608" s="242">
        <v>0</v>
      </c>
      <c r="AE608" s="243">
        <v>0</v>
      </c>
      <c r="AF608" s="230">
        <f t="shared" si="94"/>
        <v>0</v>
      </c>
      <c r="AG608" s="243">
        <v>0</v>
      </c>
      <c r="AH608" s="243">
        <v>1</v>
      </c>
      <c r="AI608" s="230">
        <f t="shared" si="95"/>
        <v>1</v>
      </c>
      <c r="AJ608" s="238">
        <v>0</v>
      </c>
      <c r="AK608" s="238">
        <v>1</v>
      </c>
      <c r="AL608" s="239">
        <v>1</v>
      </c>
      <c r="AM608" s="243" t="s">
        <v>444</v>
      </c>
      <c r="AN608" s="243">
        <v>0</v>
      </c>
      <c r="AO608" s="245">
        <v>0</v>
      </c>
      <c r="AP608" s="132" t="s">
        <v>638</v>
      </c>
      <c r="AQ608" s="133" t="s">
        <v>643</v>
      </c>
      <c r="AR608" s="191"/>
      <c r="AS608" s="191"/>
      <c r="AT608" s="191"/>
      <c r="AU608" s="191"/>
      <c r="AV608" s="191"/>
      <c r="AW608" s="191"/>
    </row>
    <row r="609" spans="1:49" ht="22.5" x14ac:dyDescent="0.15">
      <c r="A609" s="103" t="s">
        <v>496</v>
      </c>
      <c r="B609" s="101" t="s">
        <v>1797</v>
      </c>
      <c r="C609" s="101" t="s">
        <v>1798</v>
      </c>
      <c r="D609" s="160" t="s">
        <v>1808</v>
      </c>
      <c r="E609" s="101" t="s">
        <v>259</v>
      </c>
      <c r="F609" s="101" t="s">
        <v>259</v>
      </c>
      <c r="G609" s="101"/>
      <c r="H609" s="101"/>
      <c r="I609" s="101"/>
      <c r="J609" s="101"/>
      <c r="K609" s="101"/>
      <c r="L609" s="101"/>
      <c r="M609" s="101" t="s">
        <v>436</v>
      </c>
      <c r="N609" s="101" t="s">
        <v>499</v>
      </c>
      <c r="O609" s="127" t="s">
        <v>438</v>
      </c>
      <c r="P609" s="101" t="s">
        <v>473</v>
      </c>
      <c r="Q609" s="136">
        <v>31</v>
      </c>
      <c r="R609" s="202"/>
      <c r="S609" s="101"/>
      <c r="T609" s="101"/>
      <c r="U609" s="101"/>
      <c r="V609" s="134"/>
      <c r="W609" s="237"/>
      <c r="X609" s="238"/>
      <c r="Y609" s="228">
        <f t="shared" si="93"/>
        <v>0</v>
      </c>
      <c r="Z609" s="238"/>
      <c r="AA609" s="238"/>
      <c r="AB609" s="240"/>
      <c r="AC609" s="241" t="s">
        <v>496</v>
      </c>
      <c r="AD609" s="242">
        <v>0</v>
      </c>
      <c r="AE609" s="243">
        <v>0</v>
      </c>
      <c r="AF609" s="230">
        <f t="shared" si="94"/>
        <v>0</v>
      </c>
      <c r="AG609" s="243">
        <v>0</v>
      </c>
      <c r="AH609" s="243">
        <v>22</v>
      </c>
      <c r="AI609" s="230">
        <f t="shared" si="95"/>
        <v>22</v>
      </c>
      <c r="AJ609" s="238">
        <v>0</v>
      </c>
      <c r="AK609" s="238">
        <v>22</v>
      </c>
      <c r="AL609" s="239">
        <v>22</v>
      </c>
      <c r="AM609" s="243" t="s">
        <v>444</v>
      </c>
      <c r="AN609" s="243">
        <v>0</v>
      </c>
      <c r="AO609" s="245">
        <v>0</v>
      </c>
      <c r="AP609" s="132" t="s">
        <v>638</v>
      </c>
      <c r="AQ609" s="133" t="s">
        <v>643</v>
      </c>
      <c r="AR609" s="191"/>
      <c r="AS609" s="191"/>
      <c r="AT609" s="191"/>
      <c r="AU609" s="191"/>
      <c r="AV609" s="191"/>
      <c r="AW609" s="191"/>
    </row>
    <row r="610" spans="1:49" ht="22.5" x14ac:dyDescent="0.15">
      <c r="A610" s="103" t="s">
        <v>496</v>
      </c>
      <c r="B610" s="101" t="s">
        <v>1797</v>
      </c>
      <c r="C610" s="101" t="s">
        <v>1798</v>
      </c>
      <c r="D610" s="160" t="s">
        <v>1809</v>
      </c>
      <c r="E610" s="101" t="s">
        <v>259</v>
      </c>
      <c r="F610" s="101" t="s">
        <v>259</v>
      </c>
      <c r="G610" s="101"/>
      <c r="H610" s="101"/>
      <c r="I610" s="101"/>
      <c r="J610" s="101"/>
      <c r="K610" s="101"/>
      <c r="L610" s="101"/>
      <c r="M610" s="101" t="s">
        <v>436</v>
      </c>
      <c r="N610" s="101" t="s">
        <v>499</v>
      </c>
      <c r="O610" s="127" t="s">
        <v>438</v>
      </c>
      <c r="P610" s="101" t="s">
        <v>473</v>
      </c>
      <c r="Q610" s="136">
        <v>31</v>
      </c>
      <c r="R610" s="202"/>
      <c r="S610" s="101"/>
      <c r="T610" s="101"/>
      <c r="U610" s="101"/>
      <c r="V610" s="134"/>
      <c r="W610" s="237"/>
      <c r="X610" s="238"/>
      <c r="Y610" s="228">
        <f t="shared" si="93"/>
        <v>0</v>
      </c>
      <c r="Z610" s="238"/>
      <c r="AA610" s="238"/>
      <c r="AB610" s="240"/>
      <c r="AC610" s="241" t="s">
        <v>496</v>
      </c>
      <c r="AD610" s="242">
        <v>0</v>
      </c>
      <c r="AE610" s="243">
        <v>0</v>
      </c>
      <c r="AF610" s="230">
        <f t="shared" si="94"/>
        <v>0</v>
      </c>
      <c r="AG610" s="243">
        <v>0</v>
      </c>
      <c r="AH610" s="243">
        <v>1</v>
      </c>
      <c r="AI610" s="230">
        <f t="shared" si="95"/>
        <v>1</v>
      </c>
      <c r="AJ610" s="238">
        <v>0</v>
      </c>
      <c r="AK610" s="238">
        <v>1</v>
      </c>
      <c r="AL610" s="239">
        <v>1</v>
      </c>
      <c r="AM610" s="243" t="s">
        <v>444</v>
      </c>
      <c r="AN610" s="243">
        <v>0</v>
      </c>
      <c r="AO610" s="245">
        <v>0</v>
      </c>
      <c r="AP610" s="132" t="s">
        <v>638</v>
      </c>
      <c r="AQ610" s="133" t="s">
        <v>643</v>
      </c>
      <c r="AR610" s="191"/>
      <c r="AS610" s="191"/>
      <c r="AT610" s="191"/>
      <c r="AU610" s="191"/>
      <c r="AV610" s="191"/>
      <c r="AW610" s="191"/>
    </row>
    <row r="611" spans="1:49" ht="22.5" x14ac:dyDescent="0.15">
      <c r="A611" s="103" t="s">
        <v>496</v>
      </c>
      <c r="B611" s="101" t="s">
        <v>1797</v>
      </c>
      <c r="C611" s="101" t="s">
        <v>1798</v>
      </c>
      <c r="D611" s="160" t="s">
        <v>1810</v>
      </c>
      <c r="E611" s="101" t="s">
        <v>259</v>
      </c>
      <c r="F611" s="101" t="s">
        <v>259</v>
      </c>
      <c r="G611" s="101"/>
      <c r="H611" s="101"/>
      <c r="I611" s="101"/>
      <c r="J611" s="101"/>
      <c r="K611" s="101"/>
      <c r="L611" s="101"/>
      <c r="M611" s="101" t="s">
        <v>436</v>
      </c>
      <c r="N611" s="101" t="s">
        <v>499</v>
      </c>
      <c r="O611" s="127" t="s">
        <v>438</v>
      </c>
      <c r="P611" s="101" t="s">
        <v>473</v>
      </c>
      <c r="Q611" s="136">
        <v>31</v>
      </c>
      <c r="R611" s="202"/>
      <c r="S611" s="101"/>
      <c r="T611" s="101"/>
      <c r="U611" s="101"/>
      <c r="V611" s="134"/>
      <c r="W611" s="237"/>
      <c r="X611" s="238"/>
      <c r="Y611" s="228">
        <f t="shared" si="93"/>
        <v>0</v>
      </c>
      <c r="Z611" s="238"/>
      <c r="AA611" s="238"/>
      <c r="AB611" s="240"/>
      <c r="AC611" s="241" t="s">
        <v>496</v>
      </c>
      <c r="AD611" s="242">
        <v>0</v>
      </c>
      <c r="AE611" s="243">
        <v>0</v>
      </c>
      <c r="AF611" s="230">
        <f t="shared" si="94"/>
        <v>0</v>
      </c>
      <c r="AG611" s="243">
        <v>0</v>
      </c>
      <c r="AH611" s="243">
        <v>0</v>
      </c>
      <c r="AI611" s="230">
        <f t="shared" si="95"/>
        <v>0</v>
      </c>
      <c r="AJ611" s="238">
        <v>0</v>
      </c>
      <c r="AK611" s="238">
        <v>0</v>
      </c>
      <c r="AL611" s="239">
        <v>0</v>
      </c>
      <c r="AM611" s="243" t="s">
        <v>444</v>
      </c>
      <c r="AN611" s="243">
        <v>0</v>
      </c>
      <c r="AO611" s="245">
        <v>0</v>
      </c>
      <c r="AP611" s="132" t="s">
        <v>638</v>
      </c>
      <c r="AQ611" s="133" t="s">
        <v>643</v>
      </c>
      <c r="AR611" s="191"/>
      <c r="AS611" s="191"/>
      <c r="AT611" s="191"/>
      <c r="AU611" s="191"/>
      <c r="AV611" s="191"/>
      <c r="AW611" s="191"/>
    </row>
    <row r="612" spans="1:49" ht="22.5" x14ac:dyDescent="0.15">
      <c r="A612" s="103" t="s">
        <v>496</v>
      </c>
      <c r="B612" s="101" t="s">
        <v>1797</v>
      </c>
      <c r="C612" s="101" t="s">
        <v>1798</v>
      </c>
      <c r="D612" s="160" t="s">
        <v>1811</v>
      </c>
      <c r="E612" s="101" t="s">
        <v>259</v>
      </c>
      <c r="F612" s="101" t="s">
        <v>259</v>
      </c>
      <c r="G612" s="101"/>
      <c r="H612" s="101"/>
      <c r="I612" s="101"/>
      <c r="J612" s="101"/>
      <c r="K612" s="101"/>
      <c r="L612" s="101"/>
      <c r="M612" s="101" t="s">
        <v>436</v>
      </c>
      <c r="N612" s="101" t="s">
        <v>499</v>
      </c>
      <c r="O612" s="127" t="s">
        <v>438</v>
      </c>
      <c r="P612" s="101" t="s">
        <v>473</v>
      </c>
      <c r="Q612" s="136">
        <v>31</v>
      </c>
      <c r="R612" s="202"/>
      <c r="S612" s="101"/>
      <c r="T612" s="101"/>
      <c r="U612" s="101"/>
      <c r="V612" s="134"/>
      <c r="W612" s="237"/>
      <c r="X612" s="238"/>
      <c r="Y612" s="228">
        <f t="shared" si="93"/>
        <v>0</v>
      </c>
      <c r="Z612" s="238"/>
      <c r="AA612" s="238"/>
      <c r="AB612" s="240"/>
      <c r="AC612" s="241" t="s">
        <v>496</v>
      </c>
      <c r="AD612" s="242">
        <v>0</v>
      </c>
      <c r="AE612" s="243">
        <v>0</v>
      </c>
      <c r="AF612" s="230">
        <f t="shared" si="94"/>
        <v>0</v>
      </c>
      <c r="AG612" s="243">
        <v>0</v>
      </c>
      <c r="AH612" s="243">
        <v>2</v>
      </c>
      <c r="AI612" s="230">
        <f t="shared" si="95"/>
        <v>2</v>
      </c>
      <c r="AJ612" s="238">
        <v>0</v>
      </c>
      <c r="AK612" s="238">
        <v>2</v>
      </c>
      <c r="AL612" s="239">
        <v>2</v>
      </c>
      <c r="AM612" s="243" t="s">
        <v>444</v>
      </c>
      <c r="AN612" s="243">
        <v>0</v>
      </c>
      <c r="AO612" s="245">
        <v>0</v>
      </c>
      <c r="AP612" s="132" t="s">
        <v>638</v>
      </c>
      <c r="AQ612" s="133" t="s">
        <v>643</v>
      </c>
      <c r="AR612" s="191"/>
      <c r="AS612" s="191"/>
      <c r="AT612" s="191"/>
      <c r="AU612" s="191"/>
      <c r="AV612" s="191"/>
      <c r="AW612" s="191"/>
    </row>
    <row r="613" spans="1:49" ht="22.5" x14ac:dyDescent="0.15">
      <c r="A613" s="103" t="s">
        <v>496</v>
      </c>
      <c r="B613" s="101" t="s">
        <v>1797</v>
      </c>
      <c r="C613" s="101" t="s">
        <v>1798</v>
      </c>
      <c r="D613" s="160" t="s">
        <v>1812</v>
      </c>
      <c r="E613" s="101" t="s">
        <v>259</v>
      </c>
      <c r="F613" s="101" t="s">
        <v>259</v>
      </c>
      <c r="G613" s="101"/>
      <c r="H613" s="101"/>
      <c r="I613" s="101"/>
      <c r="J613" s="101"/>
      <c r="K613" s="101"/>
      <c r="L613" s="101"/>
      <c r="M613" s="101" t="s">
        <v>436</v>
      </c>
      <c r="N613" s="101" t="s">
        <v>499</v>
      </c>
      <c r="O613" s="127" t="s">
        <v>438</v>
      </c>
      <c r="P613" s="101" t="s">
        <v>473</v>
      </c>
      <c r="Q613" s="136">
        <v>31</v>
      </c>
      <c r="R613" s="202"/>
      <c r="S613" s="101"/>
      <c r="T613" s="101"/>
      <c r="U613" s="101"/>
      <c r="V613" s="134"/>
      <c r="W613" s="237"/>
      <c r="X613" s="238"/>
      <c r="Y613" s="228">
        <f t="shared" si="93"/>
        <v>0</v>
      </c>
      <c r="Z613" s="238"/>
      <c r="AA613" s="238"/>
      <c r="AB613" s="240"/>
      <c r="AC613" s="241" t="s">
        <v>496</v>
      </c>
      <c r="AD613" s="242">
        <v>0</v>
      </c>
      <c r="AE613" s="243">
        <v>0</v>
      </c>
      <c r="AF613" s="230">
        <f t="shared" si="94"/>
        <v>0</v>
      </c>
      <c r="AG613" s="243">
        <v>0</v>
      </c>
      <c r="AH613" s="243">
        <v>0</v>
      </c>
      <c r="AI613" s="230">
        <f t="shared" si="95"/>
        <v>0</v>
      </c>
      <c r="AJ613" s="238">
        <v>0</v>
      </c>
      <c r="AK613" s="238">
        <v>0</v>
      </c>
      <c r="AL613" s="239">
        <v>0</v>
      </c>
      <c r="AM613" s="243" t="s">
        <v>444</v>
      </c>
      <c r="AN613" s="243">
        <v>0</v>
      </c>
      <c r="AO613" s="245">
        <v>0</v>
      </c>
      <c r="AP613" s="132" t="s">
        <v>638</v>
      </c>
      <c r="AQ613" s="133" t="s">
        <v>643</v>
      </c>
      <c r="AR613" s="191"/>
      <c r="AS613" s="191"/>
      <c r="AT613" s="191"/>
      <c r="AU613" s="191"/>
      <c r="AV613" s="191"/>
      <c r="AW613" s="191"/>
    </row>
    <row r="614" spans="1:49" ht="22.5" x14ac:dyDescent="0.15">
      <c r="A614" s="103" t="s">
        <v>496</v>
      </c>
      <c r="B614" s="101" t="s">
        <v>1797</v>
      </c>
      <c r="C614" s="101" t="s">
        <v>1798</v>
      </c>
      <c r="D614" s="160" t="s">
        <v>1813</v>
      </c>
      <c r="E614" s="101" t="s">
        <v>259</v>
      </c>
      <c r="F614" s="101" t="s">
        <v>259</v>
      </c>
      <c r="G614" s="101"/>
      <c r="H614" s="101"/>
      <c r="I614" s="101"/>
      <c r="J614" s="101"/>
      <c r="K614" s="101"/>
      <c r="L614" s="101"/>
      <c r="M614" s="101" t="s">
        <v>436</v>
      </c>
      <c r="N614" s="101" t="s">
        <v>499</v>
      </c>
      <c r="O614" s="127" t="s">
        <v>438</v>
      </c>
      <c r="P614" s="101" t="s">
        <v>473</v>
      </c>
      <c r="Q614" s="136">
        <v>31</v>
      </c>
      <c r="R614" s="202"/>
      <c r="S614" s="101"/>
      <c r="T614" s="101"/>
      <c r="U614" s="101"/>
      <c r="V614" s="134"/>
      <c r="W614" s="237"/>
      <c r="X614" s="238"/>
      <c r="Y614" s="228">
        <f t="shared" si="93"/>
        <v>0</v>
      </c>
      <c r="Z614" s="238"/>
      <c r="AA614" s="238"/>
      <c r="AB614" s="240"/>
      <c r="AC614" s="241" t="s">
        <v>496</v>
      </c>
      <c r="AD614" s="242">
        <v>0</v>
      </c>
      <c r="AE614" s="243">
        <v>0</v>
      </c>
      <c r="AF614" s="230">
        <f t="shared" si="94"/>
        <v>0</v>
      </c>
      <c r="AG614" s="243">
        <v>0</v>
      </c>
      <c r="AH614" s="243">
        <v>1</v>
      </c>
      <c r="AI614" s="230">
        <f t="shared" si="95"/>
        <v>1</v>
      </c>
      <c r="AJ614" s="238">
        <v>0</v>
      </c>
      <c r="AK614" s="238">
        <v>1</v>
      </c>
      <c r="AL614" s="239">
        <v>1</v>
      </c>
      <c r="AM614" s="243" t="s">
        <v>444</v>
      </c>
      <c r="AN614" s="243">
        <v>0</v>
      </c>
      <c r="AO614" s="245">
        <v>0</v>
      </c>
      <c r="AP614" s="132" t="s">
        <v>638</v>
      </c>
      <c r="AQ614" s="133" t="s">
        <v>643</v>
      </c>
      <c r="AR614" s="191"/>
      <c r="AS614" s="191"/>
      <c r="AT614" s="191"/>
      <c r="AU614" s="191"/>
      <c r="AV614" s="191"/>
      <c r="AW614" s="191"/>
    </row>
    <row r="615" spans="1:49" ht="22.5" x14ac:dyDescent="0.15">
      <c r="A615" s="103" t="s">
        <v>496</v>
      </c>
      <c r="B615" s="101" t="s">
        <v>1797</v>
      </c>
      <c r="C615" s="101" t="s">
        <v>1798</v>
      </c>
      <c r="D615" s="160" t="s">
        <v>1814</v>
      </c>
      <c r="E615" s="101" t="s">
        <v>259</v>
      </c>
      <c r="F615" s="101" t="s">
        <v>259</v>
      </c>
      <c r="G615" s="101"/>
      <c r="H615" s="101"/>
      <c r="I615" s="101"/>
      <c r="J615" s="101"/>
      <c r="K615" s="101"/>
      <c r="L615" s="101"/>
      <c r="M615" s="101" t="s">
        <v>436</v>
      </c>
      <c r="N615" s="101" t="s">
        <v>499</v>
      </c>
      <c r="O615" s="127" t="s">
        <v>438</v>
      </c>
      <c r="P615" s="101" t="s">
        <v>473</v>
      </c>
      <c r="Q615" s="136">
        <v>31</v>
      </c>
      <c r="R615" s="202"/>
      <c r="S615" s="101"/>
      <c r="T615" s="101"/>
      <c r="U615" s="101"/>
      <c r="V615" s="134"/>
      <c r="W615" s="237"/>
      <c r="X615" s="238"/>
      <c r="Y615" s="228">
        <f t="shared" si="93"/>
        <v>0</v>
      </c>
      <c r="Z615" s="238"/>
      <c r="AA615" s="238"/>
      <c r="AB615" s="240"/>
      <c r="AC615" s="241" t="s">
        <v>496</v>
      </c>
      <c r="AD615" s="242">
        <v>0</v>
      </c>
      <c r="AE615" s="243">
        <v>0</v>
      </c>
      <c r="AF615" s="230">
        <f t="shared" si="94"/>
        <v>0</v>
      </c>
      <c r="AG615" s="243">
        <v>0</v>
      </c>
      <c r="AH615" s="243">
        <v>3</v>
      </c>
      <c r="AI615" s="230">
        <f t="shared" si="95"/>
        <v>3</v>
      </c>
      <c r="AJ615" s="238">
        <v>0</v>
      </c>
      <c r="AK615" s="238">
        <v>3</v>
      </c>
      <c r="AL615" s="239">
        <v>3</v>
      </c>
      <c r="AM615" s="243" t="s">
        <v>444</v>
      </c>
      <c r="AN615" s="243">
        <v>0</v>
      </c>
      <c r="AO615" s="245">
        <v>0</v>
      </c>
      <c r="AP615" s="132" t="s">
        <v>638</v>
      </c>
      <c r="AQ615" s="133" t="s">
        <v>643</v>
      </c>
      <c r="AR615" s="191"/>
      <c r="AS615" s="191"/>
      <c r="AT615" s="191"/>
      <c r="AU615" s="191"/>
      <c r="AV615" s="191"/>
      <c r="AW615" s="191"/>
    </row>
    <row r="616" spans="1:49" ht="22.5" x14ac:dyDescent="0.15">
      <c r="A616" s="103" t="s">
        <v>496</v>
      </c>
      <c r="B616" s="101" t="s">
        <v>1797</v>
      </c>
      <c r="C616" s="101" t="s">
        <v>1798</v>
      </c>
      <c r="D616" s="160" t="s">
        <v>1815</v>
      </c>
      <c r="E616" s="101" t="s">
        <v>259</v>
      </c>
      <c r="F616" s="101" t="s">
        <v>259</v>
      </c>
      <c r="G616" s="101"/>
      <c r="H616" s="101"/>
      <c r="I616" s="101"/>
      <c r="J616" s="101"/>
      <c r="K616" s="101"/>
      <c r="L616" s="101"/>
      <c r="M616" s="101" t="s">
        <v>436</v>
      </c>
      <c r="N616" s="101" t="s">
        <v>499</v>
      </c>
      <c r="O616" s="127" t="s">
        <v>438</v>
      </c>
      <c r="P616" s="101" t="s">
        <v>473</v>
      </c>
      <c r="Q616" s="136">
        <v>31</v>
      </c>
      <c r="R616" s="202"/>
      <c r="S616" s="101"/>
      <c r="T616" s="101"/>
      <c r="U616" s="101"/>
      <c r="V616" s="134"/>
      <c r="W616" s="237"/>
      <c r="X616" s="238"/>
      <c r="Y616" s="228">
        <f t="shared" si="93"/>
        <v>0</v>
      </c>
      <c r="Z616" s="238"/>
      <c r="AA616" s="238"/>
      <c r="AB616" s="240"/>
      <c r="AC616" s="241" t="s">
        <v>496</v>
      </c>
      <c r="AD616" s="242">
        <v>0</v>
      </c>
      <c r="AE616" s="243">
        <v>0</v>
      </c>
      <c r="AF616" s="230">
        <f t="shared" si="94"/>
        <v>0</v>
      </c>
      <c r="AG616" s="243">
        <v>0</v>
      </c>
      <c r="AH616" s="243">
        <v>0</v>
      </c>
      <c r="AI616" s="230">
        <f t="shared" si="95"/>
        <v>0</v>
      </c>
      <c r="AJ616" s="238">
        <v>0</v>
      </c>
      <c r="AK616" s="238">
        <v>0</v>
      </c>
      <c r="AL616" s="239">
        <v>0</v>
      </c>
      <c r="AM616" s="243" t="s">
        <v>444</v>
      </c>
      <c r="AN616" s="243">
        <v>0</v>
      </c>
      <c r="AO616" s="245">
        <v>0</v>
      </c>
      <c r="AP616" s="132" t="s">
        <v>638</v>
      </c>
      <c r="AQ616" s="133" t="s">
        <v>643</v>
      </c>
      <c r="AR616" s="191"/>
      <c r="AS616" s="191"/>
      <c r="AT616" s="191"/>
      <c r="AU616" s="191"/>
      <c r="AV616" s="191"/>
      <c r="AW616" s="191"/>
    </row>
    <row r="617" spans="1:49" ht="22.5" x14ac:dyDescent="0.15">
      <c r="A617" s="103" t="s">
        <v>496</v>
      </c>
      <c r="B617" s="101" t="s">
        <v>1797</v>
      </c>
      <c r="C617" s="101" t="s">
        <v>1798</v>
      </c>
      <c r="D617" s="160" t="s">
        <v>1701</v>
      </c>
      <c r="E617" s="101" t="s">
        <v>259</v>
      </c>
      <c r="F617" s="101" t="s">
        <v>259</v>
      </c>
      <c r="G617" s="101"/>
      <c r="H617" s="101"/>
      <c r="I617" s="101"/>
      <c r="J617" s="101"/>
      <c r="K617" s="101"/>
      <c r="L617" s="101"/>
      <c r="M617" s="101" t="s">
        <v>436</v>
      </c>
      <c r="N617" s="101" t="s">
        <v>499</v>
      </c>
      <c r="O617" s="127" t="s">
        <v>438</v>
      </c>
      <c r="P617" s="101" t="s">
        <v>473</v>
      </c>
      <c r="Q617" s="136">
        <v>31</v>
      </c>
      <c r="R617" s="202"/>
      <c r="S617" s="101"/>
      <c r="T617" s="101"/>
      <c r="U617" s="101"/>
      <c r="V617" s="134"/>
      <c r="W617" s="237"/>
      <c r="X617" s="238"/>
      <c r="Y617" s="228">
        <f t="shared" si="93"/>
        <v>0</v>
      </c>
      <c r="Z617" s="238"/>
      <c r="AA617" s="238"/>
      <c r="AB617" s="240"/>
      <c r="AC617" s="241" t="s">
        <v>496</v>
      </c>
      <c r="AD617" s="242">
        <v>0</v>
      </c>
      <c r="AE617" s="243">
        <v>0</v>
      </c>
      <c r="AF617" s="230">
        <f t="shared" si="94"/>
        <v>0</v>
      </c>
      <c r="AG617" s="243">
        <v>0</v>
      </c>
      <c r="AH617" s="243">
        <v>1</v>
      </c>
      <c r="AI617" s="230">
        <f t="shared" si="95"/>
        <v>1</v>
      </c>
      <c r="AJ617" s="238">
        <v>0</v>
      </c>
      <c r="AK617" s="238">
        <v>1</v>
      </c>
      <c r="AL617" s="239">
        <v>1</v>
      </c>
      <c r="AM617" s="243" t="s">
        <v>444</v>
      </c>
      <c r="AN617" s="243">
        <v>0</v>
      </c>
      <c r="AO617" s="245">
        <v>0</v>
      </c>
      <c r="AP617" s="132" t="s">
        <v>638</v>
      </c>
      <c r="AQ617" s="133" t="s">
        <v>643</v>
      </c>
      <c r="AR617" s="191"/>
      <c r="AS617" s="191"/>
      <c r="AT617" s="191"/>
      <c r="AU617" s="191"/>
      <c r="AV617" s="191"/>
      <c r="AW617" s="191"/>
    </row>
    <row r="618" spans="1:49" ht="22.5" x14ac:dyDescent="0.15">
      <c r="A618" s="103" t="s">
        <v>496</v>
      </c>
      <c r="B618" s="101" t="s">
        <v>1797</v>
      </c>
      <c r="C618" s="101" t="s">
        <v>1798</v>
      </c>
      <c r="D618" s="160" t="s">
        <v>1702</v>
      </c>
      <c r="E618" s="101" t="s">
        <v>259</v>
      </c>
      <c r="F618" s="101" t="s">
        <v>259</v>
      </c>
      <c r="G618" s="101"/>
      <c r="H618" s="101"/>
      <c r="I618" s="101"/>
      <c r="J618" s="101"/>
      <c r="K618" s="101"/>
      <c r="L618" s="101"/>
      <c r="M618" s="101" t="s">
        <v>436</v>
      </c>
      <c r="N618" s="101" t="s">
        <v>499</v>
      </c>
      <c r="O618" s="127" t="s">
        <v>438</v>
      </c>
      <c r="P618" s="101" t="s">
        <v>473</v>
      </c>
      <c r="Q618" s="136">
        <v>31</v>
      </c>
      <c r="R618" s="202"/>
      <c r="S618" s="101"/>
      <c r="T618" s="101"/>
      <c r="U618" s="101"/>
      <c r="V618" s="134"/>
      <c r="W618" s="237"/>
      <c r="X618" s="238"/>
      <c r="Y618" s="228">
        <f t="shared" si="93"/>
        <v>0</v>
      </c>
      <c r="Z618" s="238"/>
      <c r="AA618" s="238"/>
      <c r="AB618" s="240"/>
      <c r="AC618" s="241" t="s">
        <v>496</v>
      </c>
      <c r="AD618" s="242">
        <v>0</v>
      </c>
      <c r="AE618" s="243">
        <v>0</v>
      </c>
      <c r="AF618" s="230">
        <f t="shared" si="94"/>
        <v>0</v>
      </c>
      <c r="AG618" s="243">
        <v>0</v>
      </c>
      <c r="AH618" s="243">
        <v>0</v>
      </c>
      <c r="AI618" s="230">
        <f t="shared" si="95"/>
        <v>0</v>
      </c>
      <c r="AJ618" s="238">
        <v>0</v>
      </c>
      <c r="AK618" s="238">
        <v>0</v>
      </c>
      <c r="AL618" s="239">
        <v>0</v>
      </c>
      <c r="AM618" s="243" t="s">
        <v>444</v>
      </c>
      <c r="AN618" s="243">
        <v>0</v>
      </c>
      <c r="AO618" s="245">
        <v>0</v>
      </c>
      <c r="AP618" s="132" t="s">
        <v>638</v>
      </c>
      <c r="AQ618" s="133" t="s">
        <v>643</v>
      </c>
      <c r="AR618" s="191"/>
      <c r="AS618" s="191"/>
      <c r="AT618" s="191"/>
      <c r="AU618" s="191"/>
      <c r="AV618" s="191"/>
      <c r="AW618" s="191"/>
    </row>
    <row r="619" spans="1:49" ht="22.5" x14ac:dyDescent="0.15">
      <c r="A619" s="103" t="s">
        <v>496</v>
      </c>
      <c r="B619" s="101" t="s">
        <v>1797</v>
      </c>
      <c r="C619" s="101" t="s">
        <v>1798</v>
      </c>
      <c r="D619" s="160" t="s">
        <v>1703</v>
      </c>
      <c r="E619" s="101" t="s">
        <v>259</v>
      </c>
      <c r="F619" s="101" t="s">
        <v>259</v>
      </c>
      <c r="G619" s="101"/>
      <c r="H619" s="101"/>
      <c r="I619" s="101"/>
      <c r="J619" s="101"/>
      <c r="K619" s="101"/>
      <c r="L619" s="101"/>
      <c r="M619" s="101" t="s">
        <v>436</v>
      </c>
      <c r="N619" s="101" t="s">
        <v>499</v>
      </c>
      <c r="O619" s="127" t="s">
        <v>438</v>
      </c>
      <c r="P619" s="101" t="s">
        <v>473</v>
      </c>
      <c r="Q619" s="136">
        <v>31</v>
      </c>
      <c r="R619" s="202"/>
      <c r="S619" s="101"/>
      <c r="T619" s="101"/>
      <c r="U619" s="101"/>
      <c r="V619" s="134"/>
      <c r="W619" s="237"/>
      <c r="X619" s="238"/>
      <c r="Y619" s="228">
        <f t="shared" si="93"/>
        <v>0</v>
      </c>
      <c r="Z619" s="238"/>
      <c r="AA619" s="238"/>
      <c r="AB619" s="240"/>
      <c r="AC619" s="241" t="s">
        <v>496</v>
      </c>
      <c r="AD619" s="242">
        <v>0</v>
      </c>
      <c r="AE619" s="243">
        <v>0</v>
      </c>
      <c r="AF619" s="230">
        <f t="shared" si="94"/>
        <v>0</v>
      </c>
      <c r="AG619" s="243">
        <v>0</v>
      </c>
      <c r="AH619" s="243">
        <v>6</v>
      </c>
      <c r="AI619" s="230">
        <f t="shared" si="95"/>
        <v>6</v>
      </c>
      <c r="AJ619" s="238">
        <v>0</v>
      </c>
      <c r="AK619" s="238">
        <v>6</v>
      </c>
      <c r="AL619" s="239">
        <v>6</v>
      </c>
      <c r="AM619" s="243" t="s">
        <v>444</v>
      </c>
      <c r="AN619" s="243">
        <v>0</v>
      </c>
      <c r="AO619" s="245">
        <v>0</v>
      </c>
      <c r="AP619" s="132" t="s">
        <v>638</v>
      </c>
      <c r="AQ619" s="133" t="s">
        <v>643</v>
      </c>
      <c r="AR619" s="191"/>
      <c r="AS619" s="191"/>
      <c r="AT619" s="191"/>
      <c r="AU619" s="191"/>
      <c r="AV619" s="191"/>
      <c r="AW619" s="191"/>
    </row>
    <row r="620" spans="1:49" ht="22.5" x14ac:dyDescent="0.15">
      <c r="A620" s="103" t="s">
        <v>496</v>
      </c>
      <c r="B620" s="101" t="s">
        <v>1797</v>
      </c>
      <c r="C620" s="101" t="s">
        <v>1798</v>
      </c>
      <c r="D620" s="160" t="s">
        <v>1704</v>
      </c>
      <c r="E620" s="101" t="s">
        <v>259</v>
      </c>
      <c r="F620" s="101" t="s">
        <v>259</v>
      </c>
      <c r="G620" s="101"/>
      <c r="H620" s="101"/>
      <c r="I620" s="101"/>
      <c r="J620" s="101"/>
      <c r="K620" s="101"/>
      <c r="L620" s="101"/>
      <c r="M620" s="101" t="s">
        <v>436</v>
      </c>
      <c r="N620" s="101" t="s">
        <v>499</v>
      </c>
      <c r="O620" s="127" t="s">
        <v>438</v>
      </c>
      <c r="P620" s="101" t="s">
        <v>473</v>
      </c>
      <c r="Q620" s="136">
        <v>31</v>
      </c>
      <c r="R620" s="202"/>
      <c r="S620" s="101"/>
      <c r="T620" s="101"/>
      <c r="U620" s="101"/>
      <c r="V620" s="134"/>
      <c r="W620" s="237"/>
      <c r="X620" s="238"/>
      <c r="Y620" s="228">
        <f t="shared" si="93"/>
        <v>0</v>
      </c>
      <c r="Z620" s="238"/>
      <c r="AA620" s="238"/>
      <c r="AB620" s="240"/>
      <c r="AC620" s="241" t="s">
        <v>496</v>
      </c>
      <c r="AD620" s="242">
        <v>0</v>
      </c>
      <c r="AE620" s="243">
        <v>0</v>
      </c>
      <c r="AF620" s="230">
        <f t="shared" si="94"/>
        <v>0</v>
      </c>
      <c r="AG620" s="243">
        <v>0</v>
      </c>
      <c r="AH620" s="243">
        <v>15</v>
      </c>
      <c r="AI620" s="230">
        <f t="shared" si="95"/>
        <v>15</v>
      </c>
      <c r="AJ620" s="238">
        <v>0</v>
      </c>
      <c r="AK620" s="238">
        <v>15</v>
      </c>
      <c r="AL620" s="239">
        <v>15</v>
      </c>
      <c r="AM620" s="243" t="s">
        <v>444</v>
      </c>
      <c r="AN620" s="243">
        <v>0</v>
      </c>
      <c r="AO620" s="245">
        <v>0</v>
      </c>
      <c r="AP620" s="132" t="s">
        <v>638</v>
      </c>
      <c r="AQ620" s="133" t="s">
        <v>643</v>
      </c>
      <c r="AR620" s="191"/>
      <c r="AS620" s="191"/>
      <c r="AT620" s="191"/>
      <c r="AU620" s="191"/>
      <c r="AV620" s="191"/>
      <c r="AW620" s="191"/>
    </row>
    <row r="621" spans="1:49" ht="22.5" x14ac:dyDescent="0.15">
      <c r="A621" s="103" t="s">
        <v>496</v>
      </c>
      <c r="B621" s="101" t="s">
        <v>1797</v>
      </c>
      <c r="C621" s="101" t="s">
        <v>1798</v>
      </c>
      <c r="D621" s="160" t="s">
        <v>1705</v>
      </c>
      <c r="E621" s="101" t="s">
        <v>259</v>
      </c>
      <c r="F621" s="101" t="s">
        <v>259</v>
      </c>
      <c r="G621" s="101"/>
      <c r="H621" s="101"/>
      <c r="I621" s="101"/>
      <c r="J621" s="101"/>
      <c r="K621" s="101"/>
      <c r="L621" s="101"/>
      <c r="M621" s="101" t="s">
        <v>436</v>
      </c>
      <c r="N621" s="101" t="s">
        <v>499</v>
      </c>
      <c r="O621" s="127" t="s">
        <v>438</v>
      </c>
      <c r="P621" s="101" t="s">
        <v>473</v>
      </c>
      <c r="Q621" s="136">
        <v>31</v>
      </c>
      <c r="R621" s="202"/>
      <c r="S621" s="101"/>
      <c r="T621" s="101"/>
      <c r="U621" s="101"/>
      <c r="V621" s="134"/>
      <c r="W621" s="237"/>
      <c r="X621" s="238"/>
      <c r="Y621" s="228">
        <f t="shared" si="93"/>
        <v>0</v>
      </c>
      <c r="Z621" s="238"/>
      <c r="AA621" s="238"/>
      <c r="AB621" s="240"/>
      <c r="AC621" s="241" t="s">
        <v>496</v>
      </c>
      <c r="AD621" s="242">
        <v>0</v>
      </c>
      <c r="AE621" s="243">
        <v>0</v>
      </c>
      <c r="AF621" s="230">
        <f t="shared" si="94"/>
        <v>0</v>
      </c>
      <c r="AG621" s="243">
        <v>0</v>
      </c>
      <c r="AH621" s="243">
        <v>7</v>
      </c>
      <c r="AI621" s="230">
        <f t="shared" si="95"/>
        <v>7</v>
      </c>
      <c r="AJ621" s="238">
        <v>0</v>
      </c>
      <c r="AK621" s="238">
        <v>7</v>
      </c>
      <c r="AL621" s="239">
        <v>7</v>
      </c>
      <c r="AM621" s="243" t="s">
        <v>444</v>
      </c>
      <c r="AN621" s="243">
        <v>0</v>
      </c>
      <c r="AO621" s="245">
        <v>0</v>
      </c>
      <c r="AP621" s="132" t="s">
        <v>638</v>
      </c>
      <c r="AQ621" s="133" t="s">
        <v>643</v>
      </c>
      <c r="AR621" s="191"/>
      <c r="AS621" s="191"/>
      <c r="AT621" s="191"/>
      <c r="AU621" s="191"/>
      <c r="AV621" s="191"/>
      <c r="AW621" s="191"/>
    </row>
    <row r="622" spans="1:49" ht="33.75" x14ac:dyDescent="0.15">
      <c r="A622" s="103" t="s">
        <v>496</v>
      </c>
      <c r="B622" s="101" t="s">
        <v>1797</v>
      </c>
      <c r="C622" s="101" t="s">
        <v>1798</v>
      </c>
      <c r="D622" s="160" t="s">
        <v>1816</v>
      </c>
      <c r="E622" s="101" t="s">
        <v>259</v>
      </c>
      <c r="F622" s="101" t="s">
        <v>259</v>
      </c>
      <c r="G622" s="101"/>
      <c r="H622" s="101"/>
      <c r="I622" s="101"/>
      <c r="J622" s="101"/>
      <c r="K622" s="101"/>
      <c r="L622" s="101"/>
      <c r="M622" s="101" t="s">
        <v>436</v>
      </c>
      <c r="N622" s="101" t="s">
        <v>499</v>
      </c>
      <c r="O622" s="127" t="s">
        <v>438</v>
      </c>
      <c r="P622" s="101" t="s">
        <v>473</v>
      </c>
      <c r="Q622" s="136">
        <v>31</v>
      </c>
      <c r="R622" s="202"/>
      <c r="S622" s="101"/>
      <c r="T622" s="101"/>
      <c r="U622" s="101"/>
      <c r="V622" s="134"/>
      <c r="W622" s="237"/>
      <c r="X622" s="238"/>
      <c r="Y622" s="228">
        <f t="shared" si="93"/>
        <v>0</v>
      </c>
      <c r="Z622" s="238"/>
      <c r="AA622" s="238"/>
      <c r="AB622" s="240"/>
      <c r="AC622" s="241" t="s">
        <v>496</v>
      </c>
      <c r="AD622" s="242">
        <v>0</v>
      </c>
      <c r="AE622" s="243">
        <v>0</v>
      </c>
      <c r="AF622" s="230">
        <f t="shared" si="94"/>
        <v>0</v>
      </c>
      <c r="AG622" s="243">
        <v>0</v>
      </c>
      <c r="AH622" s="243">
        <v>1</v>
      </c>
      <c r="AI622" s="230">
        <f t="shared" si="95"/>
        <v>1</v>
      </c>
      <c r="AJ622" s="238">
        <v>0</v>
      </c>
      <c r="AK622" s="238">
        <v>1</v>
      </c>
      <c r="AL622" s="239">
        <v>1</v>
      </c>
      <c r="AM622" s="243" t="s">
        <v>444</v>
      </c>
      <c r="AN622" s="243">
        <v>0</v>
      </c>
      <c r="AO622" s="245">
        <v>0</v>
      </c>
      <c r="AP622" s="132" t="s">
        <v>638</v>
      </c>
      <c r="AQ622" s="133" t="s">
        <v>643</v>
      </c>
      <c r="AR622" s="191"/>
      <c r="AS622" s="191"/>
      <c r="AT622" s="191"/>
      <c r="AU622" s="191"/>
      <c r="AV622" s="191"/>
      <c r="AW622" s="191"/>
    </row>
    <row r="623" spans="1:49" ht="22.5" x14ac:dyDescent="0.15">
      <c r="A623" s="103" t="s">
        <v>496</v>
      </c>
      <c r="B623" s="101" t="s">
        <v>1797</v>
      </c>
      <c r="C623" s="101" t="s">
        <v>1798</v>
      </c>
      <c r="D623" s="160" t="s">
        <v>1707</v>
      </c>
      <c r="E623" s="101" t="s">
        <v>259</v>
      </c>
      <c r="F623" s="101" t="s">
        <v>259</v>
      </c>
      <c r="G623" s="101"/>
      <c r="H623" s="101"/>
      <c r="I623" s="101"/>
      <c r="J623" s="101"/>
      <c r="K623" s="101"/>
      <c r="L623" s="101"/>
      <c r="M623" s="101" t="s">
        <v>436</v>
      </c>
      <c r="N623" s="101" t="s">
        <v>499</v>
      </c>
      <c r="O623" s="127" t="s">
        <v>438</v>
      </c>
      <c r="P623" s="101" t="s">
        <v>473</v>
      </c>
      <c r="Q623" s="136">
        <v>31</v>
      </c>
      <c r="R623" s="202"/>
      <c r="S623" s="101"/>
      <c r="T623" s="101"/>
      <c r="U623" s="101"/>
      <c r="V623" s="134"/>
      <c r="W623" s="237"/>
      <c r="X623" s="238"/>
      <c r="Y623" s="228">
        <f t="shared" si="93"/>
        <v>0</v>
      </c>
      <c r="Z623" s="238"/>
      <c r="AA623" s="238"/>
      <c r="AB623" s="240"/>
      <c r="AC623" s="241" t="s">
        <v>496</v>
      </c>
      <c r="AD623" s="242">
        <v>0</v>
      </c>
      <c r="AE623" s="243">
        <v>0</v>
      </c>
      <c r="AF623" s="230">
        <f t="shared" si="94"/>
        <v>0</v>
      </c>
      <c r="AG623" s="243">
        <v>0</v>
      </c>
      <c r="AH623" s="243">
        <v>1</v>
      </c>
      <c r="AI623" s="230">
        <f t="shared" si="95"/>
        <v>1</v>
      </c>
      <c r="AJ623" s="238">
        <v>0</v>
      </c>
      <c r="AK623" s="238">
        <v>1</v>
      </c>
      <c r="AL623" s="239">
        <v>1</v>
      </c>
      <c r="AM623" s="243" t="s">
        <v>444</v>
      </c>
      <c r="AN623" s="243">
        <v>0</v>
      </c>
      <c r="AO623" s="245">
        <v>0</v>
      </c>
      <c r="AP623" s="132" t="s">
        <v>638</v>
      </c>
      <c r="AQ623" s="133" t="s">
        <v>643</v>
      </c>
      <c r="AR623" s="191"/>
      <c r="AS623" s="191"/>
      <c r="AT623" s="191"/>
      <c r="AU623" s="191"/>
      <c r="AV623" s="191"/>
      <c r="AW623" s="191"/>
    </row>
    <row r="624" spans="1:49" ht="22.5" x14ac:dyDescent="0.15">
      <c r="A624" s="103" t="s">
        <v>496</v>
      </c>
      <c r="B624" s="101" t="s">
        <v>1797</v>
      </c>
      <c r="C624" s="101" t="s">
        <v>1798</v>
      </c>
      <c r="D624" s="160" t="s">
        <v>1708</v>
      </c>
      <c r="E624" s="101" t="s">
        <v>259</v>
      </c>
      <c r="F624" s="101" t="s">
        <v>259</v>
      </c>
      <c r="G624" s="101"/>
      <c r="H624" s="101"/>
      <c r="I624" s="101"/>
      <c r="J624" s="101"/>
      <c r="K624" s="101"/>
      <c r="L624" s="101"/>
      <c r="M624" s="101" t="s">
        <v>436</v>
      </c>
      <c r="N624" s="101" t="s">
        <v>499</v>
      </c>
      <c r="O624" s="127" t="s">
        <v>438</v>
      </c>
      <c r="P624" s="101" t="s">
        <v>473</v>
      </c>
      <c r="Q624" s="136">
        <v>31</v>
      </c>
      <c r="R624" s="202"/>
      <c r="S624" s="101"/>
      <c r="T624" s="101"/>
      <c r="U624" s="101"/>
      <c r="V624" s="134"/>
      <c r="W624" s="237"/>
      <c r="X624" s="238"/>
      <c r="Y624" s="228">
        <f t="shared" si="93"/>
        <v>0</v>
      </c>
      <c r="Z624" s="238"/>
      <c r="AA624" s="238"/>
      <c r="AB624" s="240"/>
      <c r="AC624" s="241" t="s">
        <v>496</v>
      </c>
      <c r="AD624" s="242">
        <v>0</v>
      </c>
      <c r="AE624" s="243">
        <v>0</v>
      </c>
      <c r="AF624" s="230">
        <f t="shared" si="94"/>
        <v>0</v>
      </c>
      <c r="AG624" s="243">
        <v>0</v>
      </c>
      <c r="AH624" s="243">
        <v>30</v>
      </c>
      <c r="AI624" s="230">
        <f t="shared" si="95"/>
        <v>30</v>
      </c>
      <c r="AJ624" s="238">
        <v>0</v>
      </c>
      <c r="AK624" s="238">
        <v>30</v>
      </c>
      <c r="AL624" s="239">
        <v>30</v>
      </c>
      <c r="AM624" s="243" t="s">
        <v>444</v>
      </c>
      <c r="AN624" s="243">
        <v>0</v>
      </c>
      <c r="AO624" s="245">
        <v>0</v>
      </c>
      <c r="AP624" s="132" t="s">
        <v>638</v>
      </c>
      <c r="AQ624" s="133" t="s">
        <v>643</v>
      </c>
      <c r="AR624" s="191"/>
      <c r="AS624" s="191"/>
      <c r="AT624" s="191"/>
      <c r="AU624" s="191"/>
      <c r="AV624" s="191"/>
      <c r="AW624" s="191"/>
    </row>
    <row r="625" spans="1:49" ht="22.5" x14ac:dyDescent="0.15">
      <c r="A625" s="103" t="s">
        <v>496</v>
      </c>
      <c r="B625" s="101" t="s">
        <v>1797</v>
      </c>
      <c r="C625" s="101" t="s">
        <v>1798</v>
      </c>
      <c r="D625" s="160" t="s">
        <v>1817</v>
      </c>
      <c r="E625" s="101" t="s">
        <v>259</v>
      </c>
      <c r="F625" s="101" t="s">
        <v>259</v>
      </c>
      <c r="G625" s="101"/>
      <c r="H625" s="101"/>
      <c r="I625" s="101"/>
      <c r="J625" s="101"/>
      <c r="K625" s="101"/>
      <c r="L625" s="101"/>
      <c r="M625" s="101" t="s">
        <v>436</v>
      </c>
      <c r="N625" s="101" t="s">
        <v>499</v>
      </c>
      <c r="O625" s="127" t="s">
        <v>438</v>
      </c>
      <c r="P625" s="101" t="s">
        <v>473</v>
      </c>
      <c r="Q625" s="136">
        <v>31</v>
      </c>
      <c r="R625" s="202"/>
      <c r="S625" s="101"/>
      <c r="T625" s="101"/>
      <c r="U625" s="101"/>
      <c r="V625" s="134"/>
      <c r="W625" s="237"/>
      <c r="X625" s="238"/>
      <c r="Y625" s="228">
        <f t="shared" si="93"/>
        <v>0</v>
      </c>
      <c r="Z625" s="238"/>
      <c r="AA625" s="238"/>
      <c r="AB625" s="240"/>
      <c r="AC625" s="241" t="s">
        <v>496</v>
      </c>
      <c r="AD625" s="242">
        <v>0</v>
      </c>
      <c r="AE625" s="243">
        <v>0</v>
      </c>
      <c r="AF625" s="230">
        <f t="shared" si="94"/>
        <v>0</v>
      </c>
      <c r="AG625" s="243">
        <v>0</v>
      </c>
      <c r="AH625" s="243">
        <v>1</v>
      </c>
      <c r="AI625" s="230">
        <f t="shared" si="95"/>
        <v>1</v>
      </c>
      <c r="AJ625" s="238">
        <v>0</v>
      </c>
      <c r="AK625" s="238">
        <v>1</v>
      </c>
      <c r="AL625" s="239">
        <v>1</v>
      </c>
      <c r="AM625" s="243" t="s">
        <v>444</v>
      </c>
      <c r="AN625" s="243">
        <v>0</v>
      </c>
      <c r="AO625" s="245">
        <v>0</v>
      </c>
      <c r="AP625" s="132" t="s">
        <v>638</v>
      </c>
      <c r="AQ625" s="133" t="s">
        <v>643</v>
      </c>
      <c r="AR625" s="191"/>
      <c r="AS625" s="191"/>
      <c r="AT625" s="191"/>
      <c r="AU625" s="191"/>
      <c r="AV625" s="191"/>
      <c r="AW625" s="191"/>
    </row>
    <row r="626" spans="1:49" ht="22.5" x14ac:dyDescent="0.15">
      <c r="A626" s="103" t="s">
        <v>496</v>
      </c>
      <c r="B626" s="101" t="s">
        <v>1797</v>
      </c>
      <c r="C626" s="101" t="s">
        <v>1798</v>
      </c>
      <c r="D626" s="160" t="s">
        <v>1818</v>
      </c>
      <c r="E626" s="101" t="s">
        <v>259</v>
      </c>
      <c r="F626" s="101" t="s">
        <v>259</v>
      </c>
      <c r="G626" s="101"/>
      <c r="H626" s="101"/>
      <c r="I626" s="101"/>
      <c r="J626" s="101"/>
      <c r="K626" s="101"/>
      <c r="L626" s="101"/>
      <c r="M626" s="101" t="s">
        <v>436</v>
      </c>
      <c r="N626" s="101" t="s">
        <v>499</v>
      </c>
      <c r="O626" s="127" t="s">
        <v>438</v>
      </c>
      <c r="P626" s="101" t="s">
        <v>473</v>
      </c>
      <c r="Q626" s="136">
        <v>31</v>
      </c>
      <c r="R626" s="202"/>
      <c r="S626" s="101"/>
      <c r="T626" s="101"/>
      <c r="U626" s="101"/>
      <c r="V626" s="134"/>
      <c r="W626" s="237"/>
      <c r="X626" s="238"/>
      <c r="Y626" s="228">
        <f t="shared" si="93"/>
        <v>0</v>
      </c>
      <c r="Z626" s="238"/>
      <c r="AA626" s="238"/>
      <c r="AB626" s="240"/>
      <c r="AC626" s="241" t="s">
        <v>496</v>
      </c>
      <c r="AD626" s="242">
        <v>0</v>
      </c>
      <c r="AE626" s="243">
        <v>0</v>
      </c>
      <c r="AF626" s="230">
        <f t="shared" si="94"/>
        <v>0</v>
      </c>
      <c r="AG626" s="243">
        <v>0</v>
      </c>
      <c r="AH626" s="243">
        <v>0</v>
      </c>
      <c r="AI626" s="230">
        <f t="shared" si="95"/>
        <v>0</v>
      </c>
      <c r="AJ626" s="238">
        <v>0</v>
      </c>
      <c r="AK626" s="238">
        <v>0</v>
      </c>
      <c r="AL626" s="239">
        <v>0</v>
      </c>
      <c r="AM626" s="243" t="s">
        <v>444</v>
      </c>
      <c r="AN626" s="243">
        <v>0</v>
      </c>
      <c r="AO626" s="245">
        <v>0</v>
      </c>
      <c r="AP626" s="132" t="s">
        <v>638</v>
      </c>
      <c r="AQ626" s="133" t="s">
        <v>643</v>
      </c>
      <c r="AR626" s="191"/>
      <c r="AS626" s="191"/>
      <c r="AT626" s="191"/>
      <c r="AU626" s="191"/>
      <c r="AV626" s="191"/>
      <c r="AW626" s="191"/>
    </row>
    <row r="627" spans="1:49" ht="22.5" x14ac:dyDescent="0.15">
      <c r="A627" s="103" t="s">
        <v>496</v>
      </c>
      <c r="B627" s="101" t="s">
        <v>1797</v>
      </c>
      <c r="C627" s="101" t="s">
        <v>1798</v>
      </c>
      <c r="D627" s="160" t="s">
        <v>1819</v>
      </c>
      <c r="E627" s="101" t="s">
        <v>259</v>
      </c>
      <c r="F627" s="101" t="s">
        <v>259</v>
      </c>
      <c r="G627" s="101"/>
      <c r="H627" s="101"/>
      <c r="I627" s="101"/>
      <c r="J627" s="101"/>
      <c r="K627" s="101"/>
      <c r="L627" s="101"/>
      <c r="M627" s="101" t="s">
        <v>436</v>
      </c>
      <c r="N627" s="101" t="s">
        <v>499</v>
      </c>
      <c r="O627" s="127" t="s">
        <v>438</v>
      </c>
      <c r="P627" s="101" t="s">
        <v>473</v>
      </c>
      <c r="Q627" s="136">
        <v>31</v>
      </c>
      <c r="R627" s="202"/>
      <c r="S627" s="101"/>
      <c r="T627" s="101"/>
      <c r="U627" s="101"/>
      <c r="V627" s="134"/>
      <c r="W627" s="237"/>
      <c r="X627" s="238"/>
      <c r="Y627" s="228">
        <f t="shared" si="93"/>
        <v>0</v>
      </c>
      <c r="Z627" s="238"/>
      <c r="AA627" s="238"/>
      <c r="AB627" s="240"/>
      <c r="AC627" s="241" t="s">
        <v>496</v>
      </c>
      <c r="AD627" s="242">
        <v>0</v>
      </c>
      <c r="AE627" s="243">
        <v>0</v>
      </c>
      <c r="AF627" s="230">
        <f t="shared" si="94"/>
        <v>0</v>
      </c>
      <c r="AG627" s="243">
        <v>0</v>
      </c>
      <c r="AH627" s="243">
        <v>0</v>
      </c>
      <c r="AI627" s="230">
        <f t="shared" si="95"/>
        <v>0</v>
      </c>
      <c r="AJ627" s="238">
        <v>0</v>
      </c>
      <c r="AK627" s="238">
        <v>0</v>
      </c>
      <c r="AL627" s="239">
        <v>0</v>
      </c>
      <c r="AM627" s="243" t="s">
        <v>444</v>
      </c>
      <c r="AN627" s="243">
        <v>0</v>
      </c>
      <c r="AO627" s="245">
        <v>0</v>
      </c>
      <c r="AP627" s="132" t="s">
        <v>638</v>
      </c>
      <c r="AQ627" s="133" t="s">
        <v>643</v>
      </c>
      <c r="AR627" s="191"/>
      <c r="AS627" s="191"/>
      <c r="AT627" s="191"/>
      <c r="AU627" s="191"/>
      <c r="AV627" s="191"/>
      <c r="AW627" s="191"/>
    </row>
    <row r="628" spans="1:49" ht="22.5" x14ac:dyDescent="0.15">
      <c r="A628" s="103" t="s">
        <v>496</v>
      </c>
      <c r="B628" s="101" t="s">
        <v>1797</v>
      </c>
      <c r="C628" s="101" t="s">
        <v>1798</v>
      </c>
      <c r="D628" s="160" t="s">
        <v>1820</v>
      </c>
      <c r="E628" s="101" t="s">
        <v>259</v>
      </c>
      <c r="F628" s="101" t="s">
        <v>259</v>
      </c>
      <c r="G628" s="101"/>
      <c r="H628" s="101"/>
      <c r="I628" s="101"/>
      <c r="J628" s="101"/>
      <c r="K628" s="101"/>
      <c r="L628" s="101"/>
      <c r="M628" s="101" t="s">
        <v>436</v>
      </c>
      <c r="N628" s="101" t="s">
        <v>499</v>
      </c>
      <c r="O628" s="127" t="s">
        <v>438</v>
      </c>
      <c r="P628" s="101" t="s">
        <v>473</v>
      </c>
      <c r="Q628" s="136">
        <v>31</v>
      </c>
      <c r="R628" s="202"/>
      <c r="S628" s="101"/>
      <c r="T628" s="101"/>
      <c r="U628" s="101"/>
      <c r="V628" s="134"/>
      <c r="W628" s="237"/>
      <c r="X628" s="238"/>
      <c r="Y628" s="228">
        <f t="shared" si="93"/>
        <v>0</v>
      </c>
      <c r="Z628" s="238"/>
      <c r="AA628" s="238"/>
      <c r="AB628" s="240"/>
      <c r="AC628" s="241" t="s">
        <v>496</v>
      </c>
      <c r="AD628" s="242">
        <v>0</v>
      </c>
      <c r="AE628" s="243">
        <v>0</v>
      </c>
      <c r="AF628" s="230">
        <f t="shared" si="94"/>
        <v>0</v>
      </c>
      <c r="AG628" s="243">
        <v>0</v>
      </c>
      <c r="AH628" s="243">
        <v>0</v>
      </c>
      <c r="AI628" s="230">
        <f t="shared" si="95"/>
        <v>0</v>
      </c>
      <c r="AJ628" s="238">
        <v>0</v>
      </c>
      <c r="AK628" s="238">
        <v>0</v>
      </c>
      <c r="AL628" s="239">
        <v>0</v>
      </c>
      <c r="AM628" s="243" t="s">
        <v>444</v>
      </c>
      <c r="AN628" s="243">
        <v>0</v>
      </c>
      <c r="AO628" s="245">
        <v>0</v>
      </c>
      <c r="AP628" s="132" t="s">
        <v>638</v>
      </c>
      <c r="AQ628" s="133" t="s">
        <v>643</v>
      </c>
      <c r="AR628" s="191"/>
      <c r="AS628" s="191"/>
      <c r="AT628" s="191"/>
      <c r="AU628" s="191"/>
      <c r="AV628" s="191"/>
      <c r="AW628" s="191"/>
    </row>
    <row r="629" spans="1:49" ht="22.5" x14ac:dyDescent="0.15">
      <c r="A629" s="103" t="s">
        <v>496</v>
      </c>
      <c r="B629" s="101" t="s">
        <v>1797</v>
      </c>
      <c r="C629" s="101" t="s">
        <v>1798</v>
      </c>
      <c r="D629" s="160" t="s">
        <v>1821</v>
      </c>
      <c r="E629" s="101" t="s">
        <v>259</v>
      </c>
      <c r="F629" s="101" t="s">
        <v>259</v>
      </c>
      <c r="G629" s="101"/>
      <c r="H629" s="101"/>
      <c r="I629" s="101"/>
      <c r="J629" s="101"/>
      <c r="K629" s="101"/>
      <c r="L629" s="101"/>
      <c r="M629" s="101" t="s">
        <v>436</v>
      </c>
      <c r="N629" s="101" t="s">
        <v>499</v>
      </c>
      <c r="O629" s="127" t="s">
        <v>438</v>
      </c>
      <c r="P629" s="101" t="s">
        <v>473</v>
      </c>
      <c r="Q629" s="136">
        <v>31</v>
      </c>
      <c r="R629" s="202"/>
      <c r="S629" s="101"/>
      <c r="T629" s="101"/>
      <c r="U629" s="101"/>
      <c r="V629" s="134"/>
      <c r="W629" s="237"/>
      <c r="X629" s="238"/>
      <c r="Y629" s="228">
        <f t="shared" si="93"/>
        <v>0</v>
      </c>
      <c r="Z629" s="238"/>
      <c r="AA629" s="238"/>
      <c r="AB629" s="240"/>
      <c r="AC629" s="241" t="s">
        <v>496</v>
      </c>
      <c r="AD629" s="242">
        <v>0</v>
      </c>
      <c r="AE629" s="243">
        <v>0</v>
      </c>
      <c r="AF629" s="230">
        <f t="shared" si="94"/>
        <v>0</v>
      </c>
      <c r="AG629" s="243">
        <v>0</v>
      </c>
      <c r="AH629" s="243">
        <v>0</v>
      </c>
      <c r="AI629" s="230">
        <f t="shared" si="95"/>
        <v>0</v>
      </c>
      <c r="AJ629" s="238">
        <v>0</v>
      </c>
      <c r="AK629" s="238">
        <v>0</v>
      </c>
      <c r="AL629" s="239">
        <v>0</v>
      </c>
      <c r="AM629" s="243" t="s">
        <v>444</v>
      </c>
      <c r="AN629" s="243">
        <v>0</v>
      </c>
      <c r="AO629" s="245">
        <v>0</v>
      </c>
      <c r="AP629" s="132" t="s">
        <v>638</v>
      </c>
      <c r="AQ629" s="133" t="s">
        <v>643</v>
      </c>
      <c r="AR629" s="191"/>
      <c r="AS629" s="191"/>
      <c r="AT629" s="191"/>
      <c r="AU629" s="191"/>
      <c r="AV629" s="191"/>
      <c r="AW629" s="191"/>
    </row>
    <row r="630" spans="1:49" ht="22.5" x14ac:dyDescent="0.15">
      <c r="A630" s="103" t="s">
        <v>496</v>
      </c>
      <c r="B630" s="101" t="s">
        <v>1797</v>
      </c>
      <c r="C630" s="101" t="s">
        <v>1798</v>
      </c>
      <c r="D630" s="160" t="s">
        <v>1714</v>
      </c>
      <c r="E630" s="101" t="s">
        <v>259</v>
      </c>
      <c r="F630" s="101" t="s">
        <v>259</v>
      </c>
      <c r="G630" s="101"/>
      <c r="H630" s="101"/>
      <c r="I630" s="101"/>
      <c r="J630" s="101"/>
      <c r="K630" s="101"/>
      <c r="L630" s="101"/>
      <c r="M630" s="101" t="s">
        <v>436</v>
      </c>
      <c r="N630" s="101" t="s">
        <v>499</v>
      </c>
      <c r="O630" s="127" t="s">
        <v>438</v>
      </c>
      <c r="P630" s="101" t="s">
        <v>473</v>
      </c>
      <c r="Q630" s="136">
        <v>31</v>
      </c>
      <c r="R630" s="202"/>
      <c r="S630" s="101"/>
      <c r="T630" s="101"/>
      <c r="U630" s="101"/>
      <c r="V630" s="134"/>
      <c r="W630" s="237"/>
      <c r="X630" s="238"/>
      <c r="Y630" s="228">
        <f t="shared" si="93"/>
        <v>0</v>
      </c>
      <c r="Z630" s="238"/>
      <c r="AA630" s="238"/>
      <c r="AB630" s="240"/>
      <c r="AC630" s="241" t="s">
        <v>496</v>
      </c>
      <c r="AD630" s="242">
        <v>0</v>
      </c>
      <c r="AE630" s="243">
        <v>0</v>
      </c>
      <c r="AF630" s="230">
        <f t="shared" si="94"/>
        <v>0</v>
      </c>
      <c r="AG630" s="243">
        <v>0</v>
      </c>
      <c r="AH630" s="243">
        <v>0</v>
      </c>
      <c r="AI630" s="230">
        <f t="shared" si="95"/>
        <v>0</v>
      </c>
      <c r="AJ630" s="238">
        <v>0</v>
      </c>
      <c r="AK630" s="238">
        <v>0</v>
      </c>
      <c r="AL630" s="239">
        <v>0</v>
      </c>
      <c r="AM630" s="243" t="s">
        <v>444</v>
      </c>
      <c r="AN630" s="243">
        <v>0</v>
      </c>
      <c r="AO630" s="245">
        <v>0</v>
      </c>
      <c r="AP630" s="132" t="s">
        <v>638</v>
      </c>
      <c r="AQ630" s="133" t="s">
        <v>643</v>
      </c>
      <c r="AR630" s="191"/>
      <c r="AS630" s="191"/>
      <c r="AT630" s="191"/>
      <c r="AU630" s="191"/>
      <c r="AV630" s="191"/>
      <c r="AW630" s="191"/>
    </row>
    <row r="631" spans="1:49" ht="22.5" x14ac:dyDescent="0.15">
      <c r="A631" s="103" t="s">
        <v>496</v>
      </c>
      <c r="B631" s="101" t="s">
        <v>1797</v>
      </c>
      <c r="C631" s="101" t="s">
        <v>1798</v>
      </c>
      <c r="D631" s="160" t="s">
        <v>1715</v>
      </c>
      <c r="E631" s="101" t="s">
        <v>259</v>
      </c>
      <c r="F631" s="101" t="s">
        <v>259</v>
      </c>
      <c r="G631" s="101"/>
      <c r="H631" s="101"/>
      <c r="I631" s="101"/>
      <c r="J631" s="101"/>
      <c r="K631" s="101"/>
      <c r="L631" s="101"/>
      <c r="M631" s="101" t="s">
        <v>436</v>
      </c>
      <c r="N631" s="101" t="s">
        <v>499</v>
      </c>
      <c r="O631" s="127" t="s">
        <v>438</v>
      </c>
      <c r="P631" s="101" t="s">
        <v>473</v>
      </c>
      <c r="Q631" s="136">
        <v>31</v>
      </c>
      <c r="R631" s="202"/>
      <c r="S631" s="101"/>
      <c r="T631" s="101"/>
      <c r="U631" s="101"/>
      <c r="V631" s="134"/>
      <c r="W631" s="237"/>
      <c r="X631" s="238"/>
      <c r="Y631" s="228">
        <f t="shared" si="93"/>
        <v>0</v>
      </c>
      <c r="Z631" s="238"/>
      <c r="AA631" s="238"/>
      <c r="AB631" s="240"/>
      <c r="AC631" s="241" t="s">
        <v>496</v>
      </c>
      <c r="AD631" s="242">
        <v>0</v>
      </c>
      <c r="AE631" s="243">
        <v>0</v>
      </c>
      <c r="AF631" s="230">
        <f t="shared" si="94"/>
        <v>0</v>
      </c>
      <c r="AG631" s="243">
        <v>0</v>
      </c>
      <c r="AH631" s="243">
        <v>15</v>
      </c>
      <c r="AI631" s="230">
        <f t="shared" si="95"/>
        <v>15</v>
      </c>
      <c r="AJ631" s="238">
        <v>0</v>
      </c>
      <c r="AK631" s="238">
        <v>15</v>
      </c>
      <c r="AL631" s="239">
        <v>15</v>
      </c>
      <c r="AM631" s="243" t="s">
        <v>444</v>
      </c>
      <c r="AN631" s="243">
        <v>0</v>
      </c>
      <c r="AO631" s="245">
        <v>0</v>
      </c>
      <c r="AP631" s="132" t="s">
        <v>638</v>
      </c>
      <c r="AQ631" s="133" t="s">
        <v>643</v>
      </c>
      <c r="AR631" s="191"/>
      <c r="AS631" s="191"/>
      <c r="AT631" s="191"/>
      <c r="AU631" s="191"/>
      <c r="AV631" s="191"/>
      <c r="AW631" s="191"/>
    </row>
    <row r="632" spans="1:49" ht="22.5" x14ac:dyDescent="0.15">
      <c r="A632" s="103" t="s">
        <v>496</v>
      </c>
      <c r="B632" s="101" t="s">
        <v>1797</v>
      </c>
      <c r="C632" s="101" t="s">
        <v>1798</v>
      </c>
      <c r="D632" s="160" t="s">
        <v>1822</v>
      </c>
      <c r="E632" s="101" t="s">
        <v>259</v>
      </c>
      <c r="F632" s="101" t="s">
        <v>259</v>
      </c>
      <c r="G632" s="101"/>
      <c r="H632" s="101"/>
      <c r="I632" s="101"/>
      <c r="J632" s="101"/>
      <c r="K632" s="101"/>
      <c r="L632" s="101"/>
      <c r="M632" s="101" t="s">
        <v>436</v>
      </c>
      <c r="N632" s="101" t="s">
        <v>499</v>
      </c>
      <c r="O632" s="127" t="s">
        <v>438</v>
      </c>
      <c r="P632" s="101" t="s">
        <v>473</v>
      </c>
      <c r="Q632" s="136">
        <v>31</v>
      </c>
      <c r="R632" s="202"/>
      <c r="S632" s="101"/>
      <c r="T632" s="101"/>
      <c r="U632" s="101"/>
      <c r="V632" s="134"/>
      <c r="W632" s="237"/>
      <c r="X632" s="238"/>
      <c r="Y632" s="228">
        <f t="shared" si="93"/>
        <v>0</v>
      </c>
      <c r="Z632" s="238"/>
      <c r="AA632" s="238"/>
      <c r="AB632" s="240"/>
      <c r="AC632" s="241" t="s">
        <v>496</v>
      </c>
      <c r="AD632" s="242">
        <v>0</v>
      </c>
      <c r="AE632" s="243">
        <v>0</v>
      </c>
      <c r="AF632" s="230">
        <f t="shared" si="94"/>
        <v>0</v>
      </c>
      <c r="AG632" s="243">
        <v>0</v>
      </c>
      <c r="AH632" s="243">
        <v>21</v>
      </c>
      <c r="AI632" s="230">
        <f t="shared" si="95"/>
        <v>21</v>
      </c>
      <c r="AJ632" s="238">
        <v>0</v>
      </c>
      <c r="AK632" s="238">
        <v>21</v>
      </c>
      <c r="AL632" s="239">
        <v>21</v>
      </c>
      <c r="AM632" s="243" t="s">
        <v>444</v>
      </c>
      <c r="AN632" s="243">
        <v>0</v>
      </c>
      <c r="AO632" s="245">
        <v>0</v>
      </c>
      <c r="AP632" s="132" t="s">
        <v>638</v>
      </c>
      <c r="AQ632" s="133" t="s">
        <v>643</v>
      </c>
      <c r="AR632" s="191"/>
      <c r="AS632" s="191"/>
      <c r="AT632" s="191"/>
      <c r="AU632" s="191"/>
      <c r="AV632" s="191"/>
      <c r="AW632" s="191"/>
    </row>
    <row r="633" spans="1:49" ht="22.5" x14ac:dyDescent="0.15">
      <c r="A633" s="103" t="s">
        <v>496</v>
      </c>
      <c r="B633" s="101" t="s">
        <v>1797</v>
      </c>
      <c r="C633" s="101" t="s">
        <v>1798</v>
      </c>
      <c r="D633" s="160" t="s">
        <v>1717</v>
      </c>
      <c r="E633" s="101" t="s">
        <v>259</v>
      </c>
      <c r="F633" s="101" t="s">
        <v>259</v>
      </c>
      <c r="G633" s="101"/>
      <c r="H633" s="101"/>
      <c r="I633" s="101"/>
      <c r="J633" s="101"/>
      <c r="K633" s="101"/>
      <c r="L633" s="101"/>
      <c r="M633" s="101" t="s">
        <v>436</v>
      </c>
      <c r="N633" s="101" t="s">
        <v>499</v>
      </c>
      <c r="O633" s="127" t="s">
        <v>438</v>
      </c>
      <c r="P633" s="101" t="s">
        <v>473</v>
      </c>
      <c r="Q633" s="136">
        <v>31</v>
      </c>
      <c r="R633" s="202"/>
      <c r="S633" s="101"/>
      <c r="T633" s="101"/>
      <c r="U633" s="101"/>
      <c r="V633" s="134"/>
      <c r="W633" s="237"/>
      <c r="X633" s="238"/>
      <c r="Y633" s="228">
        <f t="shared" si="93"/>
        <v>0</v>
      </c>
      <c r="Z633" s="238"/>
      <c r="AA633" s="238"/>
      <c r="AB633" s="240"/>
      <c r="AC633" s="241" t="s">
        <v>496</v>
      </c>
      <c r="AD633" s="242">
        <v>0</v>
      </c>
      <c r="AE633" s="243">
        <v>0</v>
      </c>
      <c r="AF633" s="230">
        <f t="shared" si="94"/>
        <v>0</v>
      </c>
      <c r="AG633" s="243">
        <v>0</v>
      </c>
      <c r="AH633" s="243">
        <v>4</v>
      </c>
      <c r="AI633" s="230">
        <f t="shared" si="95"/>
        <v>4</v>
      </c>
      <c r="AJ633" s="238">
        <v>0</v>
      </c>
      <c r="AK633" s="238">
        <v>4</v>
      </c>
      <c r="AL633" s="239">
        <v>4</v>
      </c>
      <c r="AM633" s="243" t="s">
        <v>444</v>
      </c>
      <c r="AN633" s="243">
        <v>0</v>
      </c>
      <c r="AO633" s="245">
        <v>0</v>
      </c>
      <c r="AP633" s="132" t="s">
        <v>638</v>
      </c>
      <c r="AQ633" s="133" t="s">
        <v>643</v>
      </c>
      <c r="AR633" s="191"/>
      <c r="AS633" s="191"/>
      <c r="AT633" s="191"/>
      <c r="AU633" s="191"/>
      <c r="AV633" s="191"/>
      <c r="AW633" s="191"/>
    </row>
    <row r="634" spans="1:49" ht="22.5" x14ac:dyDescent="0.15">
      <c r="A634" s="103" t="s">
        <v>496</v>
      </c>
      <c r="B634" s="101" t="s">
        <v>1797</v>
      </c>
      <c r="C634" s="101" t="s">
        <v>1798</v>
      </c>
      <c r="D634" s="160" t="s">
        <v>1718</v>
      </c>
      <c r="E634" s="101" t="s">
        <v>259</v>
      </c>
      <c r="F634" s="101" t="s">
        <v>259</v>
      </c>
      <c r="G634" s="101"/>
      <c r="H634" s="101"/>
      <c r="I634" s="101"/>
      <c r="J634" s="101"/>
      <c r="K634" s="101"/>
      <c r="L634" s="101"/>
      <c r="M634" s="101" t="s">
        <v>436</v>
      </c>
      <c r="N634" s="101" t="s">
        <v>499</v>
      </c>
      <c r="O634" s="127" t="s">
        <v>438</v>
      </c>
      <c r="P634" s="101" t="s">
        <v>473</v>
      </c>
      <c r="Q634" s="136">
        <v>31</v>
      </c>
      <c r="R634" s="202"/>
      <c r="S634" s="101"/>
      <c r="T634" s="101"/>
      <c r="U634" s="101"/>
      <c r="V634" s="134"/>
      <c r="W634" s="237"/>
      <c r="X634" s="238"/>
      <c r="Y634" s="228">
        <f t="shared" si="93"/>
        <v>0</v>
      </c>
      <c r="Z634" s="238"/>
      <c r="AA634" s="238"/>
      <c r="AB634" s="240"/>
      <c r="AC634" s="241" t="s">
        <v>496</v>
      </c>
      <c r="AD634" s="242">
        <v>0</v>
      </c>
      <c r="AE634" s="243">
        <v>0</v>
      </c>
      <c r="AF634" s="230">
        <f t="shared" si="94"/>
        <v>0</v>
      </c>
      <c r="AG634" s="243">
        <v>0</v>
      </c>
      <c r="AH634" s="243">
        <v>6</v>
      </c>
      <c r="AI634" s="230">
        <f t="shared" si="95"/>
        <v>6</v>
      </c>
      <c r="AJ634" s="238">
        <v>0</v>
      </c>
      <c r="AK634" s="238">
        <v>6</v>
      </c>
      <c r="AL634" s="239">
        <v>6</v>
      </c>
      <c r="AM634" s="243" t="s">
        <v>444</v>
      </c>
      <c r="AN634" s="243">
        <v>0</v>
      </c>
      <c r="AO634" s="245">
        <v>0</v>
      </c>
      <c r="AP634" s="132" t="s">
        <v>638</v>
      </c>
      <c r="AQ634" s="133" t="s">
        <v>643</v>
      </c>
      <c r="AR634" s="191"/>
      <c r="AS634" s="191"/>
      <c r="AT634" s="191"/>
      <c r="AU634" s="191"/>
      <c r="AV634" s="191"/>
      <c r="AW634" s="191"/>
    </row>
    <row r="635" spans="1:49" ht="22.5" x14ac:dyDescent="0.15">
      <c r="A635" s="103" t="s">
        <v>496</v>
      </c>
      <c r="B635" s="101" t="s">
        <v>1797</v>
      </c>
      <c r="C635" s="101" t="s">
        <v>1798</v>
      </c>
      <c r="D635" s="160" t="s">
        <v>1719</v>
      </c>
      <c r="E635" s="101" t="s">
        <v>259</v>
      </c>
      <c r="F635" s="101" t="s">
        <v>259</v>
      </c>
      <c r="G635" s="101"/>
      <c r="H635" s="101"/>
      <c r="I635" s="101"/>
      <c r="J635" s="101"/>
      <c r="K635" s="101"/>
      <c r="L635" s="101"/>
      <c r="M635" s="101" t="s">
        <v>436</v>
      </c>
      <c r="N635" s="101" t="s">
        <v>499</v>
      </c>
      <c r="O635" s="127" t="s">
        <v>438</v>
      </c>
      <c r="P635" s="101" t="s">
        <v>473</v>
      </c>
      <c r="Q635" s="136">
        <v>31</v>
      </c>
      <c r="R635" s="202"/>
      <c r="S635" s="101"/>
      <c r="T635" s="101"/>
      <c r="U635" s="101"/>
      <c r="V635" s="134"/>
      <c r="W635" s="237"/>
      <c r="X635" s="238"/>
      <c r="Y635" s="228">
        <f t="shared" si="93"/>
        <v>0</v>
      </c>
      <c r="Z635" s="238"/>
      <c r="AA635" s="238"/>
      <c r="AB635" s="240"/>
      <c r="AC635" s="241" t="s">
        <v>496</v>
      </c>
      <c r="AD635" s="242">
        <v>0</v>
      </c>
      <c r="AE635" s="243">
        <v>0</v>
      </c>
      <c r="AF635" s="230">
        <f t="shared" si="94"/>
        <v>0</v>
      </c>
      <c r="AG635" s="243">
        <v>0</v>
      </c>
      <c r="AH635" s="243">
        <v>19</v>
      </c>
      <c r="AI635" s="230">
        <f t="shared" si="95"/>
        <v>19</v>
      </c>
      <c r="AJ635" s="238">
        <v>0</v>
      </c>
      <c r="AK635" s="238">
        <v>19</v>
      </c>
      <c r="AL635" s="239">
        <v>19</v>
      </c>
      <c r="AM635" s="243" t="s">
        <v>444</v>
      </c>
      <c r="AN635" s="243">
        <v>0</v>
      </c>
      <c r="AO635" s="245">
        <v>0</v>
      </c>
      <c r="AP635" s="132" t="s">
        <v>638</v>
      </c>
      <c r="AQ635" s="133" t="s">
        <v>643</v>
      </c>
      <c r="AR635" s="191"/>
      <c r="AS635" s="191"/>
      <c r="AT635" s="191"/>
      <c r="AU635" s="191"/>
      <c r="AV635" s="191"/>
      <c r="AW635" s="191"/>
    </row>
    <row r="636" spans="1:49" ht="33.75" x14ac:dyDescent="0.15">
      <c r="A636" s="103" t="s">
        <v>496</v>
      </c>
      <c r="B636" s="101" t="s">
        <v>1797</v>
      </c>
      <c r="C636" s="101" t="s">
        <v>1798</v>
      </c>
      <c r="D636" s="160" t="s">
        <v>1823</v>
      </c>
      <c r="E636" s="101" t="s">
        <v>259</v>
      </c>
      <c r="F636" s="101" t="s">
        <v>259</v>
      </c>
      <c r="G636" s="101"/>
      <c r="H636" s="101"/>
      <c r="I636" s="101"/>
      <c r="J636" s="101"/>
      <c r="K636" s="101"/>
      <c r="L636" s="101"/>
      <c r="M636" s="101" t="s">
        <v>436</v>
      </c>
      <c r="N636" s="101" t="s">
        <v>499</v>
      </c>
      <c r="O636" s="127" t="s">
        <v>438</v>
      </c>
      <c r="P636" s="101" t="s">
        <v>473</v>
      </c>
      <c r="Q636" s="136">
        <v>31</v>
      </c>
      <c r="R636" s="202"/>
      <c r="S636" s="101"/>
      <c r="T636" s="101"/>
      <c r="U636" s="101"/>
      <c r="V636" s="134"/>
      <c r="W636" s="237"/>
      <c r="X636" s="238"/>
      <c r="Y636" s="228">
        <f t="shared" si="93"/>
        <v>0</v>
      </c>
      <c r="Z636" s="238"/>
      <c r="AA636" s="238"/>
      <c r="AB636" s="240"/>
      <c r="AC636" s="241" t="s">
        <v>496</v>
      </c>
      <c r="AD636" s="242">
        <v>0</v>
      </c>
      <c r="AE636" s="243">
        <v>0</v>
      </c>
      <c r="AF636" s="230">
        <f t="shared" si="94"/>
        <v>0</v>
      </c>
      <c r="AG636" s="243">
        <v>0</v>
      </c>
      <c r="AH636" s="243">
        <v>6</v>
      </c>
      <c r="AI636" s="230">
        <f t="shared" si="95"/>
        <v>6</v>
      </c>
      <c r="AJ636" s="238">
        <v>0</v>
      </c>
      <c r="AK636" s="238">
        <v>6</v>
      </c>
      <c r="AL636" s="239">
        <v>6</v>
      </c>
      <c r="AM636" s="243" t="s">
        <v>444</v>
      </c>
      <c r="AN636" s="243">
        <v>0</v>
      </c>
      <c r="AO636" s="245">
        <v>0</v>
      </c>
      <c r="AP636" s="132" t="s">
        <v>638</v>
      </c>
      <c r="AQ636" s="133" t="s">
        <v>643</v>
      </c>
      <c r="AR636" s="191"/>
      <c r="AS636" s="191"/>
      <c r="AT636" s="191"/>
      <c r="AU636" s="191"/>
      <c r="AV636" s="191"/>
      <c r="AW636" s="191"/>
    </row>
    <row r="637" spans="1:49" ht="22.5" x14ac:dyDescent="0.15">
      <c r="A637" s="103" t="s">
        <v>496</v>
      </c>
      <c r="B637" s="101" t="s">
        <v>1797</v>
      </c>
      <c r="C637" s="101" t="s">
        <v>1798</v>
      </c>
      <c r="D637" s="160" t="s">
        <v>1824</v>
      </c>
      <c r="E637" s="101" t="s">
        <v>259</v>
      </c>
      <c r="F637" s="101" t="s">
        <v>259</v>
      </c>
      <c r="G637" s="101"/>
      <c r="H637" s="101"/>
      <c r="I637" s="101"/>
      <c r="J637" s="101"/>
      <c r="K637" s="101"/>
      <c r="L637" s="101"/>
      <c r="M637" s="101" t="s">
        <v>436</v>
      </c>
      <c r="N637" s="101" t="s">
        <v>499</v>
      </c>
      <c r="O637" s="127" t="s">
        <v>438</v>
      </c>
      <c r="P637" s="101" t="s">
        <v>473</v>
      </c>
      <c r="Q637" s="136">
        <v>31</v>
      </c>
      <c r="R637" s="202"/>
      <c r="S637" s="101"/>
      <c r="T637" s="101"/>
      <c r="U637" s="101"/>
      <c r="V637" s="134"/>
      <c r="W637" s="237"/>
      <c r="X637" s="238"/>
      <c r="Y637" s="228">
        <f t="shared" si="93"/>
        <v>0</v>
      </c>
      <c r="Z637" s="238"/>
      <c r="AA637" s="238"/>
      <c r="AB637" s="240"/>
      <c r="AC637" s="241" t="s">
        <v>496</v>
      </c>
      <c r="AD637" s="242">
        <v>0</v>
      </c>
      <c r="AE637" s="243">
        <v>0</v>
      </c>
      <c r="AF637" s="230">
        <f t="shared" si="94"/>
        <v>0</v>
      </c>
      <c r="AG637" s="243">
        <v>0</v>
      </c>
      <c r="AH637" s="243">
        <v>8</v>
      </c>
      <c r="AI637" s="230">
        <f t="shared" si="95"/>
        <v>8</v>
      </c>
      <c r="AJ637" s="238">
        <v>0</v>
      </c>
      <c r="AK637" s="238">
        <v>8</v>
      </c>
      <c r="AL637" s="239">
        <v>8</v>
      </c>
      <c r="AM637" s="243" t="s">
        <v>444</v>
      </c>
      <c r="AN637" s="243">
        <v>0</v>
      </c>
      <c r="AO637" s="245">
        <v>0</v>
      </c>
      <c r="AP637" s="132" t="s">
        <v>638</v>
      </c>
      <c r="AQ637" s="133" t="s">
        <v>643</v>
      </c>
      <c r="AR637" s="191"/>
      <c r="AS637" s="191"/>
      <c r="AT637" s="191"/>
      <c r="AU637" s="191"/>
      <c r="AV637" s="191"/>
      <c r="AW637" s="191"/>
    </row>
    <row r="638" spans="1:49" ht="22.5" x14ac:dyDescent="0.15">
      <c r="A638" s="103" t="s">
        <v>496</v>
      </c>
      <c r="B638" s="101" t="s">
        <v>1797</v>
      </c>
      <c r="C638" s="101" t="s">
        <v>1798</v>
      </c>
      <c r="D638" s="160" t="s">
        <v>1722</v>
      </c>
      <c r="E638" s="101" t="s">
        <v>259</v>
      </c>
      <c r="F638" s="101" t="s">
        <v>259</v>
      </c>
      <c r="G638" s="101"/>
      <c r="H638" s="101"/>
      <c r="I638" s="101"/>
      <c r="J638" s="101"/>
      <c r="K638" s="101"/>
      <c r="L638" s="101"/>
      <c r="M638" s="101" t="s">
        <v>436</v>
      </c>
      <c r="N638" s="101" t="s">
        <v>499</v>
      </c>
      <c r="O638" s="127" t="s">
        <v>438</v>
      </c>
      <c r="P638" s="101" t="s">
        <v>473</v>
      </c>
      <c r="Q638" s="136">
        <v>31</v>
      </c>
      <c r="R638" s="202"/>
      <c r="S638" s="101"/>
      <c r="T638" s="101"/>
      <c r="U638" s="101"/>
      <c r="V638" s="134"/>
      <c r="W638" s="237"/>
      <c r="X638" s="238"/>
      <c r="Y638" s="228">
        <f t="shared" si="93"/>
        <v>0</v>
      </c>
      <c r="Z638" s="238"/>
      <c r="AA638" s="238"/>
      <c r="AB638" s="240"/>
      <c r="AC638" s="241" t="s">
        <v>496</v>
      </c>
      <c r="AD638" s="242">
        <v>0</v>
      </c>
      <c r="AE638" s="243">
        <v>0</v>
      </c>
      <c r="AF638" s="230">
        <f t="shared" si="94"/>
        <v>0</v>
      </c>
      <c r="AG638" s="243">
        <v>0</v>
      </c>
      <c r="AH638" s="243">
        <v>15</v>
      </c>
      <c r="AI638" s="230">
        <f t="shared" si="95"/>
        <v>15</v>
      </c>
      <c r="AJ638" s="238">
        <v>0</v>
      </c>
      <c r="AK638" s="238">
        <v>15</v>
      </c>
      <c r="AL638" s="239">
        <v>15</v>
      </c>
      <c r="AM638" s="243" t="s">
        <v>444</v>
      </c>
      <c r="AN638" s="243">
        <v>0</v>
      </c>
      <c r="AO638" s="245">
        <v>0</v>
      </c>
      <c r="AP638" s="132" t="s">
        <v>638</v>
      </c>
      <c r="AQ638" s="133" t="s">
        <v>643</v>
      </c>
      <c r="AR638" s="191"/>
      <c r="AS638" s="191"/>
      <c r="AT638" s="191"/>
      <c r="AU638" s="191"/>
      <c r="AV638" s="191"/>
      <c r="AW638" s="191"/>
    </row>
    <row r="639" spans="1:49" ht="22.5" x14ac:dyDescent="0.15">
      <c r="A639" s="103" t="s">
        <v>496</v>
      </c>
      <c r="B639" s="101" t="s">
        <v>1797</v>
      </c>
      <c r="C639" s="101" t="s">
        <v>1798</v>
      </c>
      <c r="D639" s="160" t="s">
        <v>1825</v>
      </c>
      <c r="E639" s="101" t="s">
        <v>259</v>
      </c>
      <c r="F639" s="101" t="s">
        <v>259</v>
      </c>
      <c r="G639" s="101"/>
      <c r="H639" s="101"/>
      <c r="I639" s="101"/>
      <c r="J639" s="101"/>
      <c r="K639" s="101"/>
      <c r="L639" s="101"/>
      <c r="M639" s="101" t="s">
        <v>436</v>
      </c>
      <c r="N639" s="101" t="s">
        <v>499</v>
      </c>
      <c r="O639" s="127" t="s">
        <v>438</v>
      </c>
      <c r="P639" s="101" t="s">
        <v>473</v>
      </c>
      <c r="Q639" s="136">
        <v>31</v>
      </c>
      <c r="R639" s="202"/>
      <c r="S639" s="101"/>
      <c r="T639" s="101"/>
      <c r="U639" s="101"/>
      <c r="V639" s="134"/>
      <c r="W639" s="237"/>
      <c r="X639" s="238"/>
      <c r="Y639" s="228">
        <f t="shared" si="93"/>
        <v>0</v>
      </c>
      <c r="Z639" s="238"/>
      <c r="AA639" s="238"/>
      <c r="AB639" s="240"/>
      <c r="AC639" s="241" t="s">
        <v>496</v>
      </c>
      <c r="AD639" s="242">
        <v>0</v>
      </c>
      <c r="AE639" s="243">
        <v>0</v>
      </c>
      <c r="AF639" s="230">
        <f t="shared" si="94"/>
        <v>0</v>
      </c>
      <c r="AG639" s="243">
        <v>0</v>
      </c>
      <c r="AH639" s="243">
        <v>11</v>
      </c>
      <c r="AI639" s="230">
        <f t="shared" si="95"/>
        <v>11</v>
      </c>
      <c r="AJ639" s="238">
        <v>0</v>
      </c>
      <c r="AK639" s="238">
        <v>11</v>
      </c>
      <c r="AL639" s="239">
        <v>11</v>
      </c>
      <c r="AM639" s="243" t="s">
        <v>444</v>
      </c>
      <c r="AN639" s="243">
        <v>0</v>
      </c>
      <c r="AO639" s="245">
        <v>0</v>
      </c>
      <c r="AP639" s="132" t="s">
        <v>638</v>
      </c>
      <c r="AQ639" s="133" t="s">
        <v>643</v>
      </c>
      <c r="AR639" s="191"/>
      <c r="AS639" s="191"/>
      <c r="AT639" s="191"/>
      <c r="AU639" s="191"/>
      <c r="AV639" s="191"/>
      <c r="AW639" s="191"/>
    </row>
    <row r="640" spans="1:49" ht="22.5" x14ac:dyDescent="0.15">
      <c r="A640" s="103" t="s">
        <v>496</v>
      </c>
      <c r="B640" s="101" t="s">
        <v>1797</v>
      </c>
      <c r="C640" s="101" t="s">
        <v>1798</v>
      </c>
      <c r="D640" s="160" t="s">
        <v>1630</v>
      </c>
      <c r="E640" s="101" t="s">
        <v>259</v>
      </c>
      <c r="F640" s="101" t="s">
        <v>259</v>
      </c>
      <c r="G640" s="101"/>
      <c r="H640" s="101"/>
      <c r="I640" s="101"/>
      <c r="J640" s="101"/>
      <c r="K640" s="101"/>
      <c r="L640" s="101"/>
      <c r="M640" s="101" t="s">
        <v>436</v>
      </c>
      <c r="N640" s="101" t="s">
        <v>499</v>
      </c>
      <c r="O640" s="127" t="s">
        <v>438</v>
      </c>
      <c r="P640" s="101" t="s">
        <v>473</v>
      </c>
      <c r="Q640" s="136">
        <v>31</v>
      </c>
      <c r="R640" s="202"/>
      <c r="S640" s="101"/>
      <c r="T640" s="101"/>
      <c r="U640" s="101"/>
      <c r="V640" s="134"/>
      <c r="W640" s="237"/>
      <c r="X640" s="238"/>
      <c r="Y640" s="228">
        <f t="shared" si="93"/>
        <v>0</v>
      </c>
      <c r="Z640" s="238"/>
      <c r="AA640" s="238"/>
      <c r="AB640" s="240"/>
      <c r="AC640" s="241" t="s">
        <v>496</v>
      </c>
      <c r="AD640" s="242">
        <v>0</v>
      </c>
      <c r="AE640" s="243">
        <v>0</v>
      </c>
      <c r="AF640" s="230">
        <f t="shared" si="94"/>
        <v>0</v>
      </c>
      <c r="AG640" s="243">
        <v>0</v>
      </c>
      <c r="AH640" s="243">
        <v>21</v>
      </c>
      <c r="AI640" s="230">
        <f t="shared" si="95"/>
        <v>21</v>
      </c>
      <c r="AJ640" s="238">
        <v>0</v>
      </c>
      <c r="AK640" s="238">
        <v>21</v>
      </c>
      <c r="AL640" s="239">
        <v>21</v>
      </c>
      <c r="AM640" s="243" t="s">
        <v>444</v>
      </c>
      <c r="AN640" s="243">
        <v>0</v>
      </c>
      <c r="AO640" s="245">
        <v>0</v>
      </c>
      <c r="AP640" s="132" t="s">
        <v>638</v>
      </c>
      <c r="AQ640" s="133" t="s">
        <v>643</v>
      </c>
      <c r="AR640" s="191"/>
      <c r="AS640" s="191"/>
      <c r="AT640" s="191"/>
      <c r="AU640" s="191"/>
      <c r="AV640" s="191"/>
      <c r="AW640" s="191"/>
    </row>
    <row r="641" spans="1:49" ht="22.5" x14ac:dyDescent="0.15">
      <c r="A641" s="103" t="s">
        <v>496</v>
      </c>
      <c r="B641" s="101" t="s">
        <v>1797</v>
      </c>
      <c r="C641" s="101" t="s">
        <v>1798</v>
      </c>
      <c r="D641" s="160" t="s">
        <v>1778</v>
      </c>
      <c r="E641" s="101" t="s">
        <v>259</v>
      </c>
      <c r="F641" s="101" t="s">
        <v>259</v>
      </c>
      <c r="G641" s="101"/>
      <c r="H641" s="101"/>
      <c r="I641" s="101"/>
      <c r="J641" s="101"/>
      <c r="K641" s="101"/>
      <c r="L641" s="101"/>
      <c r="M641" s="101" t="s">
        <v>436</v>
      </c>
      <c r="N641" s="101" t="s">
        <v>499</v>
      </c>
      <c r="O641" s="127" t="s">
        <v>438</v>
      </c>
      <c r="P641" s="101" t="s">
        <v>473</v>
      </c>
      <c r="Q641" s="136">
        <v>31</v>
      </c>
      <c r="R641" s="202"/>
      <c r="S641" s="101"/>
      <c r="T641" s="101"/>
      <c r="U641" s="101"/>
      <c r="V641" s="134"/>
      <c r="W641" s="237"/>
      <c r="X641" s="238"/>
      <c r="Y641" s="228">
        <f t="shared" si="93"/>
        <v>0</v>
      </c>
      <c r="Z641" s="238"/>
      <c r="AA641" s="238"/>
      <c r="AB641" s="240"/>
      <c r="AC641" s="241" t="s">
        <v>496</v>
      </c>
      <c r="AD641" s="242">
        <v>0</v>
      </c>
      <c r="AE641" s="243">
        <v>0</v>
      </c>
      <c r="AF641" s="230">
        <f t="shared" si="94"/>
        <v>0</v>
      </c>
      <c r="AG641" s="243">
        <v>0</v>
      </c>
      <c r="AH641" s="243">
        <v>54</v>
      </c>
      <c r="AI641" s="230">
        <f t="shared" si="95"/>
        <v>54</v>
      </c>
      <c r="AJ641" s="238">
        <v>0</v>
      </c>
      <c r="AK641" s="238">
        <v>54</v>
      </c>
      <c r="AL641" s="239">
        <v>54</v>
      </c>
      <c r="AM641" s="243" t="s">
        <v>444</v>
      </c>
      <c r="AN641" s="243">
        <v>0</v>
      </c>
      <c r="AO641" s="245">
        <v>0</v>
      </c>
      <c r="AP641" s="132" t="s">
        <v>638</v>
      </c>
      <c r="AQ641" s="133" t="s">
        <v>643</v>
      </c>
      <c r="AR641" s="191"/>
      <c r="AS641" s="191"/>
      <c r="AT641" s="191"/>
      <c r="AU641" s="191"/>
      <c r="AV641" s="191"/>
      <c r="AW641" s="191"/>
    </row>
    <row r="642" spans="1:49" ht="33.75" x14ac:dyDescent="0.15">
      <c r="A642" s="103" t="s">
        <v>496</v>
      </c>
      <c r="B642" s="101" t="s">
        <v>1797</v>
      </c>
      <c r="C642" s="101" t="s">
        <v>1798</v>
      </c>
      <c r="D642" s="160" t="s">
        <v>1826</v>
      </c>
      <c r="E642" s="101" t="s">
        <v>259</v>
      </c>
      <c r="F642" s="101" t="s">
        <v>259</v>
      </c>
      <c r="G642" s="101"/>
      <c r="H642" s="101"/>
      <c r="I642" s="101"/>
      <c r="J642" s="101"/>
      <c r="K642" s="101"/>
      <c r="L642" s="101"/>
      <c r="M642" s="101" t="s">
        <v>436</v>
      </c>
      <c r="N642" s="101" t="s">
        <v>499</v>
      </c>
      <c r="O642" s="127" t="s">
        <v>438</v>
      </c>
      <c r="P642" s="101" t="s">
        <v>473</v>
      </c>
      <c r="Q642" s="136">
        <v>31</v>
      </c>
      <c r="R642" s="202"/>
      <c r="S642" s="101"/>
      <c r="T642" s="101"/>
      <c r="U642" s="101"/>
      <c r="V642" s="134"/>
      <c r="W642" s="237"/>
      <c r="X642" s="238"/>
      <c r="Y642" s="228">
        <f t="shared" si="93"/>
        <v>0</v>
      </c>
      <c r="Z642" s="238"/>
      <c r="AA642" s="238"/>
      <c r="AB642" s="240"/>
      <c r="AC642" s="241" t="s">
        <v>496</v>
      </c>
      <c r="AD642" s="242">
        <v>0</v>
      </c>
      <c r="AE642" s="243">
        <v>0</v>
      </c>
      <c r="AF642" s="230">
        <f t="shared" si="94"/>
        <v>0</v>
      </c>
      <c r="AG642" s="243">
        <v>0</v>
      </c>
      <c r="AH642" s="243">
        <v>1</v>
      </c>
      <c r="AI642" s="230">
        <f t="shared" si="95"/>
        <v>1</v>
      </c>
      <c r="AJ642" s="238">
        <v>0</v>
      </c>
      <c r="AK642" s="238">
        <v>1</v>
      </c>
      <c r="AL642" s="239">
        <v>1</v>
      </c>
      <c r="AM642" s="243" t="s">
        <v>444</v>
      </c>
      <c r="AN642" s="243">
        <v>0</v>
      </c>
      <c r="AO642" s="245">
        <v>0</v>
      </c>
      <c r="AP642" s="132" t="s">
        <v>638</v>
      </c>
      <c r="AQ642" s="133" t="s">
        <v>643</v>
      </c>
      <c r="AR642" s="191"/>
      <c r="AS642" s="191"/>
      <c r="AT642" s="191"/>
      <c r="AU642" s="191"/>
      <c r="AV642" s="191"/>
      <c r="AW642" s="191"/>
    </row>
    <row r="643" spans="1:49" ht="22.5" x14ac:dyDescent="0.15">
      <c r="A643" s="103" t="s">
        <v>496</v>
      </c>
      <c r="B643" s="101" t="s">
        <v>1797</v>
      </c>
      <c r="C643" s="101" t="s">
        <v>1798</v>
      </c>
      <c r="D643" s="160" t="s">
        <v>1827</v>
      </c>
      <c r="E643" s="101" t="s">
        <v>259</v>
      </c>
      <c r="F643" s="101" t="s">
        <v>259</v>
      </c>
      <c r="G643" s="101"/>
      <c r="H643" s="101"/>
      <c r="I643" s="101"/>
      <c r="J643" s="101"/>
      <c r="K643" s="101"/>
      <c r="L643" s="101"/>
      <c r="M643" s="101" t="s">
        <v>436</v>
      </c>
      <c r="N643" s="101" t="s">
        <v>499</v>
      </c>
      <c r="O643" s="127" t="s">
        <v>438</v>
      </c>
      <c r="P643" s="101" t="s">
        <v>473</v>
      </c>
      <c r="Q643" s="136">
        <v>31</v>
      </c>
      <c r="R643" s="202"/>
      <c r="S643" s="101"/>
      <c r="T643" s="101"/>
      <c r="U643" s="101"/>
      <c r="V643" s="134"/>
      <c r="W643" s="237"/>
      <c r="X643" s="238"/>
      <c r="Y643" s="228">
        <f t="shared" si="93"/>
        <v>0</v>
      </c>
      <c r="Z643" s="238"/>
      <c r="AA643" s="238"/>
      <c r="AB643" s="240"/>
      <c r="AC643" s="241" t="s">
        <v>496</v>
      </c>
      <c r="AD643" s="242">
        <v>0</v>
      </c>
      <c r="AE643" s="243">
        <v>0</v>
      </c>
      <c r="AF643" s="230">
        <f t="shared" si="94"/>
        <v>0</v>
      </c>
      <c r="AG643" s="243">
        <v>0</v>
      </c>
      <c r="AH643" s="243">
        <v>0</v>
      </c>
      <c r="AI643" s="230">
        <f t="shared" si="95"/>
        <v>0</v>
      </c>
      <c r="AJ643" s="238">
        <v>0</v>
      </c>
      <c r="AK643" s="238">
        <v>0</v>
      </c>
      <c r="AL643" s="239">
        <v>0</v>
      </c>
      <c r="AM643" s="243" t="s">
        <v>444</v>
      </c>
      <c r="AN643" s="243">
        <v>0</v>
      </c>
      <c r="AO643" s="245">
        <v>0</v>
      </c>
      <c r="AP643" s="132" t="s">
        <v>638</v>
      </c>
      <c r="AQ643" s="133" t="s">
        <v>643</v>
      </c>
      <c r="AR643" s="191"/>
      <c r="AS643" s="191"/>
      <c r="AT643" s="191"/>
      <c r="AU643" s="191"/>
      <c r="AV643" s="191"/>
      <c r="AW643" s="191"/>
    </row>
    <row r="644" spans="1:49" ht="22.5" x14ac:dyDescent="0.15">
      <c r="A644" s="103" t="s">
        <v>496</v>
      </c>
      <c r="B644" s="101" t="s">
        <v>1797</v>
      </c>
      <c r="C644" s="101" t="s">
        <v>1798</v>
      </c>
      <c r="D644" s="160" t="s">
        <v>1828</v>
      </c>
      <c r="E644" s="101" t="s">
        <v>259</v>
      </c>
      <c r="F644" s="101" t="s">
        <v>259</v>
      </c>
      <c r="G644" s="101"/>
      <c r="H644" s="101"/>
      <c r="I644" s="101"/>
      <c r="J644" s="101"/>
      <c r="K644" s="101"/>
      <c r="L644" s="101"/>
      <c r="M644" s="101" t="s">
        <v>436</v>
      </c>
      <c r="N644" s="101" t="s">
        <v>499</v>
      </c>
      <c r="O644" s="127" t="s">
        <v>438</v>
      </c>
      <c r="P644" s="101" t="s">
        <v>473</v>
      </c>
      <c r="Q644" s="136">
        <v>31</v>
      </c>
      <c r="R644" s="202"/>
      <c r="S644" s="101"/>
      <c r="T644" s="101"/>
      <c r="U644" s="101"/>
      <c r="V644" s="134"/>
      <c r="W644" s="237"/>
      <c r="X644" s="238"/>
      <c r="Y644" s="228">
        <f t="shared" si="93"/>
        <v>0</v>
      </c>
      <c r="Z644" s="238"/>
      <c r="AA644" s="238"/>
      <c r="AB644" s="240"/>
      <c r="AC644" s="241" t="s">
        <v>496</v>
      </c>
      <c r="AD644" s="242">
        <v>0</v>
      </c>
      <c r="AE644" s="243">
        <v>0</v>
      </c>
      <c r="AF644" s="230">
        <f t="shared" si="94"/>
        <v>0</v>
      </c>
      <c r="AG644" s="243">
        <v>0</v>
      </c>
      <c r="AH644" s="243">
        <v>0</v>
      </c>
      <c r="AI644" s="230">
        <f t="shared" si="95"/>
        <v>0</v>
      </c>
      <c r="AJ644" s="238">
        <v>0</v>
      </c>
      <c r="AK644" s="238">
        <v>0</v>
      </c>
      <c r="AL644" s="239">
        <v>0</v>
      </c>
      <c r="AM644" s="243" t="s">
        <v>444</v>
      </c>
      <c r="AN644" s="243">
        <v>0</v>
      </c>
      <c r="AO644" s="245">
        <v>0</v>
      </c>
      <c r="AP644" s="132" t="s">
        <v>638</v>
      </c>
      <c r="AQ644" s="133" t="s">
        <v>643</v>
      </c>
      <c r="AR644" s="191"/>
      <c r="AS644" s="191"/>
      <c r="AT644" s="191"/>
      <c r="AU644" s="191"/>
      <c r="AV644" s="191"/>
      <c r="AW644" s="191"/>
    </row>
    <row r="645" spans="1:49" ht="22.5" x14ac:dyDescent="0.15">
      <c r="A645" s="103" t="s">
        <v>496</v>
      </c>
      <c r="B645" s="101" t="s">
        <v>1797</v>
      </c>
      <c r="C645" s="101" t="s">
        <v>1798</v>
      </c>
      <c r="D645" s="160" t="s">
        <v>1829</v>
      </c>
      <c r="E645" s="101" t="s">
        <v>259</v>
      </c>
      <c r="F645" s="101" t="s">
        <v>259</v>
      </c>
      <c r="G645" s="101"/>
      <c r="H645" s="101"/>
      <c r="I645" s="101"/>
      <c r="J645" s="101"/>
      <c r="K645" s="101"/>
      <c r="L645" s="101"/>
      <c r="M645" s="101" t="s">
        <v>436</v>
      </c>
      <c r="N645" s="101" t="s">
        <v>499</v>
      </c>
      <c r="O645" s="127" t="s">
        <v>438</v>
      </c>
      <c r="P645" s="101" t="s">
        <v>473</v>
      </c>
      <c r="Q645" s="136">
        <v>31</v>
      </c>
      <c r="R645" s="202"/>
      <c r="S645" s="101"/>
      <c r="T645" s="101"/>
      <c r="U645" s="101"/>
      <c r="V645" s="134"/>
      <c r="W645" s="237"/>
      <c r="X645" s="238"/>
      <c r="Y645" s="228">
        <f t="shared" si="93"/>
        <v>0</v>
      </c>
      <c r="Z645" s="238"/>
      <c r="AA645" s="238"/>
      <c r="AB645" s="240"/>
      <c r="AC645" s="241" t="s">
        <v>496</v>
      </c>
      <c r="AD645" s="242">
        <v>0</v>
      </c>
      <c r="AE645" s="243">
        <v>0</v>
      </c>
      <c r="AF645" s="230">
        <f t="shared" si="94"/>
        <v>0</v>
      </c>
      <c r="AG645" s="243">
        <v>0</v>
      </c>
      <c r="AH645" s="243">
        <v>1</v>
      </c>
      <c r="AI645" s="230">
        <f t="shared" si="95"/>
        <v>1</v>
      </c>
      <c r="AJ645" s="238">
        <v>0</v>
      </c>
      <c r="AK645" s="238">
        <v>1</v>
      </c>
      <c r="AL645" s="239">
        <v>1</v>
      </c>
      <c r="AM645" s="243" t="s">
        <v>444</v>
      </c>
      <c r="AN645" s="243">
        <v>0</v>
      </c>
      <c r="AO645" s="245">
        <v>0</v>
      </c>
      <c r="AP645" s="132" t="s">
        <v>638</v>
      </c>
      <c r="AQ645" s="133" t="s">
        <v>643</v>
      </c>
      <c r="AR645" s="191"/>
      <c r="AS645" s="191"/>
      <c r="AT645" s="191"/>
      <c r="AU645" s="191"/>
      <c r="AV645" s="191"/>
      <c r="AW645" s="191"/>
    </row>
    <row r="646" spans="1:49" ht="22.5" x14ac:dyDescent="0.15">
      <c r="A646" s="103" t="s">
        <v>496</v>
      </c>
      <c r="B646" s="101" t="s">
        <v>1797</v>
      </c>
      <c r="C646" s="101" t="s">
        <v>1798</v>
      </c>
      <c r="D646" s="160" t="s">
        <v>1830</v>
      </c>
      <c r="E646" s="101" t="s">
        <v>259</v>
      </c>
      <c r="F646" s="101" t="s">
        <v>259</v>
      </c>
      <c r="G646" s="101"/>
      <c r="H646" s="101"/>
      <c r="I646" s="101"/>
      <c r="J646" s="101"/>
      <c r="K646" s="101"/>
      <c r="L646" s="101"/>
      <c r="M646" s="101" t="s">
        <v>436</v>
      </c>
      <c r="N646" s="101" t="s">
        <v>499</v>
      </c>
      <c r="O646" s="127" t="s">
        <v>438</v>
      </c>
      <c r="P646" s="101" t="s">
        <v>473</v>
      </c>
      <c r="Q646" s="136">
        <v>31</v>
      </c>
      <c r="R646" s="202"/>
      <c r="S646" s="101"/>
      <c r="T646" s="101"/>
      <c r="U646" s="101"/>
      <c r="V646" s="134"/>
      <c r="W646" s="237"/>
      <c r="X646" s="238"/>
      <c r="Y646" s="228">
        <f t="shared" si="93"/>
        <v>0</v>
      </c>
      <c r="Z646" s="238"/>
      <c r="AA646" s="238"/>
      <c r="AB646" s="240"/>
      <c r="AC646" s="241" t="s">
        <v>496</v>
      </c>
      <c r="AD646" s="242">
        <v>0</v>
      </c>
      <c r="AE646" s="243">
        <v>0</v>
      </c>
      <c r="AF646" s="230">
        <f t="shared" si="94"/>
        <v>0</v>
      </c>
      <c r="AG646" s="243">
        <v>0</v>
      </c>
      <c r="AH646" s="243">
        <v>2</v>
      </c>
      <c r="AI646" s="230">
        <f t="shared" si="95"/>
        <v>2</v>
      </c>
      <c r="AJ646" s="238">
        <v>0</v>
      </c>
      <c r="AK646" s="238">
        <v>2</v>
      </c>
      <c r="AL646" s="239">
        <v>2</v>
      </c>
      <c r="AM646" s="243" t="s">
        <v>444</v>
      </c>
      <c r="AN646" s="243">
        <v>0</v>
      </c>
      <c r="AO646" s="245">
        <v>0</v>
      </c>
      <c r="AP646" s="132" t="s">
        <v>638</v>
      </c>
      <c r="AQ646" s="133" t="s">
        <v>643</v>
      </c>
      <c r="AR646" s="191"/>
      <c r="AS646" s="191"/>
      <c r="AT646" s="191"/>
      <c r="AU646" s="191"/>
      <c r="AV646" s="191"/>
      <c r="AW646" s="191"/>
    </row>
    <row r="647" spans="1:49" ht="22.5" x14ac:dyDescent="0.15">
      <c r="A647" s="103" t="s">
        <v>496</v>
      </c>
      <c r="B647" s="101" t="s">
        <v>1797</v>
      </c>
      <c r="C647" s="101" t="s">
        <v>1798</v>
      </c>
      <c r="D647" s="160" t="s">
        <v>1831</v>
      </c>
      <c r="E647" s="101" t="s">
        <v>259</v>
      </c>
      <c r="F647" s="101" t="s">
        <v>259</v>
      </c>
      <c r="G647" s="101"/>
      <c r="H647" s="101"/>
      <c r="I647" s="101"/>
      <c r="J647" s="101"/>
      <c r="K647" s="101"/>
      <c r="L647" s="101"/>
      <c r="M647" s="101" t="s">
        <v>436</v>
      </c>
      <c r="N647" s="101" t="s">
        <v>499</v>
      </c>
      <c r="O647" s="127" t="s">
        <v>438</v>
      </c>
      <c r="P647" s="101" t="s">
        <v>473</v>
      </c>
      <c r="Q647" s="136">
        <v>31</v>
      </c>
      <c r="R647" s="202"/>
      <c r="S647" s="101"/>
      <c r="T647" s="101"/>
      <c r="U647" s="101"/>
      <c r="V647" s="134"/>
      <c r="W647" s="237"/>
      <c r="X647" s="238"/>
      <c r="Y647" s="228">
        <f t="shared" si="93"/>
        <v>0</v>
      </c>
      <c r="Z647" s="238"/>
      <c r="AA647" s="238"/>
      <c r="AB647" s="240"/>
      <c r="AC647" s="241" t="s">
        <v>496</v>
      </c>
      <c r="AD647" s="242">
        <v>0</v>
      </c>
      <c r="AE647" s="243">
        <v>0</v>
      </c>
      <c r="AF647" s="230">
        <f t="shared" si="94"/>
        <v>0</v>
      </c>
      <c r="AG647" s="243">
        <v>0</v>
      </c>
      <c r="AH647" s="243">
        <v>2</v>
      </c>
      <c r="AI647" s="230">
        <f t="shared" si="95"/>
        <v>2</v>
      </c>
      <c r="AJ647" s="238">
        <v>0</v>
      </c>
      <c r="AK647" s="238">
        <v>2</v>
      </c>
      <c r="AL647" s="239">
        <v>2</v>
      </c>
      <c r="AM647" s="243" t="s">
        <v>444</v>
      </c>
      <c r="AN647" s="243">
        <v>0</v>
      </c>
      <c r="AO647" s="245">
        <v>0</v>
      </c>
      <c r="AP647" s="132" t="s">
        <v>638</v>
      </c>
      <c r="AQ647" s="133" t="s">
        <v>643</v>
      </c>
      <c r="AR647" s="191"/>
      <c r="AS647" s="191"/>
      <c r="AT647" s="191"/>
      <c r="AU647" s="191"/>
      <c r="AV647" s="191"/>
      <c r="AW647" s="191"/>
    </row>
    <row r="648" spans="1:49" ht="22.5" x14ac:dyDescent="0.15">
      <c r="A648" s="103" t="s">
        <v>496</v>
      </c>
      <c r="B648" s="101" t="s">
        <v>1797</v>
      </c>
      <c r="C648" s="101" t="s">
        <v>1798</v>
      </c>
      <c r="D648" s="160" t="s">
        <v>1832</v>
      </c>
      <c r="E648" s="101" t="s">
        <v>259</v>
      </c>
      <c r="F648" s="101" t="s">
        <v>259</v>
      </c>
      <c r="G648" s="101"/>
      <c r="H648" s="101"/>
      <c r="I648" s="101"/>
      <c r="J648" s="101"/>
      <c r="K648" s="101"/>
      <c r="L648" s="101"/>
      <c r="M648" s="101" t="s">
        <v>436</v>
      </c>
      <c r="N648" s="101" t="s">
        <v>499</v>
      </c>
      <c r="O648" s="127" t="s">
        <v>438</v>
      </c>
      <c r="P648" s="101" t="s">
        <v>473</v>
      </c>
      <c r="Q648" s="136">
        <v>31</v>
      </c>
      <c r="R648" s="202"/>
      <c r="S648" s="101"/>
      <c r="T648" s="101"/>
      <c r="U648" s="101"/>
      <c r="V648" s="134"/>
      <c r="W648" s="237"/>
      <c r="X648" s="238"/>
      <c r="Y648" s="228">
        <f t="shared" si="93"/>
        <v>0</v>
      </c>
      <c r="Z648" s="238"/>
      <c r="AA648" s="238"/>
      <c r="AB648" s="240"/>
      <c r="AC648" s="241" t="s">
        <v>496</v>
      </c>
      <c r="AD648" s="242">
        <v>0</v>
      </c>
      <c r="AE648" s="243">
        <v>0</v>
      </c>
      <c r="AF648" s="230">
        <f t="shared" si="94"/>
        <v>0</v>
      </c>
      <c r="AG648" s="243">
        <v>0</v>
      </c>
      <c r="AH648" s="243">
        <v>0</v>
      </c>
      <c r="AI648" s="230">
        <f t="shared" si="95"/>
        <v>0</v>
      </c>
      <c r="AJ648" s="238">
        <v>0</v>
      </c>
      <c r="AK648" s="238">
        <v>0</v>
      </c>
      <c r="AL648" s="239">
        <v>0</v>
      </c>
      <c r="AM648" s="243" t="s">
        <v>444</v>
      </c>
      <c r="AN648" s="243">
        <v>0</v>
      </c>
      <c r="AO648" s="245">
        <v>0</v>
      </c>
      <c r="AP648" s="132" t="s">
        <v>638</v>
      </c>
      <c r="AQ648" s="133" t="s">
        <v>643</v>
      </c>
      <c r="AR648" s="191"/>
      <c r="AS648" s="191"/>
      <c r="AT648" s="191"/>
      <c r="AU648" s="191"/>
      <c r="AV648" s="191"/>
      <c r="AW648" s="191"/>
    </row>
    <row r="649" spans="1:49" ht="22.5" x14ac:dyDescent="0.15">
      <c r="A649" s="103" t="s">
        <v>496</v>
      </c>
      <c r="B649" s="101" t="s">
        <v>1797</v>
      </c>
      <c r="C649" s="101" t="s">
        <v>1798</v>
      </c>
      <c r="D649" s="160" t="s">
        <v>1833</v>
      </c>
      <c r="E649" s="101" t="s">
        <v>259</v>
      </c>
      <c r="F649" s="101" t="s">
        <v>259</v>
      </c>
      <c r="G649" s="101"/>
      <c r="H649" s="101"/>
      <c r="I649" s="101"/>
      <c r="J649" s="101"/>
      <c r="K649" s="101"/>
      <c r="L649" s="101"/>
      <c r="M649" s="101" t="s">
        <v>436</v>
      </c>
      <c r="N649" s="101" t="s">
        <v>499</v>
      </c>
      <c r="O649" s="127" t="s">
        <v>438</v>
      </c>
      <c r="P649" s="101" t="s">
        <v>473</v>
      </c>
      <c r="Q649" s="136">
        <v>31</v>
      </c>
      <c r="R649" s="202"/>
      <c r="S649" s="101"/>
      <c r="T649" s="101"/>
      <c r="U649" s="101"/>
      <c r="V649" s="134"/>
      <c r="W649" s="237"/>
      <c r="X649" s="238"/>
      <c r="Y649" s="228">
        <f t="shared" si="93"/>
        <v>0</v>
      </c>
      <c r="Z649" s="238"/>
      <c r="AA649" s="238"/>
      <c r="AB649" s="240"/>
      <c r="AC649" s="241" t="s">
        <v>496</v>
      </c>
      <c r="AD649" s="242">
        <v>0</v>
      </c>
      <c r="AE649" s="243">
        <v>0</v>
      </c>
      <c r="AF649" s="230">
        <f t="shared" si="94"/>
        <v>0</v>
      </c>
      <c r="AG649" s="243">
        <v>0</v>
      </c>
      <c r="AH649" s="243">
        <v>9</v>
      </c>
      <c r="AI649" s="230">
        <f t="shared" si="95"/>
        <v>9</v>
      </c>
      <c r="AJ649" s="238">
        <v>0</v>
      </c>
      <c r="AK649" s="238">
        <v>9</v>
      </c>
      <c r="AL649" s="239">
        <v>9</v>
      </c>
      <c r="AM649" s="243" t="s">
        <v>444</v>
      </c>
      <c r="AN649" s="243">
        <v>0</v>
      </c>
      <c r="AO649" s="245">
        <v>0</v>
      </c>
      <c r="AP649" s="132" t="s">
        <v>638</v>
      </c>
      <c r="AQ649" s="133" t="s">
        <v>643</v>
      </c>
      <c r="AR649" s="191"/>
      <c r="AS649" s="191"/>
      <c r="AT649" s="191"/>
      <c r="AU649" s="191"/>
      <c r="AV649" s="191"/>
      <c r="AW649" s="191"/>
    </row>
    <row r="650" spans="1:49" ht="22.5" x14ac:dyDescent="0.15">
      <c r="A650" s="103" t="s">
        <v>496</v>
      </c>
      <c r="B650" s="101" t="s">
        <v>1797</v>
      </c>
      <c r="C650" s="101" t="s">
        <v>1798</v>
      </c>
      <c r="D650" s="160" t="s">
        <v>1834</v>
      </c>
      <c r="E650" s="101" t="s">
        <v>259</v>
      </c>
      <c r="F650" s="101" t="s">
        <v>259</v>
      </c>
      <c r="G650" s="101"/>
      <c r="H650" s="101"/>
      <c r="I650" s="101"/>
      <c r="J650" s="101"/>
      <c r="K650" s="101"/>
      <c r="L650" s="101"/>
      <c r="M650" s="101" t="s">
        <v>436</v>
      </c>
      <c r="N650" s="101" t="s">
        <v>499</v>
      </c>
      <c r="O650" s="127" t="s">
        <v>438</v>
      </c>
      <c r="P650" s="101" t="s">
        <v>473</v>
      </c>
      <c r="Q650" s="136">
        <v>31</v>
      </c>
      <c r="R650" s="202"/>
      <c r="S650" s="101"/>
      <c r="T650" s="101"/>
      <c r="U650" s="101"/>
      <c r="V650" s="134"/>
      <c r="W650" s="237"/>
      <c r="X650" s="238"/>
      <c r="Y650" s="228">
        <f t="shared" si="93"/>
        <v>0</v>
      </c>
      <c r="Z650" s="238"/>
      <c r="AA650" s="238"/>
      <c r="AB650" s="240"/>
      <c r="AC650" s="241" t="s">
        <v>496</v>
      </c>
      <c r="AD650" s="242">
        <v>0</v>
      </c>
      <c r="AE650" s="243">
        <v>0</v>
      </c>
      <c r="AF650" s="230">
        <f t="shared" si="94"/>
        <v>0</v>
      </c>
      <c r="AG650" s="243">
        <v>0</v>
      </c>
      <c r="AH650" s="243">
        <v>5</v>
      </c>
      <c r="AI650" s="230">
        <f t="shared" si="95"/>
        <v>5</v>
      </c>
      <c r="AJ650" s="238">
        <v>0</v>
      </c>
      <c r="AK650" s="238">
        <v>5</v>
      </c>
      <c r="AL650" s="239">
        <v>5</v>
      </c>
      <c r="AM650" s="243" t="s">
        <v>444</v>
      </c>
      <c r="AN650" s="243">
        <v>0</v>
      </c>
      <c r="AO650" s="245">
        <v>0</v>
      </c>
      <c r="AP650" s="132" t="s">
        <v>638</v>
      </c>
      <c r="AQ650" s="133" t="s">
        <v>643</v>
      </c>
      <c r="AR650" s="191"/>
      <c r="AS650" s="191"/>
      <c r="AT650" s="191"/>
      <c r="AU650" s="191"/>
      <c r="AV650" s="191"/>
      <c r="AW650" s="191"/>
    </row>
    <row r="651" spans="1:49" ht="22.5" x14ac:dyDescent="0.15">
      <c r="A651" s="103" t="s">
        <v>496</v>
      </c>
      <c r="B651" s="101" t="s">
        <v>1797</v>
      </c>
      <c r="C651" s="101" t="s">
        <v>1798</v>
      </c>
      <c r="D651" s="160" t="s">
        <v>1835</v>
      </c>
      <c r="E651" s="101" t="s">
        <v>259</v>
      </c>
      <c r="F651" s="101" t="s">
        <v>259</v>
      </c>
      <c r="G651" s="101"/>
      <c r="H651" s="101"/>
      <c r="I651" s="101"/>
      <c r="J651" s="101"/>
      <c r="K651" s="101"/>
      <c r="L651" s="101"/>
      <c r="M651" s="101" t="s">
        <v>436</v>
      </c>
      <c r="N651" s="101" t="s">
        <v>499</v>
      </c>
      <c r="O651" s="127" t="s">
        <v>438</v>
      </c>
      <c r="P651" s="101" t="s">
        <v>473</v>
      </c>
      <c r="Q651" s="136">
        <v>31</v>
      </c>
      <c r="R651" s="202"/>
      <c r="S651" s="101"/>
      <c r="T651" s="101"/>
      <c r="U651" s="101"/>
      <c r="V651" s="134"/>
      <c r="W651" s="237"/>
      <c r="X651" s="238"/>
      <c r="Y651" s="228">
        <f t="shared" si="93"/>
        <v>0</v>
      </c>
      <c r="Z651" s="238"/>
      <c r="AA651" s="238"/>
      <c r="AB651" s="240"/>
      <c r="AC651" s="241" t="s">
        <v>496</v>
      </c>
      <c r="AD651" s="242">
        <v>0</v>
      </c>
      <c r="AE651" s="243">
        <v>0</v>
      </c>
      <c r="AF651" s="230">
        <f t="shared" si="94"/>
        <v>0</v>
      </c>
      <c r="AG651" s="243">
        <v>0</v>
      </c>
      <c r="AH651" s="243">
        <v>6</v>
      </c>
      <c r="AI651" s="230">
        <f t="shared" si="95"/>
        <v>6</v>
      </c>
      <c r="AJ651" s="238">
        <v>0</v>
      </c>
      <c r="AK651" s="238">
        <v>6</v>
      </c>
      <c r="AL651" s="239">
        <v>6</v>
      </c>
      <c r="AM651" s="243" t="s">
        <v>444</v>
      </c>
      <c r="AN651" s="243">
        <v>0</v>
      </c>
      <c r="AO651" s="245">
        <v>0</v>
      </c>
      <c r="AP651" s="132" t="s">
        <v>638</v>
      </c>
      <c r="AQ651" s="133" t="s">
        <v>643</v>
      </c>
      <c r="AR651" s="191"/>
      <c r="AS651" s="191"/>
      <c r="AT651" s="191"/>
      <c r="AU651" s="191"/>
      <c r="AV651" s="191"/>
      <c r="AW651" s="191"/>
    </row>
    <row r="652" spans="1:49" ht="22.5" x14ac:dyDescent="0.15">
      <c r="A652" s="103" t="s">
        <v>496</v>
      </c>
      <c r="B652" s="101" t="s">
        <v>1797</v>
      </c>
      <c r="C652" s="101" t="s">
        <v>1798</v>
      </c>
      <c r="D652" s="160" t="s">
        <v>1629</v>
      </c>
      <c r="E652" s="101" t="s">
        <v>259</v>
      </c>
      <c r="F652" s="101" t="s">
        <v>259</v>
      </c>
      <c r="G652" s="101"/>
      <c r="H652" s="101"/>
      <c r="I652" s="101"/>
      <c r="J652" s="101"/>
      <c r="K652" s="101"/>
      <c r="L652" s="101"/>
      <c r="M652" s="101" t="s">
        <v>436</v>
      </c>
      <c r="N652" s="101" t="s">
        <v>499</v>
      </c>
      <c r="O652" s="127" t="s">
        <v>438</v>
      </c>
      <c r="P652" s="101" t="s">
        <v>473</v>
      </c>
      <c r="Q652" s="136">
        <v>31</v>
      </c>
      <c r="R652" s="202"/>
      <c r="S652" s="101"/>
      <c r="T652" s="101"/>
      <c r="U652" s="101"/>
      <c r="V652" s="134"/>
      <c r="W652" s="237"/>
      <c r="X652" s="238"/>
      <c r="Y652" s="228">
        <f t="shared" si="93"/>
        <v>0</v>
      </c>
      <c r="Z652" s="238"/>
      <c r="AA652" s="238"/>
      <c r="AB652" s="240"/>
      <c r="AC652" s="241" t="s">
        <v>496</v>
      </c>
      <c r="AD652" s="242">
        <v>0</v>
      </c>
      <c r="AE652" s="243">
        <v>0</v>
      </c>
      <c r="AF652" s="230">
        <f t="shared" si="94"/>
        <v>0</v>
      </c>
      <c r="AG652" s="243">
        <v>0</v>
      </c>
      <c r="AH652" s="243">
        <v>47</v>
      </c>
      <c r="AI652" s="230">
        <f t="shared" si="95"/>
        <v>47</v>
      </c>
      <c r="AJ652" s="238">
        <v>0</v>
      </c>
      <c r="AK652" s="238">
        <v>47</v>
      </c>
      <c r="AL652" s="239">
        <v>47</v>
      </c>
      <c r="AM652" s="243" t="s">
        <v>444</v>
      </c>
      <c r="AN652" s="243">
        <v>0</v>
      </c>
      <c r="AO652" s="245">
        <v>0</v>
      </c>
      <c r="AP652" s="132" t="s">
        <v>638</v>
      </c>
      <c r="AQ652" s="133" t="s">
        <v>643</v>
      </c>
      <c r="AR652" s="191"/>
      <c r="AS652" s="191"/>
      <c r="AT652" s="191"/>
      <c r="AU652" s="191"/>
      <c r="AV652" s="191"/>
      <c r="AW652" s="191"/>
    </row>
    <row r="653" spans="1:49" ht="22.5" x14ac:dyDescent="0.15">
      <c r="A653" s="103" t="s">
        <v>496</v>
      </c>
      <c r="B653" s="101" t="s">
        <v>1797</v>
      </c>
      <c r="C653" s="101" t="s">
        <v>1798</v>
      </c>
      <c r="D653" s="160" t="s">
        <v>1636</v>
      </c>
      <c r="E653" s="101" t="s">
        <v>259</v>
      </c>
      <c r="F653" s="101" t="s">
        <v>259</v>
      </c>
      <c r="G653" s="101"/>
      <c r="H653" s="101"/>
      <c r="I653" s="101"/>
      <c r="J653" s="101"/>
      <c r="K653" s="101"/>
      <c r="L653" s="101"/>
      <c r="M653" s="101" t="s">
        <v>436</v>
      </c>
      <c r="N653" s="101" t="s">
        <v>499</v>
      </c>
      <c r="O653" s="127" t="s">
        <v>438</v>
      </c>
      <c r="P653" s="101" t="s">
        <v>473</v>
      </c>
      <c r="Q653" s="136">
        <v>31</v>
      </c>
      <c r="R653" s="202"/>
      <c r="S653" s="101"/>
      <c r="T653" s="101"/>
      <c r="U653" s="101"/>
      <c r="V653" s="134"/>
      <c r="W653" s="237"/>
      <c r="X653" s="238"/>
      <c r="Y653" s="228">
        <f t="shared" si="93"/>
        <v>0</v>
      </c>
      <c r="Z653" s="238"/>
      <c r="AA653" s="238"/>
      <c r="AB653" s="240"/>
      <c r="AC653" s="241" t="s">
        <v>496</v>
      </c>
      <c r="AD653" s="242">
        <v>0</v>
      </c>
      <c r="AE653" s="243">
        <v>0</v>
      </c>
      <c r="AF653" s="230">
        <f t="shared" si="94"/>
        <v>0</v>
      </c>
      <c r="AG653" s="243">
        <v>0</v>
      </c>
      <c r="AH653" s="243">
        <v>76</v>
      </c>
      <c r="AI653" s="230">
        <f t="shared" si="95"/>
        <v>76</v>
      </c>
      <c r="AJ653" s="238">
        <v>0</v>
      </c>
      <c r="AK653" s="238">
        <v>76</v>
      </c>
      <c r="AL653" s="239">
        <v>76</v>
      </c>
      <c r="AM653" s="243" t="s">
        <v>444</v>
      </c>
      <c r="AN653" s="243">
        <v>0</v>
      </c>
      <c r="AO653" s="245">
        <v>0</v>
      </c>
      <c r="AP653" s="132" t="s">
        <v>638</v>
      </c>
      <c r="AQ653" s="133" t="s">
        <v>643</v>
      </c>
      <c r="AR653" s="191"/>
      <c r="AS653" s="191"/>
      <c r="AT653" s="191"/>
      <c r="AU653" s="191"/>
      <c r="AV653" s="191"/>
      <c r="AW653" s="191"/>
    </row>
    <row r="654" spans="1:49" ht="22.5" x14ac:dyDescent="0.15">
      <c r="A654" s="103" t="s">
        <v>496</v>
      </c>
      <c r="B654" s="101" t="s">
        <v>1797</v>
      </c>
      <c r="C654" s="101" t="s">
        <v>1798</v>
      </c>
      <c r="D654" s="160" t="s">
        <v>1836</v>
      </c>
      <c r="E654" s="101" t="s">
        <v>259</v>
      </c>
      <c r="F654" s="101" t="s">
        <v>259</v>
      </c>
      <c r="G654" s="101"/>
      <c r="H654" s="101"/>
      <c r="I654" s="101"/>
      <c r="J654" s="101"/>
      <c r="K654" s="101"/>
      <c r="L654" s="101"/>
      <c r="M654" s="101" t="s">
        <v>436</v>
      </c>
      <c r="N654" s="101" t="s">
        <v>499</v>
      </c>
      <c r="O654" s="127" t="s">
        <v>438</v>
      </c>
      <c r="P654" s="101" t="s">
        <v>473</v>
      </c>
      <c r="Q654" s="136">
        <v>31</v>
      </c>
      <c r="R654" s="202"/>
      <c r="S654" s="101"/>
      <c r="T654" s="101"/>
      <c r="U654" s="101"/>
      <c r="V654" s="134"/>
      <c r="W654" s="237"/>
      <c r="X654" s="238"/>
      <c r="Y654" s="228">
        <f t="shared" si="93"/>
        <v>0</v>
      </c>
      <c r="Z654" s="238"/>
      <c r="AA654" s="238"/>
      <c r="AB654" s="240"/>
      <c r="AC654" s="241" t="s">
        <v>496</v>
      </c>
      <c r="AD654" s="242">
        <v>0</v>
      </c>
      <c r="AE654" s="243">
        <v>0</v>
      </c>
      <c r="AF654" s="230">
        <f t="shared" si="94"/>
        <v>0</v>
      </c>
      <c r="AG654" s="243">
        <v>0</v>
      </c>
      <c r="AH654" s="243">
        <v>4</v>
      </c>
      <c r="AI654" s="230">
        <f t="shared" si="95"/>
        <v>4</v>
      </c>
      <c r="AJ654" s="238">
        <v>0</v>
      </c>
      <c r="AK654" s="238">
        <v>4</v>
      </c>
      <c r="AL654" s="239">
        <v>4</v>
      </c>
      <c r="AM654" s="243" t="s">
        <v>444</v>
      </c>
      <c r="AN654" s="243">
        <v>0</v>
      </c>
      <c r="AO654" s="245">
        <v>0</v>
      </c>
      <c r="AP654" s="132" t="s">
        <v>638</v>
      </c>
      <c r="AQ654" s="133" t="s">
        <v>643</v>
      </c>
      <c r="AR654" s="191"/>
      <c r="AS654" s="191"/>
      <c r="AT654" s="191"/>
      <c r="AU654" s="191"/>
      <c r="AV654" s="191"/>
      <c r="AW654" s="191"/>
    </row>
    <row r="655" spans="1:49" ht="22.5" x14ac:dyDescent="0.15">
      <c r="A655" s="103" t="s">
        <v>496</v>
      </c>
      <c r="B655" s="101" t="s">
        <v>1797</v>
      </c>
      <c r="C655" s="101" t="s">
        <v>1798</v>
      </c>
      <c r="D655" s="160" t="s">
        <v>1837</v>
      </c>
      <c r="E655" s="101" t="s">
        <v>259</v>
      </c>
      <c r="F655" s="101" t="s">
        <v>259</v>
      </c>
      <c r="G655" s="101"/>
      <c r="H655" s="101"/>
      <c r="I655" s="101"/>
      <c r="J655" s="101"/>
      <c r="K655" s="101"/>
      <c r="L655" s="101"/>
      <c r="M655" s="101" t="s">
        <v>436</v>
      </c>
      <c r="N655" s="101" t="s">
        <v>499</v>
      </c>
      <c r="O655" s="127" t="s">
        <v>438</v>
      </c>
      <c r="P655" s="101" t="s">
        <v>473</v>
      </c>
      <c r="Q655" s="136">
        <v>31</v>
      </c>
      <c r="R655" s="202"/>
      <c r="S655" s="101"/>
      <c r="T655" s="101"/>
      <c r="U655" s="101"/>
      <c r="V655" s="134"/>
      <c r="W655" s="237"/>
      <c r="X655" s="238"/>
      <c r="Y655" s="228">
        <f t="shared" si="93"/>
        <v>0</v>
      </c>
      <c r="Z655" s="238"/>
      <c r="AA655" s="238"/>
      <c r="AB655" s="240"/>
      <c r="AC655" s="241" t="s">
        <v>496</v>
      </c>
      <c r="AD655" s="242">
        <v>0</v>
      </c>
      <c r="AE655" s="243">
        <v>0</v>
      </c>
      <c r="AF655" s="230">
        <f t="shared" si="94"/>
        <v>0</v>
      </c>
      <c r="AG655" s="243">
        <v>0</v>
      </c>
      <c r="AH655" s="243">
        <v>1</v>
      </c>
      <c r="AI655" s="230">
        <f t="shared" si="95"/>
        <v>1</v>
      </c>
      <c r="AJ655" s="238">
        <v>0</v>
      </c>
      <c r="AK655" s="238">
        <v>1</v>
      </c>
      <c r="AL655" s="239">
        <v>1</v>
      </c>
      <c r="AM655" s="243" t="s">
        <v>444</v>
      </c>
      <c r="AN655" s="243">
        <v>0</v>
      </c>
      <c r="AO655" s="245">
        <v>0</v>
      </c>
      <c r="AP655" s="132" t="s">
        <v>638</v>
      </c>
      <c r="AQ655" s="133" t="s">
        <v>643</v>
      </c>
      <c r="AR655" s="191"/>
      <c r="AS655" s="191"/>
      <c r="AT655" s="191"/>
      <c r="AU655" s="191"/>
      <c r="AV655" s="191"/>
      <c r="AW655" s="191"/>
    </row>
    <row r="656" spans="1:49" ht="22.5" x14ac:dyDescent="0.15">
      <c r="A656" s="103" t="s">
        <v>496</v>
      </c>
      <c r="B656" s="101" t="s">
        <v>1797</v>
      </c>
      <c r="C656" s="101" t="s">
        <v>1798</v>
      </c>
      <c r="D656" s="160" t="s">
        <v>1838</v>
      </c>
      <c r="E656" s="101" t="s">
        <v>259</v>
      </c>
      <c r="F656" s="101" t="s">
        <v>259</v>
      </c>
      <c r="G656" s="101"/>
      <c r="H656" s="101"/>
      <c r="I656" s="101"/>
      <c r="J656" s="101"/>
      <c r="K656" s="101"/>
      <c r="L656" s="101"/>
      <c r="M656" s="101" t="s">
        <v>436</v>
      </c>
      <c r="N656" s="101" t="s">
        <v>499</v>
      </c>
      <c r="O656" s="127" t="s">
        <v>438</v>
      </c>
      <c r="P656" s="101" t="s">
        <v>473</v>
      </c>
      <c r="Q656" s="136">
        <v>31</v>
      </c>
      <c r="R656" s="202"/>
      <c r="S656" s="101"/>
      <c r="T656" s="101"/>
      <c r="U656" s="101"/>
      <c r="V656" s="134"/>
      <c r="W656" s="237"/>
      <c r="X656" s="238"/>
      <c r="Y656" s="228">
        <f t="shared" si="93"/>
        <v>0</v>
      </c>
      <c r="Z656" s="238"/>
      <c r="AA656" s="238"/>
      <c r="AB656" s="240"/>
      <c r="AC656" s="241" t="s">
        <v>496</v>
      </c>
      <c r="AD656" s="242">
        <v>0</v>
      </c>
      <c r="AE656" s="243">
        <v>0</v>
      </c>
      <c r="AF656" s="230">
        <f t="shared" si="94"/>
        <v>0</v>
      </c>
      <c r="AG656" s="243">
        <v>0</v>
      </c>
      <c r="AH656" s="243">
        <v>13</v>
      </c>
      <c r="AI656" s="230">
        <f t="shared" si="95"/>
        <v>13</v>
      </c>
      <c r="AJ656" s="238">
        <v>0</v>
      </c>
      <c r="AK656" s="238">
        <v>13</v>
      </c>
      <c r="AL656" s="239">
        <v>13</v>
      </c>
      <c r="AM656" s="243" t="s">
        <v>444</v>
      </c>
      <c r="AN656" s="243">
        <v>0</v>
      </c>
      <c r="AO656" s="245">
        <v>0</v>
      </c>
      <c r="AP656" s="132" t="s">
        <v>638</v>
      </c>
      <c r="AQ656" s="133" t="s">
        <v>643</v>
      </c>
      <c r="AR656" s="191"/>
      <c r="AS656" s="191"/>
      <c r="AT656" s="191"/>
      <c r="AU656" s="191"/>
      <c r="AV656" s="191"/>
      <c r="AW656" s="191"/>
    </row>
    <row r="657" spans="1:49" ht="22.5" x14ac:dyDescent="0.15">
      <c r="A657" s="103" t="s">
        <v>496</v>
      </c>
      <c r="B657" s="101" t="s">
        <v>1797</v>
      </c>
      <c r="C657" s="101" t="s">
        <v>1798</v>
      </c>
      <c r="D657" s="160" t="s">
        <v>1737</v>
      </c>
      <c r="E657" s="101" t="s">
        <v>259</v>
      </c>
      <c r="F657" s="101" t="s">
        <v>259</v>
      </c>
      <c r="G657" s="101"/>
      <c r="H657" s="101"/>
      <c r="I657" s="101"/>
      <c r="J657" s="101"/>
      <c r="K657" s="101"/>
      <c r="L657" s="101"/>
      <c r="M657" s="101" t="s">
        <v>436</v>
      </c>
      <c r="N657" s="101" t="s">
        <v>499</v>
      </c>
      <c r="O657" s="127" t="s">
        <v>438</v>
      </c>
      <c r="P657" s="101" t="s">
        <v>473</v>
      </c>
      <c r="Q657" s="136">
        <v>31</v>
      </c>
      <c r="R657" s="202"/>
      <c r="S657" s="101"/>
      <c r="T657" s="101"/>
      <c r="U657" s="101"/>
      <c r="V657" s="134"/>
      <c r="W657" s="237"/>
      <c r="X657" s="238"/>
      <c r="Y657" s="228">
        <f t="shared" si="93"/>
        <v>0</v>
      </c>
      <c r="Z657" s="238"/>
      <c r="AA657" s="238"/>
      <c r="AB657" s="240"/>
      <c r="AC657" s="241" t="s">
        <v>496</v>
      </c>
      <c r="AD657" s="242">
        <v>0</v>
      </c>
      <c r="AE657" s="243">
        <v>0</v>
      </c>
      <c r="AF657" s="230">
        <f t="shared" si="94"/>
        <v>0</v>
      </c>
      <c r="AG657" s="243">
        <v>0</v>
      </c>
      <c r="AH657" s="243">
        <v>7</v>
      </c>
      <c r="AI657" s="230">
        <f t="shared" si="95"/>
        <v>7</v>
      </c>
      <c r="AJ657" s="238">
        <v>0</v>
      </c>
      <c r="AK657" s="238">
        <v>7</v>
      </c>
      <c r="AL657" s="239">
        <v>7</v>
      </c>
      <c r="AM657" s="243" t="s">
        <v>444</v>
      </c>
      <c r="AN657" s="243">
        <v>0</v>
      </c>
      <c r="AO657" s="245">
        <v>0</v>
      </c>
      <c r="AP657" s="132" t="s">
        <v>638</v>
      </c>
      <c r="AQ657" s="133" t="s">
        <v>643</v>
      </c>
      <c r="AR657" s="191"/>
      <c r="AS657" s="191"/>
      <c r="AT657" s="191"/>
      <c r="AU657" s="191"/>
      <c r="AV657" s="191"/>
      <c r="AW657" s="191"/>
    </row>
    <row r="658" spans="1:49" ht="22.5" x14ac:dyDescent="0.15">
      <c r="A658" s="103" t="s">
        <v>496</v>
      </c>
      <c r="B658" s="101" t="s">
        <v>1797</v>
      </c>
      <c r="C658" s="101" t="s">
        <v>1798</v>
      </c>
      <c r="D658" s="160" t="s">
        <v>1738</v>
      </c>
      <c r="E658" s="101" t="s">
        <v>259</v>
      </c>
      <c r="F658" s="101" t="s">
        <v>259</v>
      </c>
      <c r="G658" s="101"/>
      <c r="H658" s="101"/>
      <c r="I658" s="101"/>
      <c r="J658" s="101"/>
      <c r="K658" s="101"/>
      <c r="L658" s="101"/>
      <c r="M658" s="101" t="s">
        <v>436</v>
      </c>
      <c r="N658" s="101" t="s">
        <v>499</v>
      </c>
      <c r="O658" s="127" t="s">
        <v>438</v>
      </c>
      <c r="P658" s="101" t="s">
        <v>473</v>
      </c>
      <c r="Q658" s="136">
        <v>31</v>
      </c>
      <c r="R658" s="202"/>
      <c r="S658" s="101"/>
      <c r="T658" s="101"/>
      <c r="U658" s="101"/>
      <c r="V658" s="134"/>
      <c r="W658" s="237"/>
      <c r="X658" s="238"/>
      <c r="Y658" s="228">
        <f t="shared" si="93"/>
        <v>0</v>
      </c>
      <c r="Z658" s="238"/>
      <c r="AA658" s="238"/>
      <c r="AB658" s="240"/>
      <c r="AC658" s="241" t="s">
        <v>496</v>
      </c>
      <c r="AD658" s="242">
        <v>0</v>
      </c>
      <c r="AE658" s="243">
        <v>0</v>
      </c>
      <c r="AF658" s="230">
        <f t="shared" si="94"/>
        <v>0</v>
      </c>
      <c r="AG658" s="243">
        <v>0</v>
      </c>
      <c r="AH658" s="243">
        <v>0</v>
      </c>
      <c r="AI658" s="230">
        <f t="shared" si="95"/>
        <v>0</v>
      </c>
      <c r="AJ658" s="238">
        <v>0</v>
      </c>
      <c r="AK658" s="238">
        <v>0</v>
      </c>
      <c r="AL658" s="239">
        <v>0</v>
      </c>
      <c r="AM658" s="243" t="s">
        <v>444</v>
      </c>
      <c r="AN658" s="243">
        <v>0</v>
      </c>
      <c r="AO658" s="245">
        <v>0</v>
      </c>
      <c r="AP658" s="132" t="s">
        <v>638</v>
      </c>
      <c r="AQ658" s="133" t="s">
        <v>643</v>
      </c>
      <c r="AR658" s="191"/>
      <c r="AS658" s="191"/>
      <c r="AT658" s="191"/>
      <c r="AU658" s="191"/>
      <c r="AV658" s="191"/>
      <c r="AW658" s="191"/>
    </row>
    <row r="659" spans="1:49" ht="22.5" x14ac:dyDescent="0.15">
      <c r="A659" s="103" t="s">
        <v>496</v>
      </c>
      <c r="B659" s="101" t="s">
        <v>1797</v>
      </c>
      <c r="C659" s="101" t="s">
        <v>1798</v>
      </c>
      <c r="D659" s="160" t="s">
        <v>1739</v>
      </c>
      <c r="E659" s="101" t="s">
        <v>259</v>
      </c>
      <c r="F659" s="101" t="s">
        <v>259</v>
      </c>
      <c r="G659" s="101"/>
      <c r="H659" s="101"/>
      <c r="I659" s="101"/>
      <c r="J659" s="101"/>
      <c r="K659" s="101"/>
      <c r="L659" s="101"/>
      <c r="M659" s="101" t="s">
        <v>436</v>
      </c>
      <c r="N659" s="101" t="s">
        <v>499</v>
      </c>
      <c r="O659" s="127" t="s">
        <v>438</v>
      </c>
      <c r="P659" s="101" t="s">
        <v>473</v>
      </c>
      <c r="Q659" s="136">
        <v>31</v>
      </c>
      <c r="R659" s="202"/>
      <c r="S659" s="101"/>
      <c r="T659" s="101"/>
      <c r="U659" s="101"/>
      <c r="V659" s="134"/>
      <c r="W659" s="237"/>
      <c r="X659" s="238"/>
      <c r="Y659" s="228">
        <f t="shared" si="93"/>
        <v>0</v>
      </c>
      <c r="Z659" s="238"/>
      <c r="AA659" s="238"/>
      <c r="AB659" s="240"/>
      <c r="AC659" s="241" t="s">
        <v>496</v>
      </c>
      <c r="AD659" s="242">
        <v>0</v>
      </c>
      <c r="AE659" s="243">
        <v>0</v>
      </c>
      <c r="AF659" s="230">
        <f t="shared" si="94"/>
        <v>0</v>
      </c>
      <c r="AG659" s="243">
        <v>0</v>
      </c>
      <c r="AH659" s="243">
        <v>16</v>
      </c>
      <c r="AI659" s="230">
        <f t="shared" si="95"/>
        <v>16</v>
      </c>
      <c r="AJ659" s="238">
        <v>0</v>
      </c>
      <c r="AK659" s="238">
        <v>16</v>
      </c>
      <c r="AL659" s="239">
        <v>16</v>
      </c>
      <c r="AM659" s="243" t="s">
        <v>444</v>
      </c>
      <c r="AN659" s="243">
        <v>0</v>
      </c>
      <c r="AO659" s="245">
        <v>0</v>
      </c>
      <c r="AP659" s="132" t="s">
        <v>638</v>
      </c>
      <c r="AQ659" s="133" t="s">
        <v>643</v>
      </c>
      <c r="AR659" s="191"/>
      <c r="AS659" s="191"/>
      <c r="AT659" s="191"/>
      <c r="AU659" s="191"/>
      <c r="AV659" s="191"/>
      <c r="AW659" s="191"/>
    </row>
    <row r="660" spans="1:49" ht="22.5" x14ac:dyDescent="0.15">
      <c r="A660" s="103" t="s">
        <v>496</v>
      </c>
      <c r="B660" s="101" t="s">
        <v>1797</v>
      </c>
      <c r="C660" s="101" t="s">
        <v>1798</v>
      </c>
      <c r="D660" s="160" t="s">
        <v>1839</v>
      </c>
      <c r="E660" s="101" t="s">
        <v>259</v>
      </c>
      <c r="F660" s="101" t="s">
        <v>259</v>
      </c>
      <c r="G660" s="101"/>
      <c r="H660" s="101"/>
      <c r="I660" s="101"/>
      <c r="J660" s="101"/>
      <c r="K660" s="101"/>
      <c r="L660" s="101"/>
      <c r="M660" s="101" t="s">
        <v>436</v>
      </c>
      <c r="N660" s="101" t="s">
        <v>499</v>
      </c>
      <c r="O660" s="127" t="s">
        <v>438</v>
      </c>
      <c r="P660" s="101" t="s">
        <v>473</v>
      </c>
      <c r="Q660" s="136">
        <v>31</v>
      </c>
      <c r="R660" s="202"/>
      <c r="S660" s="101"/>
      <c r="T660" s="101"/>
      <c r="U660" s="101"/>
      <c r="V660" s="134"/>
      <c r="W660" s="237"/>
      <c r="X660" s="238"/>
      <c r="Y660" s="228">
        <f t="shared" ref="Y660:Y673" si="96">+W660+X660</f>
        <v>0</v>
      </c>
      <c r="Z660" s="238"/>
      <c r="AA660" s="238"/>
      <c r="AB660" s="240"/>
      <c r="AC660" s="241" t="s">
        <v>496</v>
      </c>
      <c r="AD660" s="242">
        <v>0</v>
      </c>
      <c r="AE660" s="243">
        <v>0</v>
      </c>
      <c r="AF660" s="230">
        <f t="shared" ref="AF660:AF673" si="97">+AD660+AE660</f>
        <v>0</v>
      </c>
      <c r="AG660" s="243">
        <v>0</v>
      </c>
      <c r="AH660" s="243">
        <v>97</v>
      </c>
      <c r="AI660" s="230">
        <f t="shared" ref="AI660:AI673" si="98">+AG660+AH660</f>
        <v>97</v>
      </c>
      <c r="AJ660" s="238">
        <v>0</v>
      </c>
      <c r="AK660" s="238">
        <v>97</v>
      </c>
      <c r="AL660" s="239">
        <v>97</v>
      </c>
      <c r="AM660" s="243" t="s">
        <v>444</v>
      </c>
      <c r="AN660" s="243">
        <v>0</v>
      </c>
      <c r="AO660" s="245">
        <v>0</v>
      </c>
      <c r="AP660" s="132" t="s">
        <v>638</v>
      </c>
      <c r="AQ660" s="133" t="s">
        <v>643</v>
      </c>
      <c r="AR660" s="191"/>
      <c r="AS660" s="191"/>
      <c r="AT660" s="191"/>
      <c r="AU660" s="191"/>
      <c r="AV660" s="191"/>
      <c r="AW660" s="191"/>
    </row>
    <row r="661" spans="1:49" ht="22.5" x14ac:dyDescent="0.15">
      <c r="A661" s="103" t="s">
        <v>496</v>
      </c>
      <c r="B661" s="101" t="s">
        <v>1797</v>
      </c>
      <c r="C661" s="101" t="s">
        <v>1798</v>
      </c>
      <c r="D661" s="160" t="s">
        <v>1741</v>
      </c>
      <c r="E661" s="101" t="s">
        <v>259</v>
      </c>
      <c r="F661" s="101" t="s">
        <v>259</v>
      </c>
      <c r="G661" s="101"/>
      <c r="H661" s="101"/>
      <c r="I661" s="101"/>
      <c r="J661" s="101"/>
      <c r="K661" s="101"/>
      <c r="L661" s="101"/>
      <c r="M661" s="101" t="s">
        <v>436</v>
      </c>
      <c r="N661" s="101" t="s">
        <v>499</v>
      </c>
      <c r="O661" s="127" t="s">
        <v>438</v>
      </c>
      <c r="P661" s="101" t="s">
        <v>473</v>
      </c>
      <c r="Q661" s="136">
        <v>31</v>
      </c>
      <c r="R661" s="202"/>
      <c r="S661" s="101"/>
      <c r="T661" s="101"/>
      <c r="U661" s="101"/>
      <c r="V661" s="134"/>
      <c r="W661" s="237"/>
      <c r="X661" s="238"/>
      <c r="Y661" s="228">
        <f t="shared" si="96"/>
        <v>0</v>
      </c>
      <c r="Z661" s="238"/>
      <c r="AA661" s="238"/>
      <c r="AB661" s="240"/>
      <c r="AC661" s="241" t="s">
        <v>496</v>
      </c>
      <c r="AD661" s="242">
        <v>0</v>
      </c>
      <c r="AE661" s="243">
        <v>0</v>
      </c>
      <c r="AF661" s="230">
        <f t="shared" si="97"/>
        <v>0</v>
      </c>
      <c r="AG661" s="243">
        <v>0</v>
      </c>
      <c r="AH661" s="243">
        <v>9</v>
      </c>
      <c r="AI661" s="230">
        <f t="shared" si="98"/>
        <v>9</v>
      </c>
      <c r="AJ661" s="238">
        <v>0</v>
      </c>
      <c r="AK661" s="238">
        <v>9</v>
      </c>
      <c r="AL661" s="239">
        <v>9</v>
      </c>
      <c r="AM661" s="243" t="s">
        <v>444</v>
      </c>
      <c r="AN661" s="243">
        <v>0</v>
      </c>
      <c r="AO661" s="245">
        <v>0</v>
      </c>
      <c r="AP661" s="132" t="s">
        <v>638</v>
      </c>
      <c r="AQ661" s="133" t="s">
        <v>643</v>
      </c>
      <c r="AR661" s="191"/>
      <c r="AS661" s="191"/>
      <c r="AT661" s="191"/>
      <c r="AU661" s="191"/>
      <c r="AV661" s="191"/>
      <c r="AW661" s="191"/>
    </row>
    <row r="662" spans="1:49" ht="33.75" x14ac:dyDescent="0.15">
      <c r="A662" s="103" t="s">
        <v>496</v>
      </c>
      <c r="B662" s="101" t="s">
        <v>1797</v>
      </c>
      <c r="C662" s="101" t="s">
        <v>1798</v>
      </c>
      <c r="D662" s="160" t="s">
        <v>1742</v>
      </c>
      <c r="E662" s="101" t="s">
        <v>259</v>
      </c>
      <c r="F662" s="101" t="s">
        <v>259</v>
      </c>
      <c r="G662" s="101"/>
      <c r="H662" s="101"/>
      <c r="I662" s="101"/>
      <c r="J662" s="101"/>
      <c r="K662" s="101"/>
      <c r="L662" s="101"/>
      <c r="M662" s="101" t="s">
        <v>436</v>
      </c>
      <c r="N662" s="101" t="s">
        <v>499</v>
      </c>
      <c r="O662" s="127" t="s">
        <v>438</v>
      </c>
      <c r="P662" s="101" t="s">
        <v>473</v>
      </c>
      <c r="Q662" s="136">
        <v>31</v>
      </c>
      <c r="R662" s="202"/>
      <c r="S662" s="101"/>
      <c r="T662" s="101"/>
      <c r="U662" s="101"/>
      <c r="V662" s="134"/>
      <c r="W662" s="237"/>
      <c r="X662" s="238"/>
      <c r="Y662" s="228">
        <f t="shared" si="96"/>
        <v>0</v>
      </c>
      <c r="Z662" s="238"/>
      <c r="AA662" s="238"/>
      <c r="AB662" s="240"/>
      <c r="AC662" s="241" t="s">
        <v>496</v>
      </c>
      <c r="AD662" s="242">
        <v>0</v>
      </c>
      <c r="AE662" s="243">
        <v>0</v>
      </c>
      <c r="AF662" s="230">
        <f t="shared" si="97"/>
        <v>0</v>
      </c>
      <c r="AG662" s="243">
        <v>0</v>
      </c>
      <c r="AH662" s="243">
        <v>47</v>
      </c>
      <c r="AI662" s="230">
        <f t="shared" si="98"/>
        <v>47</v>
      </c>
      <c r="AJ662" s="238">
        <v>0</v>
      </c>
      <c r="AK662" s="238">
        <v>47</v>
      </c>
      <c r="AL662" s="239">
        <v>47</v>
      </c>
      <c r="AM662" s="243" t="s">
        <v>444</v>
      </c>
      <c r="AN662" s="243">
        <v>0</v>
      </c>
      <c r="AO662" s="245">
        <v>0</v>
      </c>
      <c r="AP662" s="132" t="s">
        <v>638</v>
      </c>
      <c r="AQ662" s="133" t="s">
        <v>643</v>
      </c>
      <c r="AR662" s="191"/>
      <c r="AS662" s="191"/>
      <c r="AT662" s="191"/>
      <c r="AU662" s="191"/>
      <c r="AV662" s="191"/>
      <c r="AW662" s="191"/>
    </row>
    <row r="663" spans="1:49" ht="22.5" x14ac:dyDescent="0.15">
      <c r="A663" s="103" t="s">
        <v>496</v>
      </c>
      <c r="B663" s="101" t="s">
        <v>1797</v>
      </c>
      <c r="C663" s="101" t="s">
        <v>1798</v>
      </c>
      <c r="D663" s="160" t="s">
        <v>1840</v>
      </c>
      <c r="E663" s="101" t="s">
        <v>259</v>
      </c>
      <c r="F663" s="101" t="s">
        <v>259</v>
      </c>
      <c r="G663" s="101"/>
      <c r="H663" s="101"/>
      <c r="I663" s="101"/>
      <c r="J663" s="101"/>
      <c r="K663" s="101"/>
      <c r="L663" s="101"/>
      <c r="M663" s="101" t="s">
        <v>436</v>
      </c>
      <c r="N663" s="101" t="s">
        <v>499</v>
      </c>
      <c r="O663" s="127" t="s">
        <v>438</v>
      </c>
      <c r="P663" s="101" t="s">
        <v>473</v>
      </c>
      <c r="Q663" s="136">
        <v>31</v>
      </c>
      <c r="R663" s="202"/>
      <c r="S663" s="101"/>
      <c r="T663" s="101"/>
      <c r="U663" s="101"/>
      <c r="V663" s="134"/>
      <c r="W663" s="237"/>
      <c r="X663" s="238"/>
      <c r="Y663" s="228">
        <f t="shared" si="96"/>
        <v>0</v>
      </c>
      <c r="Z663" s="238"/>
      <c r="AA663" s="238"/>
      <c r="AB663" s="240"/>
      <c r="AC663" s="241" t="s">
        <v>496</v>
      </c>
      <c r="AD663" s="242">
        <v>0</v>
      </c>
      <c r="AE663" s="243">
        <v>0</v>
      </c>
      <c r="AF663" s="230">
        <f t="shared" si="97"/>
        <v>0</v>
      </c>
      <c r="AG663" s="243">
        <v>0</v>
      </c>
      <c r="AH663" s="243">
        <v>20</v>
      </c>
      <c r="AI663" s="230">
        <f t="shared" si="98"/>
        <v>20</v>
      </c>
      <c r="AJ663" s="238">
        <v>0</v>
      </c>
      <c r="AK663" s="238">
        <v>20</v>
      </c>
      <c r="AL663" s="239">
        <v>20</v>
      </c>
      <c r="AM663" s="243" t="s">
        <v>444</v>
      </c>
      <c r="AN663" s="243">
        <v>0</v>
      </c>
      <c r="AO663" s="245">
        <v>0</v>
      </c>
      <c r="AP663" s="132" t="s">
        <v>638</v>
      </c>
      <c r="AQ663" s="133" t="s">
        <v>643</v>
      </c>
      <c r="AR663" s="191"/>
      <c r="AS663" s="191"/>
      <c r="AT663" s="191"/>
      <c r="AU663" s="191"/>
      <c r="AV663" s="191"/>
      <c r="AW663" s="191"/>
    </row>
    <row r="664" spans="1:49" ht="22.5" x14ac:dyDescent="0.15">
      <c r="A664" s="103" t="s">
        <v>496</v>
      </c>
      <c r="B664" s="101" t="s">
        <v>1797</v>
      </c>
      <c r="C664" s="101" t="s">
        <v>1798</v>
      </c>
      <c r="D664" s="160" t="s">
        <v>1841</v>
      </c>
      <c r="E664" s="101" t="s">
        <v>259</v>
      </c>
      <c r="F664" s="101" t="s">
        <v>259</v>
      </c>
      <c r="G664" s="101"/>
      <c r="H664" s="101"/>
      <c r="I664" s="101"/>
      <c r="J664" s="101"/>
      <c r="K664" s="101"/>
      <c r="L664" s="101"/>
      <c r="M664" s="101" t="s">
        <v>436</v>
      </c>
      <c r="N664" s="101" t="s">
        <v>499</v>
      </c>
      <c r="O664" s="127" t="s">
        <v>438</v>
      </c>
      <c r="P664" s="101" t="s">
        <v>473</v>
      </c>
      <c r="Q664" s="136">
        <v>31</v>
      </c>
      <c r="R664" s="202"/>
      <c r="S664" s="101"/>
      <c r="T664" s="101"/>
      <c r="U664" s="101"/>
      <c r="V664" s="134"/>
      <c r="W664" s="237"/>
      <c r="X664" s="238"/>
      <c r="Y664" s="228">
        <f t="shared" si="96"/>
        <v>0</v>
      </c>
      <c r="Z664" s="238"/>
      <c r="AA664" s="238"/>
      <c r="AB664" s="240"/>
      <c r="AC664" s="241" t="s">
        <v>496</v>
      </c>
      <c r="AD664" s="242">
        <v>0</v>
      </c>
      <c r="AE664" s="243">
        <v>0</v>
      </c>
      <c r="AF664" s="230">
        <f t="shared" si="97"/>
        <v>0</v>
      </c>
      <c r="AG664" s="243">
        <v>0</v>
      </c>
      <c r="AH664" s="243">
        <v>13</v>
      </c>
      <c r="AI664" s="230">
        <f t="shared" si="98"/>
        <v>13</v>
      </c>
      <c r="AJ664" s="238">
        <v>0</v>
      </c>
      <c r="AK664" s="238">
        <v>13</v>
      </c>
      <c r="AL664" s="239">
        <v>13</v>
      </c>
      <c r="AM664" s="243" t="s">
        <v>444</v>
      </c>
      <c r="AN664" s="243">
        <v>0</v>
      </c>
      <c r="AO664" s="245">
        <v>0</v>
      </c>
      <c r="AP664" s="132" t="s">
        <v>638</v>
      </c>
      <c r="AQ664" s="133" t="s">
        <v>643</v>
      </c>
      <c r="AR664" s="191"/>
      <c r="AS664" s="191"/>
      <c r="AT664" s="191"/>
      <c r="AU664" s="191"/>
      <c r="AV664" s="191"/>
      <c r="AW664" s="191"/>
    </row>
    <row r="665" spans="1:49" ht="22.5" x14ac:dyDescent="0.15">
      <c r="A665" s="103" t="s">
        <v>496</v>
      </c>
      <c r="B665" s="101" t="s">
        <v>1797</v>
      </c>
      <c r="C665" s="101" t="s">
        <v>1798</v>
      </c>
      <c r="D665" s="160" t="s">
        <v>1842</v>
      </c>
      <c r="E665" s="101" t="s">
        <v>259</v>
      </c>
      <c r="F665" s="101" t="s">
        <v>259</v>
      </c>
      <c r="G665" s="101"/>
      <c r="H665" s="101"/>
      <c r="I665" s="101"/>
      <c r="J665" s="101"/>
      <c r="K665" s="101"/>
      <c r="L665" s="101"/>
      <c r="M665" s="101" t="s">
        <v>436</v>
      </c>
      <c r="N665" s="101" t="s">
        <v>499</v>
      </c>
      <c r="O665" s="127" t="s">
        <v>438</v>
      </c>
      <c r="P665" s="101" t="s">
        <v>473</v>
      </c>
      <c r="Q665" s="136">
        <v>31</v>
      </c>
      <c r="R665" s="202"/>
      <c r="S665" s="101"/>
      <c r="T665" s="101"/>
      <c r="U665" s="101"/>
      <c r="V665" s="134"/>
      <c r="W665" s="237"/>
      <c r="X665" s="238"/>
      <c r="Y665" s="228">
        <f t="shared" si="96"/>
        <v>0</v>
      </c>
      <c r="Z665" s="238"/>
      <c r="AA665" s="238"/>
      <c r="AB665" s="240"/>
      <c r="AC665" s="241" t="s">
        <v>496</v>
      </c>
      <c r="AD665" s="242">
        <v>0</v>
      </c>
      <c r="AE665" s="243">
        <v>0</v>
      </c>
      <c r="AF665" s="230">
        <f t="shared" si="97"/>
        <v>0</v>
      </c>
      <c r="AG665" s="243">
        <v>0</v>
      </c>
      <c r="AH665" s="243">
        <v>11</v>
      </c>
      <c r="AI665" s="230">
        <f t="shared" si="98"/>
        <v>11</v>
      </c>
      <c r="AJ665" s="238">
        <v>0</v>
      </c>
      <c r="AK665" s="238">
        <v>11</v>
      </c>
      <c r="AL665" s="239">
        <v>11</v>
      </c>
      <c r="AM665" s="243" t="s">
        <v>444</v>
      </c>
      <c r="AN665" s="243">
        <v>0</v>
      </c>
      <c r="AO665" s="245">
        <v>0</v>
      </c>
      <c r="AP665" s="132" t="s">
        <v>638</v>
      </c>
      <c r="AQ665" s="133" t="s">
        <v>643</v>
      </c>
      <c r="AR665" s="191"/>
      <c r="AS665" s="191"/>
      <c r="AT665" s="191"/>
      <c r="AU665" s="191"/>
      <c r="AV665" s="191"/>
      <c r="AW665" s="191"/>
    </row>
    <row r="666" spans="1:49" ht="22.5" x14ac:dyDescent="0.15">
      <c r="A666" s="103" t="s">
        <v>496</v>
      </c>
      <c r="B666" s="101" t="s">
        <v>1797</v>
      </c>
      <c r="C666" s="101" t="s">
        <v>1798</v>
      </c>
      <c r="D666" s="160" t="s">
        <v>1843</v>
      </c>
      <c r="E666" s="101" t="s">
        <v>259</v>
      </c>
      <c r="F666" s="101" t="s">
        <v>259</v>
      </c>
      <c r="G666" s="101"/>
      <c r="H666" s="101"/>
      <c r="I666" s="101"/>
      <c r="J666" s="101"/>
      <c r="K666" s="101"/>
      <c r="L666" s="101"/>
      <c r="M666" s="101" t="s">
        <v>436</v>
      </c>
      <c r="N666" s="101" t="s">
        <v>499</v>
      </c>
      <c r="O666" s="127" t="s">
        <v>438</v>
      </c>
      <c r="P666" s="101" t="s">
        <v>473</v>
      </c>
      <c r="Q666" s="136">
        <v>31</v>
      </c>
      <c r="R666" s="202"/>
      <c r="S666" s="101"/>
      <c r="T666" s="101"/>
      <c r="U666" s="101"/>
      <c r="V666" s="134"/>
      <c r="W666" s="237"/>
      <c r="X666" s="238"/>
      <c r="Y666" s="228">
        <f t="shared" si="96"/>
        <v>0</v>
      </c>
      <c r="Z666" s="238"/>
      <c r="AA666" s="238"/>
      <c r="AB666" s="240"/>
      <c r="AC666" s="241" t="s">
        <v>496</v>
      </c>
      <c r="AD666" s="242">
        <v>0</v>
      </c>
      <c r="AE666" s="243">
        <v>0</v>
      </c>
      <c r="AF666" s="230">
        <f t="shared" si="97"/>
        <v>0</v>
      </c>
      <c r="AG666" s="243">
        <v>0</v>
      </c>
      <c r="AH666" s="243">
        <v>11</v>
      </c>
      <c r="AI666" s="230">
        <f t="shared" si="98"/>
        <v>11</v>
      </c>
      <c r="AJ666" s="238">
        <v>0</v>
      </c>
      <c r="AK666" s="238">
        <v>11</v>
      </c>
      <c r="AL666" s="239">
        <v>11</v>
      </c>
      <c r="AM666" s="243" t="s">
        <v>444</v>
      </c>
      <c r="AN666" s="243">
        <v>0</v>
      </c>
      <c r="AO666" s="245">
        <v>0</v>
      </c>
      <c r="AP666" s="132" t="s">
        <v>638</v>
      </c>
      <c r="AQ666" s="133" t="s">
        <v>643</v>
      </c>
      <c r="AR666" s="191"/>
      <c r="AS666" s="191"/>
      <c r="AT666" s="191"/>
      <c r="AU666" s="191"/>
      <c r="AV666" s="191"/>
      <c r="AW666" s="191"/>
    </row>
    <row r="667" spans="1:49" ht="22.5" x14ac:dyDescent="0.15">
      <c r="A667" s="103" t="s">
        <v>496</v>
      </c>
      <c r="B667" s="101" t="s">
        <v>1797</v>
      </c>
      <c r="C667" s="101" t="s">
        <v>1798</v>
      </c>
      <c r="D667" s="160" t="s">
        <v>1844</v>
      </c>
      <c r="E667" s="101" t="s">
        <v>259</v>
      </c>
      <c r="F667" s="101" t="s">
        <v>259</v>
      </c>
      <c r="G667" s="101"/>
      <c r="H667" s="101"/>
      <c r="I667" s="101"/>
      <c r="J667" s="101"/>
      <c r="K667" s="101"/>
      <c r="L667" s="101"/>
      <c r="M667" s="101" t="s">
        <v>436</v>
      </c>
      <c r="N667" s="101" t="s">
        <v>499</v>
      </c>
      <c r="O667" s="127" t="s">
        <v>438</v>
      </c>
      <c r="P667" s="101" t="s">
        <v>473</v>
      </c>
      <c r="Q667" s="136">
        <v>31</v>
      </c>
      <c r="R667" s="202"/>
      <c r="S667" s="101"/>
      <c r="T667" s="101"/>
      <c r="U667" s="101"/>
      <c r="V667" s="134"/>
      <c r="W667" s="237"/>
      <c r="X667" s="238"/>
      <c r="Y667" s="228">
        <f t="shared" si="96"/>
        <v>0</v>
      </c>
      <c r="Z667" s="238"/>
      <c r="AA667" s="238"/>
      <c r="AB667" s="240"/>
      <c r="AC667" s="241" t="s">
        <v>496</v>
      </c>
      <c r="AD667" s="242">
        <v>0</v>
      </c>
      <c r="AE667" s="243">
        <v>0</v>
      </c>
      <c r="AF667" s="230">
        <f t="shared" si="97"/>
        <v>0</v>
      </c>
      <c r="AG667" s="243">
        <v>0</v>
      </c>
      <c r="AH667" s="243">
        <v>6</v>
      </c>
      <c r="AI667" s="230">
        <f t="shared" si="98"/>
        <v>6</v>
      </c>
      <c r="AJ667" s="238">
        <v>0</v>
      </c>
      <c r="AK667" s="238">
        <v>6</v>
      </c>
      <c r="AL667" s="239">
        <v>6</v>
      </c>
      <c r="AM667" s="243" t="s">
        <v>444</v>
      </c>
      <c r="AN667" s="243">
        <v>0</v>
      </c>
      <c r="AO667" s="245">
        <v>0</v>
      </c>
      <c r="AP667" s="132" t="s">
        <v>638</v>
      </c>
      <c r="AQ667" s="133" t="s">
        <v>643</v>
      </c>
      <c r="AR667" s="191"/>
      <c r="AS667" s="191"/>
      <c r="AT667" s="191"/>
      <c r="AU667" s="191"/>
      <c r="AV667" s="191"/>
      <c r="AW667" s="191"/>
    </row>
    <row r="668" spans="1:49" ht="33.75" x14ac:dyDescent="0.15">
      <c r="A668" s="103" t="s">
        <v>465</v>
      </c>
      <c r="B668" s="101" t="s">
        <v>1797</v>
      </c>
      <c r="C668" s="101" t="s">
        <v>1845</v>
      </c>
      <c r="D668" s="160" t="s">
        <v>1846</v>
      </c>
      <c r="E668" s="101" t="s">
        <v>1847</v>
      </c>
      <c r="F668" s="101" t="s">
        <v>259</v>
      </c>
      <c r="G668" s="101"/>
      <c r="H668" s="101"/>
      <c r="I668" s="101" t="s">
        <v>296</v>
      </c>
      <c r="J668" s="101"/>
      <c r="K668" s="101"/>
      <c r="L668" s="101" t="s">
        <v>349</v>
      </c>
      <c r="M668" s="101" t="s">
        <v>436</v>
      </c>
      <c r="N668" s="101" t="s">
        <v>437</v>
      </c>
      <c r="O668" s="127" t="s">
        <v>438</v>
      </c>
      <c r="P668" s="101" t="s">
        <v>600</v>
      </c>
      <c r="Q668" s="136">
        <v>1</v>
      </c>
      <c r="R668" s="202" t="s">
        <v>1848</v>
      </c>
      <c r="S668" s="101" t="s">
        <v>1849</v>
      </c>
      <c r="T668" s="101"/>
      <c r="U668" s="101"/>
      <c r="V668" s="134"/>
      <c r="W668" s="237">
        <v>0</v>
      </c>
      <c r="X668" s="238">
        <v>200</v>
      </c>
      <c r="Y668" s="228">
        <f t="shared" si="96"/>
        <v>200</v>
      </c>
      <c r="Z668" s="238" t="s">
        <v>444</v>
      </c>
      <c r="AA668" s="238">
        <v>0</v>
      </c>
      <c r="AB668" s="240">
        <v>0</v>
      </c>
      <c r="AC668" s="241"/>
      <c r="AD668" s="242"/>
      <c r="AE668" s="243"/>
      <c r="AF668" s="230">
        <f t="shared" si="97"/>
        <v>0</v>
      </c>
      <c r="AG668" s="243"/>
      <c r="AH668" s="243"/>
      <c r="AI668" s="230">
        <f t="shared" si="98"/>
        <v>0</v>
      </c>
      <c r="AJ668" s="238">
        <v>0</v>
      </c>
      <c r="AK668" s="238">
        <v>0</v>
      </c>
      <c r="AL668" s="239">
        <v>0</v>
      </c>
      <c r="AM668" s="243"/>
      <c r="AN668" s="243"/>
      <c r="AO668" s="245"/>
      <c r="AP668" s="132" t="s">
        <v>627</v>
      </c>
      <c r="AQ668" s="133" t="s">
        <v>445</v>
      </c>
      <c r="AR668" s="191"/>
      <c r="AS668" s="191"/>
      <c r="AT668" s="191"/>
      <c r="AU668" s="191"/>
      <c r="AV668" s="191"/>
      <c r="AW668" s="191"/>
    </row>
    <row r="669" spans="1:49" ht="33.75" x14ac:dyDescent="0.15">
      <c r="A669" s="103" t="s">
        <v>1850</v>
      </c>
      <c r="B669" s="101" t="s">
        <v>1797</v>
      </c>
      <c r="C669" s="101" t="s">
        <v>1851</v>
      </c>
      <c r="D669" s="160" t="s">
        <v>1852</v>
      </c>
      <c r="E669" s="101" t="s">
        <v>1853</v>
      </c>
      <c r="F669" s="101" t="s">
        <v>259</v>
      </c>
      <c r="G669" s="101"/>
      <c r="H669" s="101"/>
      <c r="I669" s="101"/>
      <c r="J669" s="101"/>
      <c r="K669" s="101" t="s">
        <v>345</v>
      </c>
      <c r="L669" s="101"/>
      <c r="M669" s="101" t="s">
        <v>436</v>
      </c>
      <c r="N669" s="101" t="s">
        <v>437</v>
      </c>
      <c r="O669" s="127" t="s">
        <v>438</v>
      </c>
      <c r="P669" s="101" t="s">
        <v>624</v>
      </c>
      <c r="Q669" s="136">
        <v>1</v>
      </c>
      <c r="R669" s="202" t="s">
        <v>1854</v>
      </c>
      <c r="S669" s="101" t="s">
        <v>441</v>
      </c>
      <c r="T669" s="101" t="s">
        <v>478</v>
      </c>
      <c r="U669" s="101" t="s">
        <v>479</v>
      </c>
      <c r="V669" s="134" t="s">
        <v>917</v>
      </c>
      <c r="W669" s="237">
        <v>0</v>
      </c>
      <c r="X669" s="238">
        <v>55</v>
      </c>
      <c r="Y669" s="228">
        <f t="shared" si="96"/>
        <v>55</v>
      </c>
      <c r="Z669" s="238" t="s">
        <v>444</v>
      </c>
      <c r="AA669" s="238">
        <v>0</v>
      </c>
      <c r="AB669" s="240">
        <v>0</v>
      </c>
      <c r="AC669" s="241"/>
      <c r="AD669" s="242"/>
      <c r="AE669" s="243"/>
      <c r="AF669" s="230">
        <f t="shared" si="97"/>
        <v>0</v>
      </c>
      <c r="AG669" s="243"/>
      <c r="AH669" s="243"/>
      <c r="AI669" s="230">
        <f t="shared" si="98"/>
        <v>0</v>
      </c>
      <c r="AJ669" s="238">
        <v>0</v>
      </c>
      <c r="AK669" s="238">
        <v>0</v>
      </c>
      <c r="AL669" s="239">
        <v>0</v>
      </c>
      <c r="AM669" s="243"/>
      <c r="AN669" s="243"/>
      <c r="AO669" s="245"/>
      <c r="AP669" s="132" t="s">
        <v>627</v>
      </c>
      <c r="AQ669" s="133" t="s">
        <v>445</v>
      </c>
      <c r="AR669" s="191"/>
      <c r="AS669" s="191"/>
      <c r="AT669" s="191"/>
      <c r="AU669" s="191"/>
      <c r="AV669" s="191"/>
      <c r="AW669" s="191"/>
    </row>
    <row r="670" spans="1:49" ht="33.75" x14ac:dyDescent="0.15">
      <c r="A670" s="103" t="s">
        <v>1850</v>
      </c>
      <c r="B670" s="101" t="s">
        <v>1797</v>
      </c>
      <c r="C670" s="101" t="s">
        <v>1851</v>
      </c>
      <c r="D670" s="160" t="s">
        <v>1852</v>
      </c>
      <c r="E670" s="101" t="s">
        <v>1853</v>
      </c>
      <c r="F670" s="101" t="s">
        <v>259</v>
      </c>
      <c r="G670" s="101"/>
      <c r="H670" s="101"/>
      <c r="I670" s="101"/>
      <c r="J670" s="101"/>
      <c r="K670" s="101" t="s">
        <v>345</v>
      </c>
      <c r="L670" s="101"/>
      <c r="M670" s="101" t="s">
        <v>436</v>
      </c>
      <c r="N670" s="101" t="s">
        <v>437</v>
      </c>
      <c r="O670" s="127" t="s">
        <v>438</v>
      </c>
      <c r="P670" s="101" t="s">
        <v>624</v>
      </c>
      <c r="Q670" s="136">
        <v>1</v>
      </c>
      <c r="R670" s="202" t="s">
        <v>1855</v>
      </c>
      <c r="S670" s="101" t="s">
        <v>441</v>
      </c>
      <c r="T670" s="101" t="s">
        <v>478</v>
      </c>
      <c r="U670" s="101" t="s">
        <v>479</v>
      </c>
      <c r="V670" s="134" t="s">
        <v>900</v>
      </c>
      <c r="W670" s="237">
        <v>0</v>
      </c>
      <c r="X670" s="238">
        <v>34</v>
      </c>
      <c r="Y670" s="228">
        <f t="shared" si="96"/>
        <v>34</v>
      </c>
      <c r="Z670" s="238" t="s">
        <v>444</v>
      </c>
      <c r="AA670" s="238">
        <v>0</v>
      </c>
      <c r="AB670" s="240">
        <v>0</v>
      </c>
      <c r="AC670" s="241"/>
      <c r="AD670" s="242"/>
      <c r="AE670" s="243"/>
      <c r="AF670" s="230">
        <f t="shared" si="97"/>
        <v>0</v>
      </c>
      <c r="AG670" s="243"/>
      <c r="AH670" s="243"/>
      <c r="AI670" s="230">
        <f t="shared" si="98"/>
        <v>0</v>
      </c>
      <c r="AJ670" s="238">
        <v>0</v>
      </c>
      <c r="AK670" s="238">
        <v>0</v>
      </c>
      <c r="AL670" s="239">
        <v>0</v>
      </c>
      <c r="AM670" s="243"/>
      <c r="AN670" s="243"/>
      <c r="AO670" s="245"/>
      <c r="AP670" s="132" t="s">
        <v>627</v>
      </c>
      <c r="AQ670" s="133" t="s">
        <v>445</v>
      </c>
      <c r="AR670" s="191"/>
      <c r="AS670" s="191"/>
      <c r="AT670" s="191"/>
      <c r="AU670" s="191"/>
      <c r="AV670" s="191"/>
      <c r="AW670" s="191"/>
    </row>
    <row r="671" spans="1:49" ht="33.75" x14ac:dyDescent="0.15">
      <c r="A671" s="103" t="s">
        <v>1850</v>
      </c>
      <c r="B671" s="101" t="s">
        <v>1797</v>
      </c>
      <c r="C671" s="101" t="s">
        <v>1856</v>
      </c>
      <c r="D671" s="160" t="s">
        <v>1852</v>
      </c>
      <c r="E671" s="101" t="s">
        <v>1853</v>
      </c>
      <c r="F671" s="101" t="s">
        <v>259</v>
      </c>
      <c r="G671" s="101"/>
      <c r="H671" s="101"/>
      <c r="I671" s="101"/>
      <c r="J671" s="101"/>
      <c r="K671" s="101" t="s">
        <v>345</v>
      </c>
      <c r="L671" s="101"/>
      <c r="M671" s="101" t="s">
        <v>436</v>
      </c>
      <c r="N671" s="101" t="s">
        <v>437</v>
      </c>
      <c r="O671" s="127" t="s">
        <v>438</v>
      </c>
      <c r="P671" s="101" t="s">
        <v>624</v>
      </c>
      <c r="Q671" s="136">
        <v>1</v>
      </c>
      <c r="R671" s="202" t="s">
        <v>1857</v>
      </c>
      <c r="S671" s="101" t="s">
        <v>441</v>
      </c>
      <c r="T671" s="101" t="s">
        <v>478</v>
      </c>
      <c r="U671" s="101" t="s">
        <v>656</v>
      </c>
      <c r="V671" s="134" t="s">
        <v>810</v>
      </c>
      <c r="W671" s="237">
        <v>0</v>
      </c>
      <c r="X671" s="238">
        <v>54</v>
      </c>
      <c r="Y671" s="228">
        <f t="shared" si="96"/>
        <v>54</v>
      </c>
      <c r="Z671" s="238" t="s">
        <v>444</v>
      </c>
      <c r="AA671" s="238">
        <v>0</v>
      </c>
      <c r="AB671" s="240">
        <v>0</v>
      </c>
      <c r="AC671" s="241"/>
      <c r="AD671" s="242"/>
      <c r="AE671" s="243"/>
      <c r="AF671" s="230">
        <f t="shared" si="97"/>
        <v>0</v>
      </c>
      <c r="AG671" s="243"/>
      <c r="AH671" s="243"/>
      <c r="AI671" s="230">
        <f t="shared" si="98"/>
        <v>0</v>
      </c>
      <c r="AJ671" s="238">
        <v>0</v>
      </c>
      <c r="AK671" s="238">
        <v>0</v>
      </c>
      <c r="AL671" s="239">
        <v>0</v>
      </c>
      <c r="AM671" s="243"/>
      <c r="AN671" s="243"/>
      <c r="AO671" s="245"/>
      <c r="AP671" s="132" t="s">
        <v>627</v>
      </c>
      <c r="AQ671" s="133" t="s">
        <v>445</v>
      </c>
      <c r="AR671" s="191"/>
      <c r="AS671" s="191"/>
      <c r="AT671" s="191"/>
      <c r="AU671" s="191"/>
      <c r="AV671" s="191"/>
      <c r="AW671" s="191"/>
    </row>
    <row r="672" spans="1:49" ht="33.75" x14ac:dyDescent="0.15">
      <c r="A672" s="103" t="s">
        <v>1850</v>
      </c>
      <c r="B672" s="101" t="s">
        <v>1797</v>
      </c>
      <c r="C672" s="101" t="s">
        <v>1856</v>
      </c>
      <c r="D672" s="160" t="s">
        <v>1852</v>
      </c>
      <c r="E672" s="101" t="s">
        <v>1853</v>
      </c>
      <c r="F672" s="101" t="s">
        <v>259</v>
      </c>
      <c r="G672" s="101"/>
      <c r="H672" s="101"/>
      <c r="I672" s="101"/>
      <c r="J672" s="101"/>
      <c r="K672" s="101" t="s">
        <v>345</v>
      </c>
      <c r="L672" s="101"/>
      <c r="M672" s="101" t="s">
        <v>436</v>
      </c>
      <c r="N672" s="101" t="s">
        <v>437</v>
      </c>
      <c r="O672" s="127" t="s">
        <v>438</v>
      </c>
      <c r="P672" s="101" t="s">
        <v>624</v>
      </c>
      <c r="Q672" s="136">
        <v>1</v>
      </c>
      <c r="R672" s="202" t="s">
        <v>1854</v>
      </c>
      <c r="S672" s="101" t="s">
        <v>441</v>
      </c>
      <c r="T672" s="101" t="s">
        <v>478</v>
      </c>
      <c r="U672" s="101" t="s">
        <v>656</v>
      </c>
      <c r="V672" s="134" t="s">
        <v>810</v>
      </c>
      <c r="W672" s="237">
        <v>0</v>
      </c>
      <c r="X672" s="238">
        <v>69</v>
      </c>
      <c r="Y672" s="228">
        <f t="shared" si="96"/>
        <v>69</v>
      </c>
      <c r="Z672" s="238" t="s">
        <v>444</v>
      </c>
      <c r="AA672" s="238">
        <v>0</v>
      </c>
      <c r="AB672" s="240">
        <v>0</v>
      </c>
      <c r="AC672" s="241"/>
      <c r="AD672" s="242"/>
      <c r="AE672" s="243"/>
      <c r="AF672" s="230">
        <f t="shared" si="97"/>
        <v>0</v>
      </c>
      <c r="AG672" s="243"/>
      <c r="AH672" s="243"/>
      <c r="AI672" s="230">
        <f t="shared" si="98"/>
        <v>0</v>
      </c>
      <c r="AJ672" s="238">
        <v>0</v>
      </c>
      <c r="AK672" s="238">
        <v>0</v>
      </c>
      <c r="AL672" s="239">
        <v>0</v>
      </c>
      <c r="AM672" s="243"/>
      <c r="AN672" s="243"/>
      <c r="AO672" s="245"/>
      <c r="AP672" s="132" t="s">
        <v>627</v>
      </c>
      <c r="AQ672" s="133" t="s">
        <v>445</v>
      </c>
      <c r="AR672" s="191"/>
      <c r="AS672" s="191"/>
      <c r="AT672" s="191"/>
      <c r="AU672" s="191"/>
      <c r="AV672" s="191"/>
      <c r="AW672" s="191"/>
    </row>
    <row r="673" spans="1:49" ht="33.75" x14ac:dyDescent="0.15">
      <c r="A673" s="103" t="s">
        <v>1850</v>
      </c>
      <c r="B673" s="101" t="s">
        <v>1797</v>
      </c>
      <c r="C673" s="101" t="s">
        <v>1858</v>
      </c>
      <c r="D673" s="160" t="s">
        <v>1852</v>
      </c>
      <c r="E673" s="101" t="s">
        <v>1853</v>
      </c>
      <c r="F673" s="101" t="s">
        <v>259</v>
      </c>
      <c r="G673" s="101"/>
      <c r="H673" s="101"/>
      <c r="I673" s="101"/>
      <c r="J673" s="101"/>
      <c r="K673" s="101" t="s">
        <v>345</v>
      </c>
      <c r="L673" s="101"/>
      <c r="M673" s="101" t="s">
        <v>436</v>
      </c>
      <c r="N673" s="101" t="s">
        <v>437</v>
      </c>
      <c r="O673" s="127" t="s">
        <v>438</v>
      </c>
      <c r="P673" s="101" t="s">
        <v>624</v>
      </c>
      <c r="Q673" s="136">
        <v>1</v>
      </c>
      <c r="R673" s="202" t="s">
        <v>1859</v>
      </c>
      <c r="S673" s="101" t="s">
        <v>441</v>
      </c>
      <c r="T673" s="101" t="s">
        <v>478</v>
      </c>
      <c r="U673" s="101" t="s">
        <v>479</v>
      </c>
      <c r="V673" s="134" t="s">
        <v>595</v>
      </c>
      <c r="W673" s="237">
        <v>0</v>
      </c>
      <c r="X673" s="238">
        <v>123</v>
      </c>
      <c r="Y673" s="228">
        <f t="shared" si="96"/>
        <v>123</v>
      </c>
      <c r="Z673" s="238" t="s">
        <v>444</v>
      </c>
      <c r="AA673" s="238">
        <v>0</v>
      </c>
      <c r="AB673" s="240">
        <v>0</v>
      </c>
      <c r="AC673" s="241"/>
      <c r="AD673" s="242"/>
      <c r="AE673" s="243"/>
      <c r="AF673" s="230">
        <f t="shared" si="97"/>
        <v>0</v>
      </c>
      <c r="AG673" s="243"/>
      <c r="AH673" s="243"/>
      <c r="AI673" s="230">
        <f t="shared" si="98"/>
        <v>0</v>
      </c>
      <c r="AJ673" s="238">
        <v>0</v>
      </c>
      <c r="AK673" s="238">
        <v>0</v>
      </c>
      <c r="AL673" s="239">
        <v>0</v>
      </c>
      <c r="AM673" s="243"/>
      <c r="AN673" s="243"/>
      <c r="AO673" s="245"/>
      <c r="AP673" s="132" t="s">
        <v>627</v>
      </c>
      <c r="AQ673" s="133" t="s">
        <v>445</v>
      </c>
      <c r="AR673" s="191"/>
      <c r="AS673" s="191"/>
      <c r="AT673" s="191"/>
      <c r="AU673" s="191"/>
      <c r="AV673" s="191"/>
      <c r="AW673" s="191"/>
    </row>
    <row r="674" spans="1:49" ht="22.5" x14ac:dyDescent="0.15">
      <c r="A674" s="103" t="s">
        <v>465</v>
      </c>
      <c r="B674" s="101" t="s">
        <v>1797</v>
      </c>
      <c r="C674" s="101" t="s">
        <v>1860</v>
      </c>
      <c r="D674" s="160" t="s">
        <v>1861</v>
      </c>
      <c r="E674" s="101" t="s">
        <v>1862</v>
      </c>
      <c r="F674" s="101"/>
      <c r="G674" s="101" t="s">
        <v>267</v>
      </c>
      <c r="H674" s="101"/>
      <c r="I674" s="101" t="s">
        <v>296</v>
      </c>
      <c r="J674" s="101"/>
      <c r="K674" s="101"/>
      <c r="L674" s="101" t="s">
        <v>349</v>
      </c>
      <c r="M674" s="101" t="s">
        <v>449</v>
      </c>
      <c r="N674" s="101" t="s">
        <v>437</v>
      </c>
      <c r="O674" s="127" t="s">
        <v>438</v>
      </c>
      <c r="P674" s="101" t="s">
        <v>615</v>
      </c>
      <c r="Q674" s="136">
        <v>2</v>
      </c>
      <c r="R674" s="202" t="s">
        <v>1863</v>
      </c>
      <c r="S674" s="101" t="s">
        <v>1864</v>
      </c>
      <c r="T674" s="101"/>
      <c r="U674" s="101"/>
      <c r="V674" s="134"/>
      <c r="W674" s="237">
        <v>274</v>
      </c>
      <c r="X674" s="238">
        <v>0</v>
      </c>
      <c r="Y674" s="239">
        <v>274</v>
      </c>
      <c r="Z674" s="238" t="s">
        <v>444</v>
      </c>
      <c r="AA674" s="238">
        <v>0</v>
      </c>
      <c r="AB674" s="240">
        <v>0</v>
      </c>
      <c r="AC674" s="241"/>
      <c r="AD674" s="242"/>
      <c r="AE674" s="243"/>
      <c r="AF674" s="244"/>
      <c r="AG674" s="243"/>
      <c r="AH674" s="243"/>
      <c r="AI674" s="230">
        <v>0</v>
      </c>
      <c r="AJ674" s="238">
        <v>0</v>
      </c>
      <c r="AK674" s="238">
        <v>0</v>
      </c>
      <c r="AL674" s="239">
        <v>0</v>
      </c>
      <c r="AM674" s="243"/>
      <c r="AN674" s="243"/>
      <c r="AO674" s="245"/>
      <c r="AP674" s="132" t="s">
        <v>618</v>
      </c>
      <c r="AQ674" s="133" t="s">
        <v>619</v>
      </c>
      <c r="AR674" s="191"/>
      <c r="AS674" s="191"/>
      <c r="AT674" s="191"/>
      <c r="AU674" s="191"/>
      <c r="AV674" s="191"/>
      <c r="AW674" s="191"/>
    </row>
    <row r="675" spans="1:49" ht="33.75" x14ac:dyDescent="0.15">
      <c r="A675" s="103" t="s">
        <v>1850</v>
      </c>
      <c r="B675" s="101" t="s">
        <v>1797</v>
      </c>
      <c r="C675" s="101" t="s">
        <v>1865</v>
      </c>
      <c r="D675" s="160" t="s">
        <v>1852</v>
      </c>
      <c r="E675" s="101" t="s">
        <v>1853</v>
      </c>
      <c r="F675" s="101" t="s">
        <v>259</v>
      </c>
      <c r="G675" s="101"/>
      <c r="H675" s="101"/>
      <c r="I675" s="101"/>
      <c r="J675" s="101"/>
      <c r="K675" s="101" t="s">
        <v>345</v>
      </c>
      <c r="L675" s="101"/>
      <c r="M675" s="101" t="s">
        <v>436</v>
      </c>
      <c r="N675" s="101" t="s">
        <v>437</v>
      </c>
      <c r="O675" s="127" t="s">
        <v>438</v>
      </c>
      <c r="P675" s="101" t="s">
        <v>624</v>
      </c>
      <c r="Q675" s="136">
        <v>1</v>
      </c>
      <c r="R675" s="202" t="s">
        <v>1866</v>
      </c>
      <c r="S675" s="101" t="s">
        <v>441</v>
      </c>
      <c r="T675" s="101" t="s">
        <v>478</v>
      </c>
      <c r="U675" s="101" t="s">
        <v>479</v>
      </c>
      <c r="V675" s="134" t="s">
        <v>957</v>
      </c>
      <c r="W675" s="237">
        <v>0</v>
      </c>
      <c r="X675" s="238">
        <v>90</v>
      </c>
      <c r="Y675" s="228">
        <f t="shared" ref="Y675:Y678" si="99">+W675+X675</f>
        <v>90</v>
      </c>
      <c r="Z675" s="238" t="s">
        <v>444</v>
      </c>
      <c r="AA675" s="238">
        <v>0</v>
      </c>
      <c r="AB675" s="240">
        <v>0</v>
      </c>
      <c r="AC675" s="241"/>
      <c r="AD675" s="242"/>
      <c r="AE675" s="243"/>
      <c r="AF675" s="230">
        <f t="shared" ref="AF675:AF678" si="100">+AD675+AE675</f>
        <v>0</v>
      </c>
      <c r="AG675" s="243"/>
      <c r="AH675" s="243"/>
      <c r="AI675" s="230">
        <f t="shared" ref="AI675:AI678" si="101">+AG675+AH675</f>
        <v>0</v>
      </c>
      <c r="AJ675" s="238">
        <v>0</v>
      </c>
      <c r="AK675" s="238">
        <v>0</v>
      </c>
      <c r="AL675" s="239">
        <v>0</v>
      </c>
      <c r="AM675" s="243"/>
      <c r="AN675" s="243"/>
      <c r="AO675" s="245"/>
      <c r="AP675" s="132" t="s">
        <v>627</v>
      </c>
      <c r="AQ675" s="133" t="s">
        <v>445</v>
      </c>
      <c r="AR675" s="191"/>
      <c r="AS675" s="191"/>
      <c r="AT675" s="191"/>
      <c r="AU675" s="191"/>
      <c r="AV675" s="191"/>
      <c r="AW675" s="191"/>
    </row>
    <row r="676" spans="1:49" ht="33.75" x14ac:dyDescent="0.15">
      <c r="A676" s="103" t="s">
        <v>1850</v>
      </c>
      <c r="B676" s="101" t="s">
        <v>1797</v>
      </c>
      <c r="C676" s="101" t="s">
        <v>1865</v>
      </c>
      <c r="D676" s="160" t="s">
        <v>1852</v>
      </c>
      <c r="E676" s="101" t="s">
        <v>1853</v>
      </c>
      <c r="F676" s="101" t="s">
        <v>259</v>
      </c>
      <c r="G676" s="101"/>
      <c r="H676" s="101"/>
      <c r="I676" s="101"/>
      <c r="J676" s="101"/>
      <c r="K676" s="101" t="s">
        <v>345</v>
      </c>
      <c r="L676" s="101"/>
      <c r="M676" s="101" t="s">
        <v>436</v>
      </c>
      <c r="N676" s="101" t="s">
        <v>437</v>
      </c>
      <c r="O676" s="127" t="s">
        <v>438</v>
      </c>
      <c r="P676" s="101" t="s">
        <v>624</v>
      </c>
      <c r="Q676" s="136">
        <v>1</v>
      </c>
      <c r="R676" s="202" t="s">
        <v>1867</v>
      </c>
      <c r="S676" s="101" t="s">
        <v>441</v>
      </c>
      <c r="T676" s="101" t="s">
        <v>478</v>
      </c>
      <c r="U676" s="101" t="s">
        <v>479</v>
      </c>
      <c r="V676" s="134" t="s">
        <v>459</v>
      </c>
      <c r="W676" s="237">
        <v>0</v>
      </c>
      <c r="X676" s="238">
        <v>80</v>
      </c>
      <c r="Y676" s="228">
        <f t="shared" si="99"/>
        <v>80</v>
      </c>
      <c r="Z676" s="238" t="s">
        <v>444</v>
      </c>
      <c r="AA676" s="238">
        <v>0</v>
      </c>
      <c r="AB676" s="240">
        <v>0</v>
      </c>
      <c r="AC676" s="241"/>
      <c r="AD676" s="242"/>
      <c r="AE676" s="243"/>
      <c r="AF676" s="230">
        <f t="shared" si="100"/>
        <v>0</v>
      </c>
      <c r="AG676" s="243"/>
      <c r="AH676" s="243"/>
      <c r="AI676" s="230">
        <f t="shared" si="101"/>
        <v>0</v>
      </c>
      <c r="AJ676" s="238">
        <v>0</v>
      </c>
      <c r="AK676" s="238">
        <v>0</v>
      </c>
      <c r="AL676" s="239">
        <v>0</v>
      </c>
      <c r="AM676" s="243"/>
      <c r="AN676" s="243"/>
      <c r="AO676" s="245"/>
      <c r="AP676" s="132" t="s">
        <v>627</v>
      </c>
      <c r="AQ676" s="133" t="s">
        <v>445</v>
      </c>
      <c r="AR676" s="191"/>
      <c r="AS676" s="191"/>
      <c r="AT676" s="191"/>
      <c r="AU676" s="191"/>
      <c r="AV676" s="191"/>
      <c r="AW676" s="191"/>
    </row>
    <row r="677" spans="1:49" ht="33.75" x14ac:dyDescent="0.15">
      <c r="A677" s="103" t="s">
        <v>1850</v>
      </c>
      <c r="B677" s="101" t="s">
        <v>1797</v>
      </c>
      <c r="C677" s="101" t="s">
        <v>1868</v>
      </c>
      <c r="D677" s="160" t="s">
        <v>1852</v>
      </c>
      <c r="E677" s="101" t="s">
        <v>1853</v>
      </c>
      <c r="F677" s="101" t="s">
        <v>259</v>
      </c>
      <c r="G677" s="101"/>
      <c r="H677" s="101"/>
      <c r="I677" s="101"/>
      <c r="J677" s="101"/>
      <c r="K677" s="101" t="s">
        <v>345</v>
      </c>
      <c r="L677" s="101"/>
      <c r="M677" s="101" t="s">
        <v>436</v>
      </c>
      <c r="N677" s="101" t="s">
        <v>437</v>
      </c>
      <c r="O677" s="127" t="s">
        <v>438</v>
      </c>
      <c r="P677" s="101" t="s">
        <v>624</v>
      </c>
      <c r="Q677" s="136">
        <v>1</v>
      </c>
      <c r="R677" s="202" t="s">
        <v>1867</v>
      </c>
      <c r="S677" s="101" t="s">
        <v>441</v>
      </c>
      <c r="T677" s="101" t="s">
        <v>478</v>
      </c>
      <c r="U677" s="101" t="s">
        <v>479</v>
      </c>
      <c r="V677" s="134" t="s">
        <v>479</v>
      </c>
      <c r="W677" s="237">
        <v>0</v>
      </c>
      <c r="X677" s="238">
        <v>140</v>
      </c>
      <c r="Y677" s="228">
        <f t="shared" si="99"/>
        <v>140</v>
      </c>
      <c r="Z677" s="238" t="s">
        <v>444</v>
      </c>
      <c r="AA677" s="238">
        <v>0</v>
      </c>
      <c r="AB677" s="240">
        <v>0</v>
      </c>
      <c r="AC677" s="241"/>
      <c r="AD677" s="242"/>
      <c r="AE677" s="243"/>
      <c r="AF677" s="230">
        <f t="shared" si="100"/>
        <v>0</v>
      </c>
      <c r="AG677" s="243"/>
      <c r="AH677" s="243"/>
      <c r="AI677" s="230">
        <f t="shared" si="101"/>
        <v>0</v>
      </c>
      <c r="AJ677" s="238">
        <v>0</v>
      </c>
      <c r="AK677" s="238">
        <v>0</v>
      </c>
      <c r="AL677" s="239">
        <v>0</v>
      </c>
      <c r="AM677" s="243"/>
      <c r="AN677" s="243"/>
      <c r="AO677" s="245"/>
      <c r="AP677" s="132" t="s">
        <v>627</v>
      </c>
      <c r="AQ677" s="133" t="s">
        <v>445</v>
      </c>
      <c r="AR677" s="191"/>
      <c r="AS677" s="191"/>
      <c r="AT677" s="191"/>
      <c r="AU677" s="191"/>
      <c r="AV677" s="191"/>
      <c r="AW677" s="191"/>
    </row>
    <row r="678" spans="1:49" ht="33.75" x14ac:dyDescent="0.15">
      <c r="A678" s="103" t="s">
        <v>1850</v>
      </c>
      <c r="B678" s="101" t="s">
        <v>1797</v>
      </c>
      <c r="C678" s="101" t="s">
        <v>1868</v>
      </c>
      <c r="D678" s="160" t="s">
        <v>1852</v>
      </c>
      <c r="E678" s="101" t="s">
        <v>1853</v>
      </c>
      <c r="F678" s="101" t="s">
        <v>259</v>
      </c>
      <c r="G678" s="101"/>
      <c r="H678" s="101"/>
      <c r="I678" s="101"/>
      <c r="J678" s="101"/>
      <c r="K678" s="101" t="s">
        <v>345</v>
      </c>
      <c r="L678" s="101"/>
      <c r="M678" s="101" t="s">
        <v>436</v>
      </c>
      <c r="N678" s="101" t="s">
        <v>437</v>
      </c>
      <c r="O678" s="127" t="s">
        <v>438</v>
      </c>
      <c r="P678" s="101" t="s">
        <v>624</v>
      </c>
      <c r="Q678" s="136">
        <v>1</v>
      </c>
      <c r="R678" s="202" t="s">
        <v>1854</v>
      </c>
      <c r="S678" s="101" t="s">
        <v>441</v>
      </c>
      <c r="T678" s="101" t="s">
        <v>478</v>
      </c>
      <c r="U678" s="101" t="s">
        <v>701</v>
      </c>
      <c r="V678" s="134" t="s">
        <v>944</v>
      </c>
      <c r="W678" s="237">
        <v>0</v>
      </c>
      <c r="X678" s="238">
        <v>43</v>
      </c>
      <c r="Y678" s="228">
        <f t="shared" si="99"/>
        <v>43</v>
      </c>
      <c r="Z678" s="238" t="s">
        <v>444</v>
      </c>
      <c r="AA678" s="238">
        <v>0</v>
      </c>
      <c r="AB678" s="240">
        <v>0</v>
      </c>
      <c r="AC678" s="241"/>
      <c r="AD678" s="242"/>
      <c r="AE678" s="243"/>
      <c r="AF678" s="230">
        <f t="shared" si="100"/>
        <v>0</v>
      </c>
      <c r="AG678" s="243"/>
      <c r="AH678" s="243"/>
      <c r="AI678" s="230">
        <f t="shared" si="101"/>
        <v>0</v>
      </c>
      <c r="AJ678" s="238">
        <v>0</v>
      </c>
      <c r="AK678" s="238">
        <v>0</v>
      </c>
      <c r="AL678" s="239">
        <v>0</v>
      </c>
      <c r="AM678" s="243"/>
      <c r="AN678" s="243"/>
      <c r="AO678" s="245"/>
      <c r="AP678" s="132" t="s">
        <v>627</v>
      </c>
      <c r="AQ678" s="133" t="s">
        <v>445</v>
      </c>
      <c r="AR678" s="191"/>
      <c r="AS678" s="191"/>
      <c r="AT678" s="191"/>
      <c r="AU678" s="191"/>
      <c r="AV678" s="191"/>
      <c r="AW678" s="191"/>
    </row>
    <row r="679" spans="1:49" ht="22.5" x14ac:dyDescent="0.15">
      <c r="A679" s="103" t="s">
        <v>432</v>
      </c>
      <c r="B679" s="101" t="s">
        <v>1797</v>
      </c>
      <c r="C679" s="101" t="s">
        <v>1869</v>
      </c>
      <c r="D679" s="160" t="s">
        <v>460</v>
      </c>
      <c r="E679" s="101" t="s">
        <v>1862</v>
      </c>
      <c r="F679" s="101"/>
      <c r="G679" s="101" t="s">
        <v>267</v>
      </c>
      <c r="H679" s="101"/>
      <c r="I679" s="101" t="s">
        <v>296</v>
      </c>
      <c r="J679" s="101"/>
      <c r="K679" s="101"/>
      <c r="L679" s="101" t="s">
        <v>349</v>
      </c>
      <c r="M679" s="101" t="s">
        <v>449</v>
      </c>
      <c r="N679" s="101" t="s">
        <v>437</v>
      </c>
      <c r="O679" s="127" t="s">
        <v>438</v>
      </c>
      <c r="P679" s="101" t="s">
        <v>439</v>
      </c>
      <c r="Q679" s="136">
        <v>1</v>
      </c>
      <c r="R679" s="202" t="s">
        <v>1870</v>
      </c>
      <c r="S679" s="101" t="s">
        <v>441</v>
      </c>
      <c r="T679" s="101" t="s">
        <v>649</v>
      </c>
      <c r="U679" s="101" t="s">
        <v>625</v>
      </c>
      <c r="V679" s="134" t="s">
        <v>975</v>
      </c>
      <c r="W679" s="237">
        <v>400</v>
      </c>
      <c r="X679" s="238">
        <v>200</v>
      </c>
      <c r="Y679" s="239">
        <v>600</v>
      </c>
      <c r="Z679" s="238" t="s">
        <v>444</v>
      </c>
      <c r="AA679" s="238">
        <v>0</v>
      </c>
      <c r="AB679" s="240">
        <v>0</v>
      </c>
      <c r="AC679" s="241"/>
      <c r="AD679" s="242"/>
      <c r="AE679" s="243"/>
      <c r="AF679" s="244"/>
      <c r="AG679" s="243"/>
      <c r="AH679" s="243"/>
      <c r="AI679" s="230">
        <v>0</v>
      </c>
      <c r="AJ679" s="238">
        <v>0</v>
      </c>
      <c r="AK679" s="238">
        <v>0</v>
      </c>
      <c r="AL679" s="239">
        <v>0</v>
      </c>
      <c r="AM679" s="243"/>
      <c r="AN679" s="243"/>
      <c r="AO679" s="245"/>
      <c r="AP679" s="132" t="s">
        <v>618</v>
      </c>
      <c r="AQ679" s="133" t="s">
        <v>619</v>
      </c>
      <c r="AR679" s="191"/>
      <c r="AS679" s="191"/>
      <c r="AT679" s="191"/>
      <c r="AU679" s="191"/>
      <c r="AV679" s="191"/>
      <c r="AW679" s="191"/>
    </row>
    <row r="680" spans="1:49" ht="33.75" x14ac:dyDescent="0.15">
      <c r="A680" s="103" t="s">
        <v>1850</v>
      </c>
      <c r="B680" s="101" t="s">
        <v>1797</v>
      </c>
      <c r="C680" s="101" t="s">
        <v>1869</v>
      </c>
      <c r="D680" s="160" t="s">
        <v>1852</v>
      </c>
      <c r="E680" s="101" t="s">
        <v>1853</v>
      </c>
      <c r="F680" s="101" t="s">
        <v>259</v>
      </c>
      <c r="G680" s="101"/>
      <c r="H680" s="101"/>
      <c r="I680" s="101"/>
      <c r="J680" s="101"/>
      <c r="K680" s="101" t="s">
        <v>345</v>
      </c>
      <c r="L680" s="101"/>
      <c r="M680" s="101" t="s">
        <v>436</v>
      </c>
      <c r="N680" s="101" t="s">
        <v>437</v>
      </c>
      <c r="O680" s="127" t="s">
        <v>438</v>
      </c>
      <c r="P680" s="101" t="s">
        <v>624</v>
      </c>
      <c r="Q680" s="136">
        <v>1</v>
      </c>
      <c r="R680" s="202" t="s">
        <v>1871</v>
      </c>
      <c r="S680" s="101" t="s">
        <v>441</v>
      </c>
      <c r="T680" s="101" t="s">
        <v>478</v>
      </c>
      <c r="U680" s="101" t="s">
        <v>479</v>
      </c>
      <c r="V680" s="134" t="s">
        <v>479</v>
      </c>
      <c r="W680" s="237">
        <v>0</v>
      </c>
      <c r="X680" s="238">
        <v>152</v>
      </c>
      <c r="Y680" s="228">
        <f t="shared" ref="Y680:Y681" si="102">+W680+X680</f>
        <v>152</v>
      </c>
      <c r="Z680" s="238" t="s">
        <v>444</v>
      </c>
      <c r="AA680" s="238">
        <v>0</v>
      </c>
      <c r="AB680" s="240">
        <v>0</v>
      </c>
      <c r="AC680" s="241"/>
      <c r="AD680" s="242"/>
      <c r="AE680" s="243"/>
      <c r="AF680" s="230">
        <f t="shared" ref="AF680:AF681" si="103">+AD680+AE680</f>
        <v>0</v>
      </c>
      <c r="AG680" s="243"/>
      <c r="AH680" s="243"/>
      <c r="AI680" s="230">
        <f t="shared" ref="AI680:AI681" si="104">+AG680+AH680</f>
        <v>0</v>
      </c>
      <c r="AJ680" s="238">
        <v>0</v>
      </c>
      <c r="AK680" s="238">
        <v>0</v>
      </c>
      <c r="AL680" s="239">
        <v>0</v>
      </c>
      <c r="AM680" s="243"/>
      <c r="AN680" s="243"/>
      <c r="AO680" s="245"/>
      <c r="AP680" s="132" t="s">
        <v>627</v>
      </c>
      <c r="AQ680" s="133" t="s">
        <v>445</v>
      </c>
      <c r="AR680" s="191"/>
      <c r="AS680" s="191"/>
      <c r="AT680" s="191"/>
      <c r="AU680" s="191"/>
      <c r="AV680" s="191"/>
      <c r="AW680" s="191"/>
    </row>
    <row r="681" spans="1:49" ht="33.75" x14ac:dyDescent="0.15">
      <c r="A681" s="103" t="s">
        <v>1850</v>
      </c>
      <c r="B681" s="101" t="s">
        <v>1797</v>
      </c>
      <c r="C681" s="101" t="s">
        <v>1869</v>
      </c>
      <c r="D681" s="160" t="s">
        <v>1852</v>
      </c>
      <c r="E681" s="101" t="s">
        <v>1853</v>
      </c>
      <c r="F681" s="101" t="s">
        <v>259</v>
      </c>
      <c r="G681" s="101"/>
      <c r="H681" s="101"/>
      <c r="I681" s="101"/>
      <c r="J681" s="101"/>
      <c r="K681" s="101" t="s">
        <v>345</v>
      </c>
      <c r="L681" s="101"/>
      <c r="M681" s="101" t="s">
        <v>436</v>
      </c>
      <c r="N681" s="101" t="s">
        <v>437</v>
      </c>
      <c r="O681" s="127" t="s">
        <v>438</v>
      </c>
      <c r="P681" s="101" t="s">
        <v>624</v>
      </c>
      <c r="Q681" s="136">
        <v>1</v>
      </c>
      <c r="R681" s="202" t="s">
        <v>1866</v>
      </c>
      <c r="S681" s="101" t="s">
        <v>441</v>
      </c>
      <c r="T681" s="101" t="s">
        <v>478</v>
      </c>
      <c r="U681" s="101" t="s">
        <v>479</v>
      </c>
      <c r="V681" s="134" t="s">
        <v>791</v>
      </c>
      <c r="W681" s="237">
        <v>0</v>
      </c>
      <c r="X681" s="238">
        <v>105</v>
      </c>
      <c r="Y681" s="228">
        <f t="shared" si="102"/>
        <v>105</v>
      </c>
      <c r="Z681" s="238" t="s">
        <v>444</v>
      </c>
      <c r="AA681" s="238">
        <v>0</v>
      </c>
      <c r="AB681" s="240">
        <v>0</v>
      </c>
      <c r="AC681" s="241"/>
      <c r="AD681" s="242"/>
      <c r="AE681" s="243"/>
      <c r="AF681" s="230">
        <f t="shared" si="103"/>
        <v>0</v>
      </c>
      <c r="AG681" s="243"/>
      <c r="AH681" s="243"/>
      <c r="AI681" s="230">
        <f t="shared" si="104"/>
        <v>0</v>
      </c>
      <c r="AJ681" s="238">
        <v>0</v>
      </c>
      <c r="AK681" s="238">
        <v>0</v>
      </c>
      <c r="AL681" s="239">
        <v>0</v>
      </c>
      <c r="AM681" s="243"/>
      <c r="AN681" s="243"/>
      <c r="AO681" s="245"/>
      <c r="AP681" s="132" t="s">
        <v>627</v>
      </c>
      <c r="AQ681" s="133" t="s">
        <v>445</v>
      </c>
      <c r="AR681" s="191"/>
      <c r="AS681" s="191"/>
      <c r="AT681" s="191"/>
      <c r="AU681" s="191"/>
      <c r="AV681" s="191"/>
      <c r="AW681" s="191"/>
    </row>
    <row r="682" spans="1:49" ht="22.5" x14ac:dyDescent="0.15">
      <c r="A682" s="103" t="s">
        <v>465</v>
      </c>
      <c r="B682" s="101" t="s">
        <v>1797</v>
      </c>
      <c r="C682" s="101" t="s">
        <v>1872</v>
      </c>
      <c r="D682" s="160" t="s">
        <v>1861</v>
      </c>
      <c r="E682" s="101" t="s">
        <v>1862</v>
      </c>
      <c r="F682" s="101"/>
      <c r="G682" s="101" t="s">
        <v>267</v>
      </c>
      <c r="H682" s="101"/>
      <c r="I682" s="101" t="s">
        <v>296</v>
      </c>
      <c r="J682" s="101"/>
      <c r="K682" s="101"/>
      <c r="L682" s="101" t="s">
        <v>349</v>
      </c>
      <c r="M682" s="101" t="s">
        <v>449</v>
      </c>
      <c r="N682" s="101" t="s">
        <v>437</v>
      </c>
      <c r="O682" s="127" t="s">
        <v>438</v>
      </c>
      <c r="P682" s="101" t="s">
        <v>439</v>
      </c>
      <c r="Q682" s="136">
        <v>2</v>
      </c>
      <c r="R682" s="202" t="s">
        <v>1873</v>
      </c>
      <c r="S682" s="101" t="s">
        <v>1874</v>
      </c>
      <c r="T682" s="101"/>
      <c r="U682" s="101"/>
      <c r="V682" s="134"/>
      <c r="W682" s="237">
        <v>540</v>
      </c>
      <c r="X682" s="238">
        <v>0</v>
      </c>
      <c r="Y682" s="239">
        <v>540</v>
      </c>
      <c r="Z682" s="238" t="s">
        <v>444</v>
      </c>
      <c r="AA682" s="238">
        <v>0</v>
      </c>
      <c r="AB682" s="240">
        <v>0</v>
      </c>
      <c r="AC682" s="241"/>
      <c r="AD682" s="242"/>
      <c r="AE682" s="243"/>
      <c r="AF682" s="244"/>
      <c r="AG682" s="243"/>
      <c r="AH682" s="243"/>
      <c r="AI682" s="230">
        <v>0</v>
      </c>
      <c r="AJ682" s="238">
        <v>0</v>
      </c>
      <c r="AK682" s="238">
        <v>0</v>
      </c>
      <c r="AL682" s="239">
        <v>0</v>
      </c>
      <c r="AM682" s="243"/>
      <c r="AN682" s="243"/>
      <c r="AO682" s="245"/>
      <c r="AP682" s="132" t="s">
        <v>618</v>
      </c>
      <c r="AQ682" s="133" t="s">
        <v>619</v>
      </c>
      <c r="AR682" s="191"/>
      <c r="AS682" s="191"/>
      <c r="AT682" s="191"/>
      <c r="AU682" s="191"/>
      <c r="AV682" s="191"/>
      <c r="AW682" s="191"/>
    </row>
    <row r="683" spans="1:49" ht="22.5" x14ac:dyDescent="0.15">
      <c r="A683" s="103" t="s">
        <v>1875</v>
      </c>
      <c r="B683" s="101" t="s">
        <v>1876</v>
      </c>
      <c r="C683" s="101" t="s">
        <v>1877</v>
      </c>
      <c r="D683" s="160" t="s">
        <v>1878</v>
      </c>
      <c r="E683" s="101" t="s">
        <v>259</v>
      </c>
      <c r="F683" s="101" t="s">
        <v>259</v>
      </c>
      <c r="G683" s="101"/>
      <c r="H683" s="101"/>
      <c r="I683" s="101"/>
      <c r="J683" s="101"/>
      <c r="K683" s="101"/>
      <c r="L683" s="101"/>
      <c r="M683" s="101" t="s">
        <v>436</v>
      </c>
      <c r="N683" s="101" t="s">
        <v>499</v>
      </c>
      <c r="O683" s="127" t="s">
        <v>438</v>
      </c>
      <c r="P683" s="101" t="s">
        <v>473</v>
      </c>
      <c r="Q683" s="136">
        <v>31</v>
      </c>
      <c r="R683" s="202"/>
      <c r="S683" s="101"/>
      <c r="T683" s="101"/>
      <c r="U683" s="101"/>
      <c r="V683" s="134"/>
      <c r="W683" s="237"/>
      <c r="X683" s="238"/>
      <c r="Y683" s="228">
        <f t="shared" ref="Y683:Y746" si="105">+W683+X683</f>
        <v>0</v>
      </c>
      <c r="Z683" s="238"/>
      <c r="AA683" s="238"/>
      <c r="AB683" s="240"/>
      <c r="AC683" s="241" t="s">
        <v>496</v>
      </c>
      <c r="AD683" s="242">
        <v>0</v>
      </c>
      <c r="AE683" s="243">
        <v>0</v>
      </c>
      <c r="AF683" s="230">
        <f t="shared" ref="AF683:AF746" si="106">+AD683+AE683</f>
        <v>0</v>
      </c>
      <c r="AG683" s="243">
        <v>0</v>
      </c>
      <c r="AH683" s="243">
        <v>4</v>
      </c>
      <c r="AI683" s="230">
        <f t="shared" ref="AI683:AI746" si="107">+AG683+AH683</f>
        <v>4</v>
      </c>
      <c r="AJ683" s="238">
        <v>0</v>
      </c>
      <c r="AK683" s="238">
        <v>4</v>
      </c>
      <c r="AL683" s="239">
        <v>4</v>
      </c>
      <c r="AM683" s="243" t="s">
        <v>444</v>
      </c>
      <c r="AN683" s="243">
        <v>0</v>
      </c>
      <c r="AO683" s="245">
        <v>0</v>
      </c>
      <c r="AP683" s="132" t="s">
        <v>638</v>
      </c>
      <c r="AQ683" s="133" t="s">
        <v>643</v>
      </c>
      <c r="AR683" s="191"/>
      <c r="AS683" s="191"/>
      <c r="AT683" s="191"/>
      <c r="AU683" s="191"/>
      <c r="AV683" s="191"/>
      <c r="AW683" s="191"/>
    </row>
    <row r="684" spans="1:49" ht="22.5" x14ac:dyDescent="0.15">
      <c r="A684" s="103" t="s">
        <v>1875</v>
      </c>
      <c r="B684" s="101" t="s">
        <v>1876</v>
      </c>
      <c r="C684" s="101" t="s">
        <v>1877</v>
      </c>
      <c r="D684" s="160" t="s">
        <v>1879</v>
      </c>
      <c r="E684" s="101" t="s">
        <v>259</v>
      </c>
      <c r="F684" s="101" t="s">
        <v>259</v>
      </c>
      <c r="G684" s="101"/>
      <c r="H684" s="101"/>
      <c r="I684" s="101"/>
      <c r="J684" s="101"/>
      <c r="K684" s="101"/>
      <c r="L684" s="101"/>
      <c r="M684" s="101" t="s">
        <v>436</v>
      </c>
      <c r="N684" s="101" t="s">
        <v>499</v>
      </c>
      <c r="O684" s="127" t="s">
        <v>438</v>
      </c>
      <c r="P684" s="101" t="s">
        <v>473</v>
      </c>
      <c r="Q684" s="136">
        <v>31</v>
      </c>
      <c r="R684" s="202"/>
      <c r="S684" s="101"/>
      <c r="T684" s="101"/>
      <c r="U684" s="101"/>
      <c r="V684" s="134"/>
      <c r="W684" s="237"/>
      <c r="X684" s="238"/>
      <c r="Y684" s="228">
        <f t="shared" si="105"/>
        <v>0</v>
      </c>
      <c r="Z684" s="238"/>
      <c r="AA684" s="238"/>
      <c r="AB684" s="240"/>
      <c r="AC684" s="241" t="s">
        <v>496</v>
      </c>
      <c r="AD684" s="242">
        <v>0</v>
      </c>
      <c r="AE684" s="243">
        <v>0</v>
      </c>
      <c r="AF684" s="230">
        <f t="shared" si="106"/>
        <v>0</v>
      </c>
      <c r="AG684" s="243">
        <v>0</v>
      </c>
      <c r="AH684" s="243">
        <v>237</v>
      </c>
      <c r="AI684" s="230">
        <f t="shared" si="107"/>
        <v>237</v>
      </c>
      <c r="AJ684" s="238">
        <v>0</v>
      </c>
      <c r="AK684" s="238">
        <v>237</v>
      </c>
      <c r="AL684" s="239">
        <v>237</v>
      </c>
      <c r="AM684" s="243" t="s">
        <v>444</v>
      </c>
      <c r="AN684" s="243">
        <v>0</v>
      </c>
      <c r="AO684" s="245">
        <v>0</v>
      </c>
      <c r="AP684" s="132" t="s">
        <v>638</v>
      </c>
      <c r="AQ684" s="133" t="s">
        <v>643</v>
      </c>
      <c r="AR684" s="191"/>
      <c r="AS684" s="191"/>
      <c r="AT684" s="191"/>
      <c r="AU684" s="191"/>
      <c r="AV684" s="191"/>
      <c r="AW684" s="191"/>
    </row>
    <row r="685" spans="1:49" ht="22.5" x14ac:dyDescent="0.15">
      <c r="A685" s="103" t="s">
        <v>1875</v>
      </c>
      <c r="B685" s="101" t="s">
        <v>1876</v>
      </c>
      <c r="C685" s="101" t="s">
        <v>1877</v>
      </c>
      <c r="D685" s="160" t="s">
        <v>1880</v>
      </c>
      <c r="E685" s="101" t="s">
        <v>259</v>
      </c>
      <c r="F685" s="101" t="s">
        <v>259</v>
      </c>
      <c r="G685" s="101"/>
      <c r="H685" s="101"/>
      <c r="I685" s="101"/>
      <c r="J685" s="101"/>
      <c r="K685" s="101"/>
      <c r="L685" s="101"/>
      <c r="M685" s="101" t="s">
        <v>436</v>
      </c>
      <c r="N685" s="101" t="s">
        <v>499</v>
      </c>
      <c r="O685" s="127" t="s">
        <v>438</v>
      </c>
      <c r="P685" s="101" t="s">
        <v>473</v>
      </c>
      <c r="Q685" s="136">
        <v>31</v>
      </c>
      <c r="R685" s="202"/>
      <c r="S685" s="101"/>
      <c r="T685" s="101"/>
      <c r="U685" s="101"/>
      <c r="V685" s="134"/>
      <c r="W685" s="237"/>
      <c r="X685" s="238"/>
      <c r="Y685" s="228">
        <f t="shared" si="105"/>
        <v>0</v>
      </c>
      <c r="Z685" s="238"/>
      <c r="AA685" s="238"/>
      <c r="AB685" s="240"/>
      <c r="AC685" s="241" t="s">
        <v>496</v>
      </c>
      <c r="AD685" s="242">
        <v>0</v>
      </c>
      <c r="AE685" s="243">
        <v>0</v>
      </c>
      <c r="AF685" s="230">
        <f t="shared" si="106"/>
        <v>0</v>
      </c>
      <c r="AG685" s="243">
        <v>0</v>
      </c>
      <c r="AH685" s="243">
        <v>2</v>
      </c>
      <c r="AI685" s="230">
        <f t="shared" si="107"/>
        <v>2</v>
      </c>
      <c r="AJ685" s="238">
        <v>0</v>
      </c>
      <c r="AK685" s="238">
        <v>2</v>
      </c>
      <c r="AL685" s="239">
        <v>2</v>
      </c>
      <c r="AM685" s="243" t="s">
        <v>444</v>
      </c>
      <c r="AN685" s="243">
        <v>0</v>
      </c>
      <c r="AO685" s="245">
        <v>0</v>
      </c>
      <c r="AP685" s="132" t="s">
        <v>638</v>
      </c>
      <c r="AQ685" s="133" t="s">
        <v>643</v>
      </c>
      <c r="AR685" s="191"/>
      <c r="AS685" s="191"/>
      <c r="AT685" s="191"/>
      <c r="AU685" s="191"/>
      <c r="AV685" s="191"/>
      <c r="AW685" s="191"/>
    </row>
    <row r="686" spans="1:49" ht="22.5" x14ac:dyDescent="0.15">
      <c r="A686" s="103" t="s">
        <v>496</v>
      </c>
      <c r="B686" s="101" t="s">
        <v>1876</v>
      </c>
      <c r="C686" s="101" t="s">
        <v>1877</v>
      </c>
      <c r="D686" s="160" t="s">
        <v>1799</v>
      </c>
      <c r="E686" s="101" t="s">
        <v>259</v>
      </c>
      <c r="F686" s="101" t="s">
        <v>259</v>
      </c>
      <c r="G686" s="101"/>
      <c r="H686" s="101"/>
      <c r="I686" s="101"/>
      <c r="J686" s="101"/>
      <c r="K686" s="101"/>
      <c r="L686" s="101"/>
      <c r="M686" s="101" t="s">
        <v>436</v>
      </c>
      <c r="N686" s="101" t="s">
        <v>499</v>
      </c>
      <c r="O686" s="127" t="s">
        <v>438</v>
      </c>
      <c r="P686" s="101" t="s">
        <v>473</v>
      </c>
      <c r="Q686" s="136">
        <v>31</v>
      </c>
      <c r="R686" s="202"/>
      <c r="S686" s="101"/>
      <c r="T686" s="101"/>
      <c r="U686" s="101"/>
      <c r="V686" s="134"/>
      <c r="W686" s="237"/>
      <c r="X686" s="238"/>
      <c r="Y686" s="228">
        <f t="shared" si="105"/>
        <v>0</v>
      </c>
      <c r="Z686" s="238"/>
      <c r="AA686" s="238"/>
      <c r="AB686" s="240"/>
      <c r="AC686" s="241" t="s">
        <v>496</v>
      </c>
      <c r="AD686" s="242">
        <v>0</v>
      </c>
      <c r="AE686" s="243">
        <v>0</v>
      </c>
      <c r="AF686" s="230">
        <f t="shared" si="106"/>
        <v>0</v>
      </c>
      <c r="AG686" s="243">
        <v>0</v>
      </c>
      <c r="AH686" s="243">
        <v>5</v>
      </c>
      <c r="AI686" s="230">
        <f t="shared" si="107"/>
        <v>5</v>
      </c>
      <c r="AJ686" s="238">
        <v>0</v>
      </c>
      <c r="AK686" s="238">
        <v>5</v>
      </c>
      <c r="AL686" s="239">
        <v>5</v>
      </c>
      <c r="AM686" s="243" t="s">
        <v>444</v>
      </c>
      <c r="AN686" s="243">
        <v>0</v>
      </c>
      <c r="AO686" s="245">
        <v>0</v>
      </c>
      <c r="AP686" s="132" t="s">
        <v>638</v>
      </c>
      <c r="AQ686" s="133" t="s">
        <v>643</v>
      </c>
      <c r="AR686" s="191"/>
      <c r="AS686" s="191"/>
      <c r="AT686" s="191"/>
      <c r="AU686" s="191"/>
      <c r="AV686" s="191"/>
      <c r="AW686" s="191"/>
    </row>
    <row r="687" spans="1:49" ht="22.5" x14ac:dyDescent="0.15">
      <c r="A687" s="103" t="s">
        <v>496</v>
      </c>
      <c r="B687" s="101" t="s">
        <v>1876</v>
      </c>
      <c r="C687" s="101" t="s">
        <v>1877</v>
      </c>
      <c r="D687" s="160" t="s">
        <v>1681</v>
      </c>
      <c r="E687" s="101" t="s">
        <v>259</v>
      </c>
      <c r="F687" s="101" t="s">
        <v>259</v>
      </c>
      <c r="G687" s="101"/>
      <c r="H687" s="101"/>
      <c r="I687" s="101"/>
      <c r="J687" s="101"/>
      <c r="K687" s="101"/>
      <c r="L687" s="101"/>
      <c r="M687" s="101" t="s">
        <v>436</v>
      </c>
      <c r="N687" s="101" t="s">
        <v>499</v>
      </c>
      <c r="O687" s="127" t="s">
        <v>438</v>
      </c>
      <c r="P687" s="101" t="s">
        <v>473</v>
      </c>
      <c r="Q687" s="136">
        <v>31</v>
      </c>
      <c r="R687" s="202"/>
      <c r="S687" s="101"/>
      <c r="T687" s="101"/>
      <c r="U687" s="101"/>
      <c r="V687" s="134"/>
      <c r="W687" s="237"/>
      <c r="X687" s="238"/>
      <c r="Y687" s="228">
        <f t="shared" si="105"/>
        <v>0</v>
      </c>
      <c r="Z687" s="238"/>
      <c r="AA687" s="238"/>
      <c r="AB687" s="240"/>
      <c r="AC687" s="241" t="s">
        <v>496</v>
      </c>
      <c r="AD687" s="242">
        <v>0</v>
      </c>
      <c r="AE687" s="243">
        <v>0</v>
      </c>
      <c r="AF687" s="230">
        <f t="shared" si="106"/>
        <v>0</v>
      </c>
      <c r="AG687" s="243">
        <v>0</v>
      </c>
      <c r="AH687" s="243">
        <v>2</v>
      </c>
      <c r="AI687" s="230">
        <f t="shared" si="107"/>
        <v>2</v>
      </c>
      <c r="AJ687" s="238">
        <v>0</v>
      </c>
      <c r="AK687" s="238">
        <v>2</v>
      </c>
      <c r="AL687" s="239">
        <v>2</v>
      </c>
      <c r="AM687" s="243" t="s">
        <v>444</v>
      </c>
      <c r="AN687" s="243">
        <v>0</v>
      </c>
      <c r="AO687" s="245">
        <v>0</v>
      </c>
      <c r="AP687" s="132" t="s">
        <v>638</v>
      </c>
      <c r="AQ687" s="133" t="s">
        <v>643</v>
      </c>
      <c r="AR687" s="191"/>
      <c r="AS687" s="191"/>
      <c r="AT687" s="191"/>
      <c r="AU687" s="191"/>
      <c r="AV687" s="191"/>
      <c r="AW687" s="191"/>
    </row>
    <row r="688" spans="1:49" ht="22.5" x14ac:dyDescent="0.15">
      <c r="A688" s="103" t="s">
        <v>496</v>
      </c>
      <c r="B688" s="101" t="s">
        <v>1876</v>
      </c>
      <c r="C688" s="101" t="s">
        <v>1877</v>
      </c>
      <c r="D688" s="160" t="s">
        <v>1800</v>
      </c>
      <c r="E688" s="101" t="s">
        <v>259</v>
      </c>
      <c r="F688" s="101" t="s">
        <v>259</v>
      </c>
      <c r="G688" s="101"/>
      <c r="H688" s="101"/>
      <c r="I688" s="101"/>
      <c r="J688" s="101"/>
      <c r="K688" s="101"/>
      <c r="L688" s="101"/>
      <c r="M688" s="101" t="s">
        <v>436</v>
      </c>
      <c r="N688" s="101" t="s">
        <v>499</v>
      </c>
      <c r="O688" s="127" t="s">
        <v>438</v>
      </c>
      <c r="P688" s="101" t="s">
        <v>473</v>
      </c>
      <c r="Q688" s="136">
        <v>31</v>
      </c>
      <c r="R688" s="202"/>
      <c r="S688" s="101"/>
      <c r="T688" s="101"/>
      <c r="U688" s="101"/>
      <c r="V688" s="134"/>
      <c r="W688" s="237"/>
      <c r="X688" s="238"/>
      <c r="Y688" s="228">
        <f t="shared" si="105"/>
        <v>0</v>
      </c>
      <c r="Z688" s="238"/>
      <c r="AA688" s="238"/>
      <c r="AB688" s="240"/>
      <c r="AC688" s="241" t="s">
        <v>496</v>
      </c>
      <c r="AD688" s="242">
        <v>0</v>
      </c>
      <c r="AE688" s="243">
        <v>0</v>
      </c>
      <c r="AF688" s="230">
        <f t="shared" si="106"/>
        <v>0</v>
      </c>
      <c r="AG688" s="243">
        <v>0</v>
      </c>
      <c r="AH688" s="243">
        <v>65</v>
      </c>
      <c r="AI688" s="230">
        <f t="shared" si="107"/>
        <v>65</v>
      </c>
      <c r="AJ688" s="238">
        <v>0</v>
      </c>
      <c r="AK688" s="238">
        <v>65</v>
      </c>
      <c r="AL688" s="239">
        <v>65</v>
      </c>
      <c r="AM688" s="243" t="s">
        <v>444</v>
      </c>
      <c r="AN688" s="243">
        <v>0</v>
      </c>
      <c r="AO688" s="245">
        <v>0</v>
      </c>
      <c r="AP688" s="132" t="s">
        <v>638</v>
      </c>
      <c r="AQ688" s="133" t="s">
        <v>643</v>
      </c>
      <c r="AR688" s="191"/>
      <c r="AS688" s="191"/>
      <c r="AT688" s="191"/>
      <c r="AU688" s="191"/>
      <c r="AV688" s="191"/>
      <c r="AW688" s="191"/>
    </row>
    <row r="689" spans="1:49" ht="22.5" x14ac:dyDescent="0.15">
      <c r="A689" s="103" t="s">
        <v>496</v>
      </c>
      <c r="B689" s="101" t="s">
        <v>1876</v>
      </c>
      <c r="C689" s="101" t="s">
        <v>1877</v>
      </c>
      <c r="D689" s="160" t="s">
        <v>1801</v>
      </c>
      <c r="E689" s="101" t="s">
        <v>259</v>
      </c>
      <c r="F689" s="101" t="s">
        <v>259</v>
      </c>
      <c r="G689" s="101"/>
      <c r="H689" s="101"/>
      <c r="I689" s="101"/>
      <c r="J689" s="101"/>
      <c r="K689" s="101"/>
      <c r="L689" s="101"/>
      <c r="M689" s="101" t="s">
        <v>436</v>
      </c>
      <c r="N689" s="101" t="s">
        <v>499</v>
      </c>
      <c r="O689" s="127" t="s">
        <v>438</v>
      </c>
      <c r="P689" s="101" t="s">
        <v>473</v>
      </c>
      <c r="Q689" s="136">
        <v>31</v>
      </c>
      <c r="R689" s="202"/>
      <c r="S689" s="101"/>
      <c r="T689" s="101"/>
      <c r="U689" s="101"/>
      <c r="V689" s="134"/>
      <c r="W689" s="237"/>
      <c r="X689" s="238"/>
      <c r="Y689" s="228">
        <f t="shared" si="105"/>
        <v>0</v>
      </c>
      <c r="Z689" s="238"/>
      <c r="AA689" s="238"/>
      <c r="AB689" s="240"/>
      <c r="AC689" s="241" t="s">
        <v>496</v>
      </c>
      <c r="AD689" s="242">
        <v>0</v>
      </c>
      <c r="AE689" s="243">
        <v>0</v>
      </c>
      <c r="AF689" s="230">
        <f t="shared" si="106"/>
        <v>0</v>
      </c>
      <c r="AG689" s="243">
        <v>0</v>
      </c>
      <c r="AH689" s="243">
        <v>0</v>
      </c>
      <c r="AI689" s="230">
        <f t="shared" si="107"/>
        <v>0</v>
      </c>
      <c r="AJ689" s="238">
        <v>0</v>
      </c>
      <c r="AK689" s="238">
        <v>0</v>
      </c>
      <c r="AL689" s="239">
        <v>0</v>
      </c>
      <c r="AM689" s="243" t="s">
        <v>444</v>
      </c>
      <c r="AN689" s="243">
        <v>0</v>
      </c>
      <c r="AO689" s="245">
        <v>0</v>
      </c>
      <c r="AP689" s="132" t="s">
        <v>638</v>
      </c>
      <c r="AQ689" s="133" t="s">
        <v>643</v>
      </c>
      <c r="AR689" s="191"/>
      <c r="AS689" s="191"/>
      <c r="AT689" s="191"/>
      <c r="AU689" s="191"/>
      <c r="AV689" s="191"/>
      <c r="AW689" s="191"/>
    </row>
    <row r="690" spans="1:49" ht="33.75" x14ac:dyDescent="0.15">
      <c r="A690" s="103" t="s">
        <v>496</v>
      </c>
      <c r="B690" s="101" t="s">
        <v>1876</v>
      </c>
      <c r="C690" s="101" t="s">
        <v>1877</v>
      </c>
      <c r="D690" s="160" t="s">
        <v>1684</v>
      </c>
      <c r="E690" s="101" t="s">
        <v>259</v>
      </c>
      <c r="F690" s="101" t="s">
        <v>259</v>
      </c>
      <c r="G690" s="101"/>
      <c r="H690" s="101"/>
      <c r="I690" s="101"/>
      <c r="J690" s="101"/>
      <c r="K690" s="101"/>
      <c r="L690" s="101"/>
      <c r="M690" s="101" t="s">
        <v>436</v>
      </c>
      <c r="N690" s="101" t="s">
        <v>499</v>
      </c>
      <c r="O690" s="127" t="s">
        <v>438</v>
      </c>
      <c r="P690" s="101" t="s">
        <v>473</v>
      </c>
      <c r="Q690" s="136">
        <v>31</v>
      </c>
      <c r="R690" s="202"/>
      <c r="S690" s="101"/>
      <c r="T690" s="101"/>
      <c r="U690" s="101"/>
      <c r="V690" s="134"/>
      <c r="W690" s="237"/>
      <c r="X690" s="238"/>
      <c r="Y690" s="228">
        <f t="shared" si="105"/>
        <v>0</v>
      </c>
      <c r="Z690" s="238"/>
      <c r="AA690" s="238"/>
      <c r="AB690" s="240"/>
      <c r="AC690" s="241" t="s">
        <v>496</v>
      </c>
      <c r="AD690" s="242">
        <v>0</v>
      </c>
      <c r="AE690" s="243">
        <v>0</v>
      </c>
      <c r="AF690" s="230">
        <f t="shared" si="106"/>
        <v>0</v>
      </c>
      <c r="AG690" s="243">
        <v>0</v>
      </c>
      <c r="AH690" s="243">
        <v>56</v>
      </c>
      <c r="AI690" s="230">
        <f t="shared" si="107"/>
        <v>56</v>
      </c>
      <c r="AJ690" s="238">
        <v>0</v>
      </c>
      <c r="AK690" s="238">
        <v>56</v>
      </c>
      <c r="AL690" s="239">
        <v>56</v>
      </c>
      <c r="AM690" s="243" t="s">
        <v>444</v>
      </c>
      <c r="AN690" s="243">
        <v>0</v>
      </c>
      <c r="AO690" s="245">
        <v>0</v>
      </c>
      <c r="AP690" s="132" t="s">
        <v>638</v>
      </c>
      <c r="AQ690" s="133" t="s">
        <v>643</v>
      </c>
      <c r="AR690" s="191"/>
      <c r="AS690" s="191"/>
      <c r="AT690" s="191"/>
      <c r="AU690" s="191"/>
      <c r="AV690" s="191"/>
      <c r="AW690" s="191"/>
    </row>
    <row r="691" spans="1:49" ht="22.5" x14ac:dyDescent="0.15">
      <c r="A691" s="103" t="s">
        <v>496</v>
      </c>
      <c r="B691" s="101" t="s">
        <v>1876</v>
      </c>
      <c r="C691" s="101" t="s">
        <v>1877</v>
      </c>
      <c r="D691" s="160" t="s">
        <v>1685</v>
      </c>
      <c r="E691" s="101" t="s">
        <v>259</v>
      </c>
      <c r="F691" s="101" t="s">
        <v>259</v>
      </c>
      <c r="G691" s="101"/>
      <c r="H691" s="101"/>
      <c r="I691" s="101"/>
      <c r="J691" s="101"/>
      <c r="K691" s="101"/>
      <c r="L691" s="101"/>
      <c r="M691" s="101" t="s">
        <v>436</v>
      </c>
      <c r="N691" s="101" t="s">
        <v>499</v>
      </c>
      <c r="O691" s="127" t="s">
        <v>438</v>
      </c>
      <c r="P691" s="101" t="s">
        <v>473</v>
      </c>
      <c r="Q691" s="136">
        <v>31</v>
      </c>
      <c r="R691" s="202"/>
      <c r="S691" s="101"/>
      <c r="T691" s="101"/>
      <c r="U691" s="101"/>
      <c r="V691" s="134"/>
      <c r="W691" s="237"/>
      <c r="X691" s="238"/>
      <c r="Y691" s="228">
        <f t="shared" si="105"/>
        <v>0</v>
      </c>
      <c r="Z691" s="238"/>
      <c r="AA691" s="238"/>
      <c r="AB691" s="240"/>
      <c r="AC691" s="241" t="s">
        <v>496</v>
      </c>
      <c r="AD691" s="242">
        <v>0</v>
      </c>
      <c r="AE691" s="243">
        <v>0</v>
      </c>
      <c r="AF691" s="230">
        <f t="shared" si="106"/>
        <v>0</v>
      </c>
      <c r="AG691" s="243">
        <v>0</v>
      </c>
      <c r="AH691" s="243">
        <v>58</v>
      </c>
      <c r="AI691" s="230">
        <f t="shared" si="107"/>
        <v>58</v>
      </c>
      <c r="AJ691" s="238">
        <v>0</v>
      </c>
      <c r="AK691" s="238">
        <v>58</v>
      </c>
      <c r="AL691" s="239">
        <v>58</v>
      </c>
      <c r="AM691" s="243" t="s">
        <v>444</v>
      </c>
      <c r="AN691" s="243">
        <v>0</v>
      </c>
      <c r="AO691" s="245">
        <v>0</v>
      </c>
      <c r="AP691" s="132" t="s">
        <v>638</v>
      </c>
      <c r="AQ691" s="133" t="s">
        <v>643</v>
      </c>
      <c r="AR691" s="191"/>
      <c r="AS691" s="191"/>
      <c r="AT691" s="191"/>
      <c r="AU691" s="191"/>
      <c r="AV691" s="191"/>
      <c r="AW691" s="191"/>
    </row>
    <row r="692" spans="1:49" ht="22.5" x14ac:dyDescent="0.15">
      <c r="A692" s="103" t="s">
        <v>496</v>
      </c>
      <c r="B692" s="101" t="s">
        <v>1876</v>
      </c>
      <c r="C692" s="101" t="s">
        <v>1877</v>
      </c>
      <c r="D692" s="160" t="s">
        <v>1802</v>
      </c>
      <c r="E692" s="101" t="s">
        <v>259</v>
      </c>
      <c r="F692" s="101" t="s">
        <v>259</v>
      </c>
      <c r="G692" s="101"/>
      <c r="H692" s="101"/>
      <c r="I692" s="101"/>
      <c r="J692" s="101"/>
      <c r="K692" s="101"/>
      <c r="L692" s="101"/>
      <c r="M692" s="101" t="s">
        <v>436</v>
      </c>
      <c r="N692" s="101" t="s">
        <v>499</v>
      </c>
      <c r="O692" s="127" t="s">
        <v>438</v>
      </c>
      <c r="P692" s="101" t="s">
        <v>473</v>
      </c>
      <c r="Q692" s="136">
        <v>31</v>
      </c>
      <c r="R692" s="202"/>
      <c r="S692" s="101"/>
      <c r="T692" s="101"/>
      <c r="U692" s="101"/>
      <c r="V692" s="134"/>
      <c r="W692" s="237"/>
      <c r="X692" s="238"/>
      <c r="Y692" s="228">
        <f t="shared" si="105"/>
        <v>0</v>
      </c>
      <c r="Z692" s="238"/>
      <c r="AA692" s="238"/>
      <c r="AB692" s="240"/>
      <c r="AC692" s="241" t="s">
        <v>496</v>
      </c>
      <c r="AD692" s="242">
        <v>0</v>
      </c>
      <c r="AE692" s="243">
        <v>0</v>
      </c>
      <c r="AF692" s="230">
        <f t="shared" si="106"/>
        <v>0</v>
      </c>
      <c r="AG692" s="243">
        <v>0</v>
      </c>
      <c r="AH692" s="243">
        <v>0</v>
      </c>
      <c r="AI692" s="230">
        <f t="shared" si="107"/>
        <v>0</v>
      </c>
      <c r="AJ692" s="238">
        <v>0</v>
      </c>
      <c r="AK692" s="238">
        <v>0</v>
      </c>
      <c r="AL692" s="239">
        <v>0</v>
      </c>
      <c r="AM692" s="243" t="s">
        <v>444</v>
      </c>
      <c r="AN692" s="243">
        <v>0</v>
      </c>
      <c r="AO692" s="245">
        <v>0</v>
      </c>
      <c r="AP692" s="132" t="s">
        <v>638</v>
      </c>
      <c r="AQ692" s="133" t="s">
        <v>643</v>
      </c>
      <c r="AR692" s="191"/>
      <c r="AS692" s="191"/>
      <c r="AT692" s="191"/>
      <c r="AU692" s="191"/>
      <c r="AV692" s="191"/>
      <c r="AW692" s="191"/>
    </row>
    <row r="693" spans="1:49" ht="22.5" x14ac:dyDescent="0.15">
      <c r="A693" s="103" t="s">
        <v>496</v>
      </c>
      <c r="B693" s="101" t="s">
        <v>1876</v>
      </c>
      <c r="C693" s="101" t="s">
        <v>1877</v>
      </c>
      <c r="D693" s="160" t="s">
        <v>1803</v>
      </c>
      <c r="E693" s="101" t="s">
        <v>259</v>
      </c>
      <c r="F693" s="101" t="s">
        <v>259</v>
      </c>
      <c r="G693" s="101"/>
      <c r="H693" s="101"/>
      <c r="I693" s="101"/>
      <c r="J693" s="101"/>
      <c r="K693" s="101"/>
      <c r="L693" s="101"/>
      <c r="M693" s="101" t="s">
        <v>436</v>
      </c>
      <c r="N693" s="101" t="s">
        <v>499</v>
      </c>
      <c r="O693" s="127" t="s">
        <v>438</v>
      </c>
      <c r="P693" s="101" t="s">
        <v>473</v>
      </c>
      <c r="Q693" s="136">
        <v>31</v>
      </c>
      <c r="R693" s="202"/>
      <c r="S693" s="101"/>
      <c r="T693" s="101"/>
      <c r="U693" s="101"/>
      <c r="V693" s="134"/>
      <c r="W693" s="237"/>
      <c r="X693" s="238"/>
      <c r="Y693" s="228">
        <f t="shared" si="105"/>
        <v>0</v>
      </c>
      <c r="Z693" s="238"/>
      <c r="AA693" s="238"/>
      <c r="AB693" s="240"/>
      <c r="AC693" s="241" t="s">
        <v>496</v>
      </c>
      <c r="AD693" s="242">
        <v>0</v>
      </c>
      <c r="AE693" s="243">
        <v>0</v>
      </c>
      <c r="AF693" s="230">
        <f t="shared" si="106"/>
        <v>0</v>
      </c>
      <c r="AG693" s="243">
        <v>0</v>
      </c>
      <c r="AH693" s="243">
        <v>2</v>
      </c>
      <c r="AI693" s="230">
        <f t="shared" si="107"/>
        <v>2</v>
      </c>
      <c r="AJ693" s="238">
        <v>0</v>
      </c>
      <c r="AK693" s="238">
        <v>2</v>
      </c>
      <c r="AL693" s="239">
        <v>2</v>
      </c>
      <c r="AM693" s="243" t="s">
        <v>444</v>
      </c>
      <c r="AN693" s="243">
        <v>0</v>
      </c>
      <c r="AO693" s="245">
        <v>0</v>
      </c>
      <c r="AP693" s="132" t="s">
        <v>638</v>
      </c>
      <c r="AQ693" s="133" t="s">
        <v>643</v>
      </c>
      <c r="AR693" s="191"/>
      <c r="AS693" s="191"/>
      <c r="AT693" s="191"/>
      <c r="AU693" s="191"/>
      <c r="AV693" s="191"/>
      <c r="AW693" s="191"/>
    </row>
    <row r="694" spans="1:49" ht="22.5" x14ac:dyDescent="0.15">
      <c r="A694" s="103" t="s">
        <v>496</v>
      </c>
      <c r="B694" s="101" t="s">
        <v>1876</v>
      </c>
      <c r="C694" s="101" t="s">
        <v>1877</v>
      </c>
      <c r="D694" s="160" t="s">
        <v>1804</v>
      </c>
      <c r="E694" s="101" t="s">
        <v>259</v>
      </c>
      <c r="F694" s="101" t="s">
        <v>259</v>
      </c>
      <c r="G694" s="101"/>
      <c r="H694" s="101"/>
      <c r="I694" s="101"/>
      <c r="J694" s="101"/>
      <c r="K694" s="101"/>
      <c r="L694" s="101"/>
      <c r="M694" s="101" t="s">
        <v>436</v>
      </c>
      <c r="N694" s="101" t="s">
        <v>499</v>
      </c>
      <c r="O694" s="127" t="s">
        <v>438</v>
      </c>
      <c r="P694" s="101" t="s">
        <v>473</v>
      </c>
      <c r="Q694" s="136">
        <v>31</v>
      </c>
      <c r="R694" s="202"/>
      <c r="S694" s="101"/>
      <c r="T694" s="101"/>
      <c r="U694" s="101"/>
      <c r="V694" s="134"/>
      <c r="W694" s="237"/>
      <c r="X694" s="238"/>
      <c r="Y694" s="228">
        <f t="shared" si="105"/>
        <v>0</v>
      </c>
      <c r="Z694" s="238"/>
      <c r="AA694" s="238"/>
      <c r="AB694" s="240"/>
      <c r="AC694" s="241" t="s">
        <v>496</v>
      </c>
      <c r="AD694" s="242">
        <v>0</v>
      </c>
      <c r="AE694" s="243">
        <v>0</v>
      </c>
      <c r="AF694" s="230">
        <f t="shared" si="106"/>
        <v>0</v>
      </c>
      <c r="AG694" s="243">
        <v>0</v>
      </c>
      <c r="AH694" s="243">
        <v>1</v>
      </c>
      <c r="AI694" s="230">
        <f t="shared" si="107"/>
        <v>1</v>
      </c>
      <c r="AJ694" s="238">
        <v>0</v>
      </c>
      <c r="AK694" s="238">
        <v>1</v>
      </c>
      <c r="AL694" s="239">
        <v>1</v>
      </c>
      <c r="AM694" s="243" t="s">
        <v>444</v>
      </c>
      <c r="AN694" s="243">
        <v>0</v>
      </c>
      <c r="AO694" s="245">
        <v>0</v>
      </c>
      <c r="AP694" s="132" t="s">
        <v>638</v>
      </c>
      <c r="AQ694" s="133" t="s">
        <v>643</v>
      </c>
      <c r="AR694" s="191"/>
      <c r="AS694" s="191"/>
      <c r="AT694" s="191"/>
      <c r="AU694" s="191"/>
      <c r="AV694" s="191"/>
      <c r="AW694" s="191"/>
    </row>
    <row r="695" spans="1:49" ht="22.5" x14ac:dyDescent="0.15">
      <c r="A695" s="103" t="s">
        <v>496</v>
      </c>
      <c r="B695" s="101" t="s">
        <v>1876</v>
      </c>
      <c r="C695" s="101" t="s">
        <v>1877</v>
      </c>
      <c r="D695" s="160" t="s">
        <v>1805</v>
      </c>
      <c r="E695" s="101" t="s">
        <v>259</v>
      </c>
      <c r="F695" s="101" t="s">
        <v>259</v>
      </c>
      <c r="G695" s="101"/>
      <c r="H695" s="101"/>
      <c r="I695" s="101"/>
      <c r="J695" s="101"/>
      <c r="K695" s="101"/>
      <c r="L695" s="101"/>
      <c r="M695" s="101" t="s">
        <v>436</v>
      </c>
      <c r="N695" s="101" t="s">
        <v>499</v>
      </c>
      <c r="O695" s="127" t="s">
        <v>438</v>
      </c>
      <c r="P695" s="101" t="s">
        <v>473</v>
      </c>
      <c r="Q695" s="136">
        <v>31</v>
      </c>
      <c r="R695" s="202"/>
      <c r="S695" s="101"/>
      <c r="T695" s="101"/>
      <c r="U695" s="101"/>
      <c r="V695" s="134"/>
      <c r="W695" s="237"/>
      <c r="X695" s="238"/>
      <c r="Y695" s="228">
        <f t="shared" si="105"/>
        <v>0</v>
      </c>
      <c r="Z695" s="238"/>
      <c r="AA695" s="238"/>
      <c r="AB695" s="240"/>
      <c r="AC695" s="241" t="s">
        <v>496</v>
      </c>
      <c r="AD695" s="242">
        <v>0</v>
      </c>
      <c r="AE695" s="243">
        <v>0</v>
      </c>
      <c r="AF695" s="230">
        <f t="shared" si="106"/>
        <v>0</v>
      </c>
      <c r="AG695" s="243">
        <v>0</v>
      </c>
      <c r="AH695" s="243">
        <v>0</v>
      </c>
      <c r="AI695" s="230">
        <f t="shared" si="107"/>
        <v>0</v>
      </c>
      <c r="AJ695" s="238">
        <v>0</v>
      </c>
      <c r="AK695" s="238">
        <v>0</v>
      </c>
      <c r="AL695" s="239">
        <v>0</v>
      </c>
      <c r="AM695" s="243" t="s">
        <v>444</v>
      </c>
      <c r="AN695" s="243">
        <v>0</v>
      </c>
      <c r="AO695" s="245">
        <v>0</v>
      </c>
      <c r="AP695" s="132" t="s">
        <v>638</v>
      </c>
      <c r="AQ695" s="133" t="s">
        <v>643</v>
      </c>
      <c r="AR695" s="191"/>
      <c r="AS695" s="191"/>
      <c r="AT695" s="191"/>
      <c r="AU695" s="191"/>
      <c r="AV695" s="191"/>
      <c r="AW695" s="191"/>
    </row>
    <row r="696" spans="1:49" ht="22.5" x14ac:dyDescent="0.15">
      <c r="A696" s="103" t="s">
        <v>496</v>
      </c>
      <c r="B696" s="101" t="s">
        <v>1876</v>
      </c>
      <c r="C696" s="101" t="s">
        <v>1877</v>
      </c>
      <c r="D696" s="160" t="s">
        <v>1806</v>
      </c>
      <c r="E696" s="101" t="s">
        <v>259</v>
      </c>
      <c r="F696" s="101" t="s">
        <v>259</v>
      </c>
      <c r="G696" s="101"/>
      <c r="H696" s="101"/>
      <c r="I696" s="101"/>
      <c r="J696" s="101"/>
      <c r="K696" s="101"/>
      <c r="L696" s="101"/>
      <c r="M696" s="101" t="s">
        <v>436</v>
      </c>
      <c r="N696" s="101" t="s">
        <v>499</v>
      </c>
      <c r="O696" s="127" t="s">
        <v>438</v>
      </c>
      <c r="P696" s="101" t="s">
        <v>473</v>
      </c>
      <c r="Q696" s="136">
        <v>31</v>
      </c>
      <c r="R696" s="202"/>
      <c r="S696" s="101"/>
      <c r="T696" s="101"/>
      <c r="U696" s="101"/>
      <c r="V696" s="134"/>
      <c r="W696" s="237"/>
      <c r="X696" s="238"/>
      <c r="Y696" s="228">
        <f t="shared" si="105"/>
        <v>0</v>
      </c>
      <c r="Z696" s="238"/>
      <c r="AA696" s="238"/>
      <c r="AB696" s="240"/>
      <c r="AC696" s="241" t="s">
        <v>496</v>
      </c>
      <c r="AD696" s="242">
        <v>0</v>
      </c>
      <c r="AE696" s="243">
        <v>0</v>
      </c>
      <c r="AF696" s="230">
        <f t="shared" si="106"/>
        <v>0</v>
      </c>
      <c r="AG696" s="243">
        <v>0</v>
      </c>
      <c r="AH696" s="243">
        <v>1</v>
      </c>
      <c r="AI696" s="230">
        <f t="shared" si="107"/>
        <v>1</v>
      </c>
      <c r="AJ696" s="238">
        <v>0</v>
      </c>
      <c r="AK696" s="238">
        <v>1</v>
      </c>
      <c r="AL696" s="239">
        <v>1</v>
      </c>
      <c r="AM696" s="243" t="s">
        <v>444</v>
      </c>
      <c r="AN696" s="243">
        <v>0</v>
      </c>
      <c r="AO696" s="245">
        <v>0</v>
      </c>
      <c r="AP696" s="132" t="s">
        <v>638</v>
      </c>
      <c r="AQ696" s="133" t="s">
        <v>643</v>
      </c>
      <c r="AR696" s="191"/>
      <c r="AS696" s="191"/>
      <c r="AT696" s="191"/>
      <c r="AU696" s="191"/>
      <c r="AV696" s="191"/>
      <c r="AW696" s="191"/>
    </row>
    <row r="697" spans="1:49" ht="22.5" x14ac:dyDescent="0.15">
      <c r="A697" s="103" t="s">
        <v>496</v>
      </c>
      <c r="B697" s="101" t="s">
        <v>1876</v>
      </c>
      <c r="C697" s="101" t="s">
        <v>1877</v>
      </c>
      <c r="D697" s="160" t="s">
        <v>1807</v>
      </c>
      <c r="E697" s="101" t="s">
        <v>259</v>
      </c>
      <c r="F697" s="101" t="s">
        <v>259</v>
      </c>
      <c r="G697" s="101"/>
      <c r="H697" s="101"/>
      <c r="I697" s="101"/>
      <c r="J697" s="101"/>
      <c r="K697" s="101"/>
      <c r="L697" s="101"/>
      <c r="M697" s="101" t="s">
        <v>436</v>
      </c>
      <c r="N697" s="101" t="s">
        <v>499</v>
      </c>
      <c r="O697" s="127" t="s">
        <v>438</v>
      </c>
      <c r="P697" s="101" t="s">
        <v>473</v>
      </c>
      <c r="Q697" s="136">
        <v>31</v>
      </c>
      <c r="R697" s="202"/>
      <c r="S697" s="101"/>
      <c r="T697" s="101"/>
      <c r="U697" s="101"/>
      <c r="V697" s="134"/>
      <c r="W697" s="237"/>
      <c r="X697" s="238"/>
      <c r="Y697" s="228">
        <f t="shared" si="105"/>
        <v>0</v>
      </c>
      <c r="Z697" s="238"/>
      <c r="AA697" s="238"/>
      <c r="AB697" s="240"/>
      <c r="AC697" s="241" t="s">
        <v>496</v>
      </c>
      <c r="AD697" s="242">
        <v>0</v>
      </c>
      <c r="AE697" s="243">
        <v>0</v>
      </c>
      <c r="AF697" s="230">
        <f t="shared" si="106"/>
        <v>0</v>
      </c>
      <c r="AG697" s="243">
        <v>0</v>
      </c>
      <c r="AH697" s="243">
        <v>2</v>
      </c>
      <c r="AI697" s="230">
        <f t="shared" si="107"/>
        <v>2</v>
      </c>
      <c r="AJ697" s="238">
        <v>0</v>
      </c>
      <c r="AK697" s="238">
        <v>2</v>
      </c>
      <c r="AL697" s="239">
        <v>2</v>
      </c>
      <c r="AM697" s="243" t="s">
        <v>444</v>
      </c>
      <c r="AN697" s="243">
        <v>0</v>
      </c>
      <c r="AO697" s="245">
        <v>0</v>
      </c>
      <c r="AP697" s="132" t="s">
        <v>638</v>
      </c>
      <c r="AQ697" s="133" t="s">
        <v>643</v>
      </c>
      <c r="AR697" s="191"/>
      <c r="AS697" s="191"/>
      <c r="AT697" s="191"/>
      <c r="AU697" s="191"/>
      <c r="AV697" s="191"/>
      <c r="AW697" s="191"/>
    </row>
    <row r="698" spans="1:49" ht="22.5" x14ac:dyDescent="0.15">
      <c r="A698" s="103" t="s">
        <v>496</v>
      </c>
      <c r="B698" s="101" t="s">
        <v>1876</v>
      </c>
      <c r="C698" s="101" t="s">
        <v>1877</v>
      </c>
      <c r="D698" s="160" t="s">
        <v>1808</v>
      </c>
      <c r="E698" s="101" t="s">
        <v>259</v>
      </c>
      <c r="F698" s="101" t="s">
        <v>259</v>
      </c>
      <c r="G698" s="101"/>
      <c r="H698" s="101"/>
      <c r="I698" s="101"/>
      <c r="J698" s="101"/>
      <c r="K698" s="101"/>
      <c r="L698" s="101"/>
      <c r="M698" s="101" t="s">
        <v>436</v>
      </c>
      <c r="N698" s="101" t="s">
        <v>499</v>
      </c>
      <c r="O698" s="127" t="s">
        <v>438</v>
      </c>
      <c r="P698" s="101" t="s">
        <v>473</v>
      </c>
      <c r="Q698" s="136">
        <v>31</v>
      </c>
      <c r="R698" s="202"/>
      <c r="S698" s="101"/>
      <c r="T698" s="101"/>
      <c r="U698" s="101"/>
      <c r="V698" s="134"/>
      <c r="W698" s="237"/>
      <c r="X698" s="238"/>
      <c r="Y698" s="228">
        <f t="shared" si="105"/>
        <v>0</v>
      </c>
      <c r="Z698" s="238"/>
      <c r="AA698" s="238"/>
      <c r="AB698" s="240"/>
      <c r="AC698" s="241" t="s">
        <v>496</v>
      </c>
      <c r="AD698" s="242">
        <v>0</v>
      </c>
      <c r="AE698" s="243">
        <v>0</v>
      </c>
      <c r="AF698" s="230">
        <f t="shared" si="106"/>
        <v>0</v>
      </c>
      <c r="AG698" s="243">
        <v>0</v>
      </c>
      <c r="AH698" s="243">
        <v>38</v>
      </c>
      <c r="AI698" s="230">
        <f t="shared" si="107"/>
        <v>38</v>
      </c>
      <c r="AJ698" s="238">
        <v>0</v>
      </c>
      <c r="AK698" s="238">
        <v>38</v>
      </c>
      <c r="AL698" s="239">
        <v>38</v>
      </c>
      <c r="AM698" s="243" t="s">
        <v>444</v>
      </c>
      <c r="AN698" s="243">
        <v>0</v>
      </c>
      <c r="AO698" s="245">
        <v>0</v>
      </c>
      <c r="AP698" s="132" t="s">
        <v>638</v>
      </c>
      <c r="AQ698" s="133" t="s">
        <v>643</v>
      </c>
      <c r="AR698" s="191"/>
      <c r="AS698" s="191"/>
      <c r="AT698" s="191"/>
      <c r="AU698" s="191"/>
      <c r="AV698" s="191"/>
      <c r="AW698" s="191"/>
    </row>
    <row r="699" spans="1:49" ht="22.5" x14ac:dyDescent="0.15">
      <c r="A699" s="103" t="s">
        <v>496</v>
      </c>
      <c r="B699" s="101" t="s">
        <v>1876</v>
      </c>
      <c r="C699" s="101" t="s">
        <v>1877</v>
      </c>
      <c r="D699" s="160" t="s">
        <v>1809</v>
      </c>
      <c r="E699" s="101" t="s">
        <v>259</v>
      </c>
      <c r="F699" s="101" t="s">
        <v>259</v>
      </c>
      <c r="G699" s="101"/>
      <c r="H699" s="101"/>
      <c r="I699" s="101"/>
      <c r="J699" s="101"/>
      <c r="K699" s="101"/>
      <c r="L699" s="101"/>
      <c r="M699" s="101" t="s">
        <v>436</v>
      </c>
      <c r="N699" s="101" t="s">
        <v>499</v>
      </c>
      <c r="O699" s="127" t="s">
        <v>438</v>
      </c>
      <c r="P699" s="101" t="s">
        <v>473</v>
      </c>
      <c r="Q699" s="136">
        <v>31</v>
      </c>
      <c r="R699" s="202"/>
      <c r="S699" s="101"/>
      <c r="T699" s="101"/>
      <c r="U699" s="101"/>
      <c r="V699" s="134"/>
      <c r="W699" s="237"/>
      <c r="X699" s="238"/>
      <c r="Y699" s="228">
        <f t="shared" si="105"/>
        <v>0</v>
      </c>
      <c r="Z699" s="238"/>
      <c r="AA699" s="238"/>
      <c r="AB699" s="240"/>
      <c r="AC699" s="241" t="s">
        <v>496</v>
      </c>
      <c r="AD699" s="242">
        <v>0</v>
      </c>
      <c r="AE699" s="243">
        <v>0</v>
      </c>
      <c r="AF699" s="230">
        <f t="shared" si="106"/>
        <v>0</v>
      </c>
      <c r="AG699" s="243">
        <v>0</v>
      </c>
      <c r="AH699" s="243">
        <v>0</v>
      </c>
      <c r="AI699" s="230">
        <f t="shared" si="107"/>
        <v>0</v>
      </c>
      <c r="AJ699" s="238">
        <v>0</v>
      </c>
      <c r="AK699" s="238">
        <v>0</v>
      </c>
      <c r="AL699" s="239">
        <v>0</v>
      </c>
      <c r="AM699" s="243" t="s">
        <v>444</v>
      </c>
      <c r="AN699" s="243">
        <v>0</v>
      </c>
      <c r="AO699" s="245">
        <v>0</v>
      </c>
      <c r="AP699" s="132" t="s">
        <v>638</v>
      </c>
      <c r="AQ699" s="133" t="s">
        <v>643</v>
      </c>
      <c r="AR699" s="191"/>
      <c r="AS699" s="191"/>
      <c r="AT699" s="191"/>
      <c r="AU699" s="191"/>
      <c r="AV699" s="191"/>
      <c r="AW699" s="191"/>
    </row>
    <row r="700" spans="1:49" ht="22.5" x14ac:dyDescent="0.15">
      <c r="A700" s="103" t="s">
        <v>496</v>
      </c>
      <c r="B700" s="101" t="s">
        <v>1876</v>
      </c>
      <c r="C700" s="101" t="s">
        <v>1877</v>
      </c>
      <c r="D700" s="160" t="s">
        <v>1810</v>
      </c>
      <c r="E700" s="101" t="s">
        <v>259</v>
      </c>
      <c r="F700" s="101" t="s">
        <v>259</v>
      </c>
      <c r="G700" s="101"/>
      <c r="H700" s="101"/>
      <c r="I700" s="101"/>
      <c r="J700" s="101"/>
      <c r="K700" s="101"/>
      <c r="L700" s="101"/>
      <c r="M700" s="101" t="s">
        <v>436</v>
      </c>
      <c r="N700" s="101" t="s">
        <v>499</v>
      </c>
      <c r="O700" s="127" t="s">
        <v>438</v>
      </c>
      <c r="P700" s="101" t="s">
        <v>473</v>
      </c>
      <c r="Q700" s="136">
        <v>31</v>
      </c>
      <c r="R700" s="202"/>
      <c r="S700" s="101"/>
      <c r="T700" s="101"/>
      <c r="U700" s="101"/>
      <c r="V700" s="134"/>
      <c r="W700" s="237"/>
      <c r="X700" s="238"/>
      <c r="Y700" s="228">
        <f t="shared" si="105"/>
        <v>0</v>
      </c>
      <c r="Z700" s="238"/>
      <c r="AA700" s="238"/>
      <c r="AB700" s="240"/>
      <c r="AC700" s="241" t="s">
        <v>496</v>
      </c>
      <c r="AD700" s="242">
        <v>0</v>
      </c>
      <c r="AE700" s="243">
        <v>0</v>
      </c>
      <c r="AF700" s="230">
        <f t="shared" si="106"/>
        <v>0</v>
      </c>
      <c r="AG700" s="243">
        <v>0</v>
      </c>
      <c r="AH700" s="243">
        <v>0</v>
      </c>
      <c r="AI700" s="230">
        <f t="shared" si="107"/>
        <v>0</v>
      </c>
      <c r="AJ700" s="238">
        <v>0</v>
      </c>
      <c r="AK700" s="238">
        <v>0</v>
      </c>
      <c r="AL700" s="239">
        <v>0</v>
      </c>
      <c r="AM700" s="243" t="s">
        <v>444</v>
      </c>
      <c r="AN700" s="243">
        <v>0</v>
      </c>
      <c r="AO700" s="245">
        <v>0</v>
      </c>
      <c r="AP700" s="132" t="s">
        <v>638</v>
      </c>
      <c r="AQ700" s="133" t="s">
        <v>643</v>
      </c>
      <c r="AR700" s="191"/>
      <c r="AS700" s="191"/>
      <c r="AT700" s="191"/>
      <c r="AU700" s="191"/>
      <c r="AV700" s="191"/>
      <c r="AW700" s="191"/>
    </row>
    <row r="701" spans="1:49" ht="22.5" x14ac:dyDescent="0.15">
      <c r="A701" s="103" t="s">
        <v>496</v>
      </c>
      <c r="B701" s="101" t="s">
        <v>1876</v>
      </c>
      <c r="C701" s="101" t="s">
        <v>1877</v>
      </c>
      <c r="D701" s="160" t="s">
        <v>1811</v>
      </c>
      <c r="E701" s="101" t="s">
        <v>259</v>
      </c>
      <c r="F701" s="101" t="s">
        <v>259</v>
      </c>
      <c r="G701" s="101"/>
      <c r="H701" s="101"/>
      <c r="I701" s="101"/>
      <c r="J701" s="101"/>
      <c r="K701" s="101"/>
      <c r="L701" s="101"/>
      <c r="M701" s="101" t="s">
        <v>436</v>
      </c>
      <c r="N701" s="101" t="s">
        <v>499</v>
      </c>
      <c r="O701" s="127" t="s">
        <v>438</v>
      </c>
      <c r="P701" s="101" t="s">
        <v>473</v>
      </c>
      <c r="Q701" s="136">
        <v>31</v>
      </c>
      <c r="R701" s="202"/>
      <c r="S701" s="101"/>
      <c r="T701" s="101"/>
      <c r="U701" s="101"/>
      <c r="V701" s="134"/>
      <c r="W701" s="237"/>
      <c r="X701" s="238"/>
      <c r="Y701" s="228">
        <f t="shared" si="105"/>
        <v>0</v>
      </c>
      <c r="Z701" s="238"/>
      <c r="AA701" s="238"/>
      <c r="AB701" s="240"/>
      <c r="AC701" s="241" t="s">
        <v>496</v>
      </c>
      <c r="AD701" s="242">
        <v>0</v>
      </c>
      <c r="AE701" s="243">
        <v>0</v>
      </c>
      <c r="AF701" s="230">
        <f t="shared" si="106"/>
        <v>0</v>
      </c>
      <c r="AG701" s="243">
        <v>0</v>
      </c>
      <c r="AH701" s="243">
        <v>0</v>
      </c>
      <c r="AI701" s="230">
        <f t="shared" si="107"/>
        <v>0</v>
      </c>
      <c r="AJ701" s="238">
        <v>0</v>
      </c>
      <c r="AK701" s="238">
        <v>0</v>
      </c>
      <c r="AL701" s="239">
        <v>0</v>
      </c>
      <c r="AM701" s="243" t="s">
        <v>444</v>
      </c>
      <c r="AN701" s="243">
        <v>0</v>
      </c>
      <c r="AO701" s="245">
        <v>0</v>
      </c>
      <c r="AP701" s="132" t="s">
        <v>638</v>
      </c>
      <c r="AQ701" s="133" t="s">
        <v>643</v>
      </c>
      <c r="AR701" s="191"/>
      <c r="AS701" s="191"/>
      <c r="AT701" s="191"/>
      <c r="AU701" s="191"/>
      <c r="AV701" s="191"/>
      <c r="AW701" s="191"/>
    </row>
    <row r="702" spans="1:49" ht="22.5" x14ac:dyDescent="0.15">
      <c r="A702" s="103" t="s">
        <v>496</v>
      </c>
      <c r="B702" s="101" t="s">
        <v>1876</v>
      </c>
      <c r="C702" s="101" t="s">
        <v>1877</v>
      </c>
      <c r="D702" s="160" t="s">
        <v>1812</v>
      </c>
      <c r="E702" s="101" t="s">
        <v>259</v>
      </c>
      <c r="F702" s="101" t="s">
        <v>259</v>
      </c>
      <c r="G702" s="101"/>
      <c r="H702" s="101"/>
      <c r="I702" s="101"/>
      <c r="J702" s="101"/>
      <c r="K702" s="101"/>
      <c r="L702" s="101"/>
      <c r="M702" s="101" t="s">
        <v>436</v>
      </c>
      <c r="N702" s="101" t="s">
        <v>499</v>
      </c>
      <c r="O702" s="127" t="s">
        <v>438</v>
      </c>
      <c r="P702" s="101" t="s">
        <v>473</v>
      </c>
      <c r="Q702" s="136">
        <v>31</v>
      </c>
      <c r="R702" s="202"/>
      <c r="S702" s="101"/>
      <c r="T702" s="101"/>
      <c r="U702" s="101"/>
      <c r="V702" s="134"/>
      <c r="W702" s="237"/>
      <c r="X702" s="238"/>
      <c r="Y702" s="228">
        <f t="shared" si="105"/>
        <v>0</v>
      </c>
      <c r="Z702" s="238"/>
      <c r="AA702" s="238"/>
      <c r="AB702" s="240"/>
      <c r="AC702" s="241" t="s">
        <v>496</v>
      </c>
      <c r="AD702" s="242">
        <v>0</v>
      </c>
      <c r="AE702" s="243">
        <v>0</v>
      </c>
      <c r="AF702" s="230">
        <f t="shared" si="106"/>
        <v>0</v>
      </c>
      <c r="AG702" s="243">
        <v>0</v>
      </c>
      <c r="AH702" s="243">
        <v>1</v>
      </c>
      <c r="AI702" s="230">
        <f t="shared" si="107"/>
        <v>1</v>
      </c>
      <c r="AJ702" s="238">
        <v>0</v>
      </c>
      <c r="AK702" s="238">
        <v>1</v>
      </c>
      <c r="AL702" s="239">
        <v>1</v>
      </c>
      <c r="AM702" s="243" t="s">
        <v>444</v>
      </c>
      <c r="AN702" s="243">
        <v>0</v>
      </c>
      <c r="AO702" s="245">
        <v>0</v>
      </c>
      <c r="AP702" s="132" t="s">
        <v>638</v>
      </c>
      <c r="AQ702" s="133" t="s">
        <v>643</v>
      </c>
      <c r="AR702" s="191"/>
      <c r="AS702" s="191"/>
      <c r="AT702" s="191"/>
      <c r="AU702" s="191"/>
      <c r="AV702" s="191"/>
      <c r="AW702" s="191"/>
    </row>
    <row r="703" spans="1:49" ht="22.5" x14ac:dyDescent="0.15">
      <c r="A703" s="103" t="s">
        <v>496</v>
      </c>
      <c r="B703" s="101" t="s">
        <v>1876</v>
      </c>
      <c r="C703" s="101" t="s">
        <v>1877</v>
      </c>
      <c r="D703" s="160" t="s">
        <v>1813</v>
      </c>
      <c r="E703" s="101" t="s">
        <v>259</v>
      </c>
      <c r="F703" s="101" t="s">
        <v>259</v>
      </c>
      <c r="G703" s="101"/>
      <c r="H703" s="101"/>
      <c r="I703" s="101"/>
      <c r="J703" s="101"/>
      <c r="K703" s="101"/>
      <c r="L703" s="101"/>
      <c r="M703" s="101" t="s">
        <v>436</v>
      </c>
      <c r="N703" s="101" t="s">
        <v>499</v>
      </c>
      <c r="O703" s="127" t="s">
        <v>438</v>
      </c>
      <c r="P703" s="101" t="s">
        <v>473</v>
      </c>
      <c r="Q703" s="136">
        <v>31</v>
      </c>
      <c r="R703" s="202"/>
      <c r="S703" s="101"/>
      <c r="T703" s="101"/>
      <c r="U703" s="101"/>
      <c r="V703" s="134"/>
      <c r="W703" s="237"/>
      <c r="X703" s="238"/>
      <c r="Y703" s="228">
        <f t="shared" si="105"/>
        <v>0</v>
      </c>
      <c r="Z703" s="238"/>
      <c r="AA703" s="238"/>
      <c r="AB703" s="240"/>
      <c r="AC703" s="241" t="s">
        <v>496</v>
      </c>
      <c r="AD703" s="242">
        <v>0</v>
      </c>
      <c r="AE703" s="243">
        <v>0</v>
      </c>
      <c r="AF703" s="230">
        <f t="shared" si="106"/>
        <v>0</v>
      </c>
      <c r="AG703" s="243">
        <v>0</v>
      </c>
      <c r="AH703" s="243">
        <v>12</v>
      </c>
      <c r="AI703" s="230">
        <f t="shared" si="107"/>
        <v>12</v>
      </c>
      <c r="AJ703" s="238">
        <v>0</v>
      </c>
      <c r="AK703" s="238">
        <v>12</v>
      </c>
      <c r="AL703" s="239">
        <v>12</v>
      </c>
      <c r="AM703" s="243" t="s">
        <v>444</v>
      </c>
      <c r="AN703" s="243">
        <v>0</v>
      </c>
      <c r="AO703" s="245">
        <v>0</v>
      </c>
      <c r="AP703" s="132" t="s">
        <v>638</v>
      </c>
      <c r="AQ703" s="133" t="s">
        <v>643</v>
      </c>
      <c r="AR703" s="191"/>
      <c r="AS703" s="191"/>
      <c r="AT703" s="191"/>
      <c r="AU703" s="191"/>
      <c r="AV703" s="191"/>
      <c r="AW703" s="191"/>
    </row>
    <row r="704" spans="1:49" ht="22.5" x14ac:dyDescent="0.15">
      <c r="A704" s="103" t="s">
        <v>496</v>
      </c>
      <c r="B704" s="101" t="s">
        <v>1876</v>
      </c>
      <c r="C704" s="101" t="s">
        <v>1877</v>
      </c>
      <c r="D704" s="160" t="s">
        <v>1814</v>
      </c>
      <c r="E704" s="101" t="s">
        <v>259</v>
      </c>
      <c r="F704" s="101" t="s">
        <v>259</v>
      </c>
      <c r="G704" s="101"/>
      <c r="H704" s="101"/>
      <c r="I704" s="101"/>
      <c r="J704" s="101"/>
      <c r="K704" s="101"/>
      <c r="L704" s="101"/>
      <c r="M704" s="101" t="s">
        <v>436</v>
      </c>
      <c r="N704" s="101" t="s">
        <v>499</v>
      </c>
      <c r="O704" s="127" t="s">
        <v>438</v>
      </c>
      <c r="P704" s="101" t="s">
        <v>473</v>
      </c>
      <c r="Q704" s="136">
        <v>31</v>
      </c>
      <c r="R704" s="202"/>
      <c r="S704" s="101"/>
      <c r="T704" s="101"/>
      <c r="U704" s="101"/>
      <c r="V704" s="134"/>
      <c r="W704" s="237"/>
      <c r="X704" s="238"/>
      <c r="Y704" s="228">
        <f t="shared" si="105"/>
        <v>0</v>
      </c>
      <c r="Z704" s="238"/>
      <c r="AA704" s="238"/>
      <c r="AB704" s="240"/>
      <c r="AC704" s="241" t="s">
        <v>496</v>
      </c>
      <c r="AD704" s="242">
        <v>0</v>
      </c>
      <c r="AE704" s="243">
        <v>0</v>
      </c>
      <c r="AF704" s="230">
        <f t="shared" si="106"/>
        <v>0</v>
      </c>
      <c r="AG704" s="243">
        <v>0</v>
      </c>
      <c r="AH704" s="243">
        <v>11</v>
      </c>
      <c r="AI704" s="230">
        <f t="shared" si="107"/>
        <v>11</v>
      </c>
      <c r="AJ704" s="238">
        <v>0</v>
      </c>
      <c r="AK704" s="238">
        <v>11</v>
      </c>
      <c r="AL704" s="239">
        <v>11</v>
      </c>
      <c r="AM704" s="243" t="s">
        <v>444</v>
      </c>
      <c r="AN704" s="243">
        <v>0</v>
      </c>
      <c r="AO704" s="245">
        <v>0</v>
      </c>
      <c r="AP704" s="132" t="s">
        <v>638</v>
      </c>
      <c r="AQ704" s="133" t="s">
        <v>643</v>
      </c>
      <c r="AR704" s="191"/>
      <c r="AS704" s="191"/>
      <c r="AT704" s="191"/>
      <c r="AU704" s="191"/>
      <c r="AV704" s="191"/>
      <c r="AW704" s="191"/>
    </row>
    <row r="705" spans="1:49" ht="22.5" x14ac:dyDescent="0.15">
      <c r="A705" s="103" t="s">
        <v>496</v>
      </c>
      <c r="B705" s="101" t="s">
        <v>1876</v>
      </c>
      <c r="C705" s="101" t="s">
        <v>1877</v>
      </c>
      <c r="D705" s="160" t="s">
        <v>1815</v>
      </c>
      <c r="E705" s="101" t="s">
        <v>259</v>
      </c>
      <c r="F705" s="101" t="s">
        <v>259</v>
      </c>
      <c r="G705" s="101"/>
      <c r="H705" s="101"/>
      <c r="I705" s="101"/>
      <c r="J705" s="101"/>
      <c r="K705" s="101"/>
      <c r="L705" s="101"/>
      <c r="M705" s="101" t="s">
        <v>436</v>
      </c>
      <c r="N705" s="101" t="s">
        <v>499</v>
      </c>
      <c r="O705" s="127" t="s">
        <v>438</v>
      </c>
      <c r="P705" s="101" t="s">
        <v>473</v>
      </c>
      <c r="Q705" s="136">
        <v>31</v>
      </c>
      <c r="R705" s="202"/>
      <c r="S705" s="101"/>
      <c r="T705" s="101"/>
      <c r="U705" s="101"/>
      <c r="V705" s="134"/>
      <c r="W705" s="237"/>
      <c r="X705" s="238"/>
      <c r="Y705" s="228">
        <f t="shared" si="105"/>
        <v>0</v>
      </c>
      <c r="Z705" s="238"/>
      <c r="AA705" s="238"/>
      <c r="AB705" s="240"/>
      <c r="AC705" s="241" t="s">
        <v>496</v>
      </c>
      <c r="AD705" s="242">
        <v>0</v>
      </c>
      <c r="AE705" s="243">
        <v>0</v>
      </c>
      <c r="AF705" s="230">
        <f t="shared" si="106"/>
        <v>0</v>
      </c>
      <c r="AG705" s="243">
        <v>0</v>
      </c>
      <c r="AH705" s="243">
        <v>0</v>
      </c>
      <c r="AI705" s="230">
        <f t="shared" si="107"/>
        <v>0</v>
      </c>
      <c r="AJ705" s="238">
        <v>0</v>
      </c>
      <c r="AK705" s="238">
        <v>0</v>
      </c>
      <c r="AL705" s="239">
        <v>0</v>
      </c>
      <c r="AM705" s="243" t="s">
        <v>444</v>
      </c>
      <c r="AN705" s="243">
        <v>0</v>
      </c>
      <c r="AO705" s="245">
        <v>0</v>
      </c>
      <c r="AP705" s="132" t="s">
        <v>638</v>
      </c>
      <c r="AQ705" s="133" t="s">
        <v>643</v>
      </c>
      <c r="AR705" s="191"/>
      <c r="AS705" s="191"/>
      <c r="AT705" s="191"/>
      <c r="AU705" s="191"/>
      <c r="AV705" s="191"/>
      <c r="AW705" s="191"/>
    </row>
    <row r="706" spans="1:49" ht="22.5" x14ac:dyDescent="0.15">
      <c r="A706" s="103" t="s">
        <v>496</v>
      </c>
      <c r="B706" s="101" t="s">
        <v>1876</v>
      </c>
      <c r="C706" s="101" t="s">
        <v>1877</v>
      </c>
      <c r="D706" s="160" t="s">
        <v>1701</v>
      </c>
      <c r="E706" s="101" t="s">
        <v>259</v>
      </c>
      <c r="F706" s="101" t="s">
        <v>259</v>
      </c>
      <c r="G706" s="101"/>
      <c r="H706" s="101"/>
      <c r="I706" s="101"/>
      <c r="J706" s="101"/>
      <c r="K706" s="101"/>
      <c r="L706" s="101"/>
      <c r="M706" s="101" t="s">
        <v>436</v>
      </c>
      <c r="N706" s="101" t="s">
        <v>499</v>
      </c>
      <c r="O706" s="127" t="s">
        <v>438</v>
      </c>
      <c r="P706" s="101" t="s">
        <v>473</v>
      </c>
      <c r="Q706" s="136">
        <v>31</v>
      </c>
      <c r="R706" s="202"/>
      <c r="S706" s="101"/>
      <c r="T706" s="101"/>
      <c r="U706" s="101"/>
      <c r="V706" s="134"/>
      <c r="W706" s="237"/>
      <c r="X706" s="238"/>
      <c r="Y706" s="228">
        <f t="shared" si="105"/>
        <v>0</v>
      </c>
      <c r="Z706" s="238"/>
      <c r="AA706" s="238"/>
      <c r="AB706" s="240"/>
      <c r="AC706" s="241" t="s">
        <v>496</v>
      </c>
      <c r="AD706" s="242">
        <v>0</v>
      </c>
      <c r="AE706" s="243">
        <v>0</v>
      </c>
      <c r="AF706" s="230">
        <f t="shared" si="106"/>
        <v>0</v>
      </c>
      <c r="AG706" s="243">
        <v>0</v>
      </c>
      <c r="AH706" s="243">
        <v>1</v>
      </c>
      <c r="AI706" s="230">
        <f t="shared" si="107"/>
        <v>1</v>
      </c>
      <c r="AJ706" s="238">
        <v>0</v>
      </c>
      <c r="AK706" s="238">
        <v>1</v>
      </c>
      <c r="AL706" s="239">
        <v>1</v>
      </c>
      <c r="AM706" s="243" t="s">
        <v>444</v>
      </c>
      <c r="AN706" s="243">
        <v>0</v>
      </c>
      <c r="AO706" s="245">
        <v>0</v>
      </c>
      <c r="AP706" s="132" t="s">
        <v>638</v>
      </c>
      <c r="AQ706" s="133" t="s">
        <v>643</v>
      </c>
      <c r="AR706" s="191"/>
      <c r="AS706" s="191"/>
      <c r="AT706" s="191"/>
      <c r="AU706" s="191"/>
      <c r="AV706" s="191"/>
      <c r="AW706" s="191"/>
    </row>
    <row r="707" spans="1:49" ht="22.5" x14ac:dyDescent="0.15">
      <c r="A707" s="103" t="s">
        <v>496</v>
      </c>
      <c r="B707" s="101" t="s">
        <v>1876</v>
      </c>
      <c r="C707" s="101" t="s">
        <v>1877</v>
      </c>
      <c r="D707" s="160" t="s">
        <v>1702</v>
      </c>
      <c r="E707" s="101" t="s">
        <v>259</v>
      </c>
      <c r="F707" s="101" t="s">
        <v>259</v>
      </c>
      <c r="G707" s="101"/>
      <c r="H707" s="101"/>
      <c r="I707" s="101"/>
      <c r="J707" s="101"/>
      <c r="K707" s="101"/>
      <c r="L707" s="101"/>
      <c r="M707" s="101" t="s">
        <v>436</v>
      </c>
      <c r="N707" s="101" t="s">
        <v>499</v>
      </c>
      <c r="O707" s="127" t="s">
        <v>438</v>
      </c>
      <c r="P707" s="101" t="s">
        <v>473</v>
      </c>
      <c r="Q707" s="136">
        <v>31</v>
      </c>
      <c r="R707" s="202"/>
      <c r="S707" s="101"/>
      <c r="T707" s="101"/>
      <c r="U707" s="101"/>
      <c r="V707" s="134"/>
      <c r="W707" s="237"/>
      <c r="X707" s="238"/>
      <c r="Y707" s="228">
        <f t="shared" si="105"/>
        <v>0</v>
      </c>
      <c r="Z707" s="238"/>
      <c r="AA707" s="238"/>
      <c r="AB707" s="240"/>
      <c r="AC707" s="241" t="s">
        <v>496</v>
      </c>
      <c r="AD707" s="242">
        <v>0</v>
      </c>
      <c r="AE707" s="243">
        <v>0</v>
      </c>
      <c r="AF707" s="230">
        <f t="shared" si="106"/>
        <v>0</v>
      </c>
      <c r="AG707" s="243">
        <v>0</v>
      </c>
      <c r="AH707" s="243">
        <v>5</v>
      </c>
      <c r="AI707" s="230">
        <f t="shared" si="107"/>
        <v>5</v>
      </c>
      <c r="AJ707" s="238">
        <v>0</v>
      </c>
      <c r="AK707" s="238">
        <v>5</v>
      </c>
      <c r="AL707" s="239">
        <v>5</v>
      </c>
      <c r="AM707" s="243" t="s">
        <v>444</v>
      </c>
      <c r="AN707" s="243">
        <v>0</v>
      </c>
      <c r="AO707" s="245">
        <v>0</v>
      </c>
      <c r="AP707" s="132" t="s">
        <v>638</v>
      </c>
      <c r="AQ707" s="133" t="s">
        <v>643</v>
      </c>
      <c r="AR707" s="191"/>
      <c r="AS707" s="191"/>
      <c r="AT707" s="191"/>
      <c r="AU707" s="191"/>
      <c r="AV707" s="191"/>
      <c r="AW707" s="191"/>
    </row>
    <row r="708" spans="1:49" ht="22.5" x14ac:dyDescent="0.15">
      <c r="A708" s="103" t="s">
        <v>496</v>
      </c>
      <c r="B708" s="101" t="s">
        <v>1876</v>
      </c>
      <c r="C708" s="101" t="s">
        <v>1877</v>
      </c>
      <c r="D708" s="160" t="s">
        <v>1703</v>
      </c>
      <c r="E708" s="101" t="s">
        <v>259</v>
      </c>
      <c r="F708" s="101" t="s">
        <v>259</v>
      </c>
      <c r="G708" s="101"/>
      <c r="H708" s="101"/>
      <c r="I708" s="101"/>
      <c r="J708" s="101"/>
      <c r="K708" s="101"/>
      <c r="L708" s="101"/>
      <c r="M708" s="101" t="s">
        <v>436</v>
      </c>
      <c r="N708" s="101" t="s">
        <v>499</v>
      </c>
      <c r="O708" s="127" t="s">
        <v>438</v>
      </c>
      <c r="P708" s="101" t="s">
        <v>473</v>
      </c>
      <c r="Q708" s="136">
        <v>31</v>
      </c>
      <c r="R708" s="202"/>
      <c r="S708" s="101"/>
      <c r="T708" s="101"/>
      <c r="U708" s="101"/>
      <c r="V708" s="134"/>
      <c r="W708" s="237"/>
      <c r="X708" s="238"/>
      <c r="Y708" s="228">
        <f t="shared" si="105"/>
        <v>0</v>
      </c>
      <c r="Z708" s="238"/>
      <c r="AA708" s="238"/>
      <c r="AB708" s="240"/>
      <c r="AC708" s="241" t="s">
        <v>496</v>
      </c>
      <c r="AD708" s="242">
        <v>0</v>
      </c>
      <c r="AE708" s="243">
        <v>0</v>
      </c>
      <c r="AF708" s="230">
        <f t="shared" si="106"/>
        <v>0</v>
      </c>
      <c r="AG708" s="243">
        <v>0</v>
      </c>
      <c r="AH708" s="243">
        <v>7</v>
      </c>
      <c r="AI708" s="230">
        <f t="shared" si="107"/>
        <v>7</v>
      </c>
      <c r="AJ708" s="238">
        <v>0</v>
      </c>
      <c r="AK708" s="238">
        <v>7</v>
      </c>
      <c r="AL708" s="239">
        <v>7</v>
      </c>
      <c r="AM708" s="243" t="s">
        <v>444</v>
      </c>
      <c r="AN708" s="243">
        <v>0</v>
      </c>
      <c r="AO708" s="245">
        <v>0</v>
      </c>
      <c r="AP708" s="132" t="s">
        <v>638</v>
      </c>
      <c r="AQ708" s="133" t="s">
        <v>643</v>
      </c>
      <c r="AR708" s="191"/>
      <c r="AS708" s="191"/>
      <c r="AT708" s="191"/>
      <c r="AU708" s="191"/>
      <c r="AV708" s="191"/>
      <c r="AW708" s="191"/>
    </row>
    <row r="709" spans="1:49" ht="22.5" x14ac:dyDescent="0.15">
      <c r="A709" s="103" t="s">
        <v>496</v>
      </c>
      <c r="B709" s="101" t="s">
        <v>1876</v>
      </c>
      <c r="C709" s="101" t="s">
        <v>1877</v>
      </c>
      <c r="D709" s="160" t="s">
        <v>1704</v>
      </c>
      <c r="E709" s="101" t="s">
        <v>259</v>
      </c>
      <c r="F709" s="101" t="s">
        <v>259</v>
      </c>
      <c r="G709" s="101"/>
      <c r="H709" s="101"/>
      <c r="I709" s="101"/>
      <c r="J709" s="101"/>
      <c r="K709" s="101"/>
      <c r="L709" s="101"/>
      <c r="M709" s="101" t="s">
        <v>436</v>
      </c>
      <c r="N709" s="101" t="s">
        <v>499</v>
      </c>
      <c r="O709" s="127" t="s">
        <v>438</v>
      </c>
      <c r="P709" s="101" t="s">
        <v>473</v>
      </c>
      <c r="Q709" s="136">
        <v>31</v>
      </c>
      <c r="R709" s="202"/>
      <c r="S709" s="101"/>
      <c r="T709" s="101"/>
      <c r="U709" s="101"/>
      <c r="V709" s="134"/>
      <c r="W709" s="237"/>
      <c r="X709" s="238"/>
      <c r="Y709" s="228">
        <f t="shared" si="105"/>
        <v>0</v>
      </c>
      <c r="Z709" s="238"/>
      <c r="AA709" s="238"/>
      <c r="AB709" s="240"/>
      <c r="AC709" s="241" t="s">
        <v>496</v>
      </c>
      <c r="AD709" s="242">
        <v>0</v>
      </c>
      <c r="AE709" s="243">
        <v>0</v>
      </c>
      <c r="AF709" s="230">
        <f t="shared" si="106"/>
        <v>0</v>
      </c>
      <c r="AG709" s="243">
        <v>0</v>
      </c>
      <c r="AH709" s="243">
        <v>49</v>
      </c>
      <c r="AI709" s="230">
        <f t="shared" si="107"/>
        <v>49</v>
      </c>
      <c r="AJ709" s="238">
        <v>0</v>
      </c>
      <c r="AK709" s="238">
        <v>49</v>
      </c>
      <c r="AL709" s="239">
        <v>49</v>
      </c>
      <c r="AM709" s="243" t="s">
        <v>444</v>
      </c>
      <c r="AN709" s="243">
        <v>0</v>
      </c>
      <c r="AO709" s="245">
        <v>0</v>
      </c>
      <c r="AP709" s="132" t="s">
        <v>638</v>
      </c>
      <c r="AQ709" s="133" t="s">
        <v>643</v>
      </c>
      <c r="AR709" s="191"/>
      <c r="AS709" s="191"/>
      <c r="AT709" s="191"/>
      <c r="AU709" s="191"/>
      <c r="AV709" s="191"/>
      <c r="AW709" s="191"/>
    </row>
    <row r="710" spans="1:49" ht="22.5" x14ac:dyDescent="0.15">
      <c r="A710" s="103" t="s">
        <v>496</v>
      </c>
      <c r="B710" s="101" t="s">
        <v>1876</v>
      </c>
      <c r="C710" s="101" t="s">
        <v>1877</v>
      </c>
      <c r="D710" s="160" t="s">
        <v>1705</v>
      </c>
      <c r="E710" s="101" t="s">
        <v>259</v>
      </c>
      <c r="F710" s="101" t="s">
        <v>259</v>
      </c>
      <c r="G710" s="101"/>
      <c r="H710" s="101"/>
      <c r="I710" s="101"/>
      <c r="J710" s="101"/>
      <c r="K710" s="101"/>
      <c r="L710" s="101"/>
      <c r="M710" s="101" t="s">
        <v>436</v>
      </c>
      <c r="N710" s="101" t="s">
        <v>499</v>
      </c>
      <c r="O710" s="127" t="s">
        <v>438</v>
      </c>
      <c r="P710" s="101" t="s">
        <v>473</v>
      </c>
      <c r="Q710" s="136">
        <v>31</v>
      </c>
      <c r="R710" s="202"/>
      <c r="S710" s="101"/>
      <c r="T710" s="101"/>
      <c r="U710" s="101"/>
      <c r="V710" s="134"/>
      <c r="W710" s="237"/>
      <c r="X710" s="238"/>
      <c r="Y710" s="228">
        <f t="shared" si="105"/>
        <v>0</v>
      </c>
      <c r="Z710" s="238"/>
      <c r="AA710" s="238"/>
      <c r="AB710" s="240"/>
      <c r="AC710" s="241" t="s">
        <v>496</v>
      </c>
      <c r="AD710" s="242">
        <v>0</v>
      </c>
      <c r="AE710" s="243">
        <v>0</v>
      </c>
      <c r="AF710" s="230">
        <f t="shared" si="106"/>
        <v>0</v>
      </c>
      <c r="AG710" s="243">
        <v>0</v>
      </c>
      <c r="AH710" s="243">
        <v>9</v>
      </c>
      <c r="AI710" s="230">
        <f t="shared" si="107"/>
        <v>9</v>
      </c>
      <c r="AJ710" s="238">
        <v>0</v>
      </c>
      <c r="AK710" s="238">
        <v>9</v>
      </c>
      <c r="AL710" s="239">
        <v>9</v>
      </c>
      <c r="AM710" s="243" t="s">
        <v>444</v>
      </c>
      <c r="AN710" s="243">
        <v>0</v>
      </c>
      <c r="AO710" s="245">
        <v>0</v>
      </c>
      <c r="AP710" s="132" t="s">
        <v>638</v>
      </c>
      <c r="AQ710" s="133" t="s">
        <v>643</v>
      </c>
      <c r="AR710" s="191"/>
      <c r="AS710" s="191"/>
      <c r="AT710" s="191"/>
      <c r="AU710" s="191"/>
      <c r="AV710" s="191"/>
      <c r="AW710" s="191"/>
    </row>
    <row r="711" spans="1:49" ht="33.75" x14ac:dyDescent="0.15">
      <c r="A711" s="103" t="s">
        <v>496</v>
      </c>
      <c r="B711" s="101" t="s">
        <v>1876</v>
      </c>
      <c r="C711" s="101" t="s">
        <v>1877</v>
      </c>
      <c r="D711" s="160" t="s">
        <v>1816</v>
      </c>
      <c r="E711" s="101" t="s">
        <v>259</v>
      </c>
      <c r="F711" s="101" t="s">
        <v>259</v>
      </c>
      <c r="G711" s="101"/>
      <c r="H711" s="101"/>
      <c r="I711" s="101"/>
      <c r="J711" s="101"/>
      <c r="K711" s="101"/>
      <c r="L711" s="101"/>
      <c r="M711" s="101" t="s">
        <v>436</v>
      </c>
      <c r="N711" s="101" t="s">
        <v>499</v>
      </c>
      <c r="O711" s="127" t="s">
        <v>438</v>
      </c>
      <c r="P711" s="101" t="s">
        <v>473</v>
      </c>
      <c r="Q711" s="136">
        <v>31</v>
      </c>
      <c r="R711" s="202"/>
      <c r="S711" s="101"/>
      <c r="T711" s="101"/>
      <c r="U711" s="101"/>
      <c r="V711" s="134"/>
      <c r="W711" s="237"/>
      <c r="X711" s="238"/>
      <c r="Y711" s="228">
        <f t="shared" si="105"/>
        <v>0</v>
      </c>
      <c r="Z711" s="238"/>
      <c r="AA711" s="238"/>
      <c r="AB711" s="240"/>
      <c r="AC711" s="241" t="s">
        <v>496</v>
      </c>
      <c r="AD711" s="242">
        <v>0</v>
      </c>
      <c r="AE711" s="243">
        <v>0</v>
      </c>
      <c r="AF711" s="230">
        <f t="shared" si="106"/>
        <v>0</v>
      </c>
      <c r="AG711" s="243">
        <v>0</v>
      </c>
      <c r="AH711" s="243">
        <v>2</v>
      </c>
      <c r="AI711" s="230">
        <f t="shared" si="107"/>
        <v>2</v>
      </c>
      <c r="AJ711" s="238">
        <v>0</v>
      </c>
      <c r="AK711" s="238">
        <v>2</v>
      </c>
      <c r="AL711" s="239">
        <v>2</v>
      </c>
      <c r="AM711" s="243" t="s">
        <v>444</v>
      </c>
      <c r="AN711" s="243">
        <v>0</v>
      </c>
      <c r="AO711" s="245">
        <v>0</v>
      </c>
      <c r="AP711" s="132" t="s">
        <v>638</v>
      </c>
      <c r="AQ711" s="133" t="s">
        <v>643</v>
      </c>
      <c r="AR711" s="191"/>
      <c r="AS711" s="191"/>
      <c r="AT711" s="191"/>
      <c r="AU711" s="191"/>
      <c r="AV711" s="191"/>
      <c r="AW711" s="191"/>
    </row>
    <row r="712" spans="1:49" ht="22.5" x14ac:dyDescent="0.15">
      <c r="A712" s="103" t="s">
        <v>496</v>
      </c>
      <c r="B712" s="101" t="s">
        <v>1876</v>
      </c>
      <c r="C712" s="101" t="s">
        <v>1877</v>
      </c>
      <c r="D712" s="160" t="s">
        <v>1707</v>
      </c>
      <c r="E712" s="101" t="s">
        <v>259</v>
      </c>
      <c r="F712" s="101" t="s">
        <v>259</v>
      </c>
      <c r="G712" s="101"/>
      <c r="H712" s="101"/>
      <c r="I712" s="101"/>
      <c r="J712" s="101"/>
      <c r="K712" s="101"/>
      <c r="L712" s="101"/>
      <c r="M712" s="101" t="s">
        <v>436</v>
      </c>
      <c r="N712" s="101" t="s">
        <v>499</v>
      </c>
      <c r="O712" s="127" t="s">
        <v>438</v>
      </c>
      <c r="P712" s="101" t="s">
        <v>473</v>
      </c>
      <c r="Q712" s="136">
        <v>31</v>
      </c>
      <c r="R712" s="202"/>
      <c r="S712" s="101"/>
      <c r="T712" s="101"/>
      <c r="U712" s="101"/>
      <c r="V712" s="134"/>
      <c r="W712" s="237"/>
      <c r="X712" s="238"/>
      <c r="Y712" s="228">
        <f t="shared" si="105"/>
        <v>0</v>
      </c>
      <c r="Z712" s="238"/>
      <c r="AA712" s="238"/>
      <c r="AB712" s="240"/>
      <c r="AC712" s="241" t="s">
        <v>496</v>
      </c>
      <c r="AD712" s="242">
        <v>0</v>
      </c>
      <c r="AE712" s="243">
        <v>0</v>
      </c>
      <c r="AF712" s="230">
        <f t="shared" si="106"/>
        <v>0</v>
      </c>
      <c r="AG712" s="243">
        <v>0</v>
      </c>
      <c r="AH712" s="243">
        <v>6</v>
      </c>
      <c r="AI712" s="230">
        <f t="shared" si="107"/>
        <v>6</v>
      </c>
      <c r="AJ712" s="238">
        <v>0</v>
      </c>
      <c r="AK712" s="238">
        <v>6</v>
      </c>
      <c r="AL712" s="239">
        <v>6</v>
      </c>
      <c r="AM712" s="243" t="s">
        <v>444</v>
      </c>
      <c r="AN712" s="243">
        <v>0</v>
      </c>
      <c r="AO712" s="245">
        <v>0</v>
      </c>
      <c r="AP712" s="132" t="s">
        <v>638</v>
      </c>
      <c r="AQ712" s="133" t="s">
        <v>643</v>
      </c>
      <c r="AR712" s="191"/>
      <c r="AS712" s="191"/>
      <c r="AT712" s="191"/>
      <c r="AU712" s="191"/>
      <c r="AV712" s="191"/>
      <c r="AW712" s="191"/>
    </row>
    <row r="713" spans="1:49" ht="22.5" x14ac:dyDescent="0.15">
      <c r="A713" s="103" t="s">
        <v>496</v>
      </c>
      <c r="B713" s="101" t="s">
        <v>1876</v>
      </c>
      <c r="C713" s="101" t="s">
        <v>1877</v>
      </c>
      <c r="D713" s="160" t="s">
        <v>1708</v>
      </c>
      <c r="E713" s="101" t="s">
        <v>259</v>
      </c>
      <c r="F713" s="101" t="s">
        <v>259</v>
      </c>
      <c r="G713" s="101"/>
      <c r="H713" s="101"/>
      <c r="I713" s="101"/>
      <c r="J713" s="101"/>
      <c r="K713" s="101"/>
      <c r="L713" s="101"/>
      <c r="M713" s="101" t="s">
        <v>436</v>
      </c>
      <c r="N713" s="101" t="s">
        <v>499</v>
      </c>
      <c r="O713" s="127" t="s">
        <v>438</v>
      </c>
      <c r="P713" s="101" t="s">
        <v>473</v>
      </c>
      <c r="Q713" s="136">
        <v>31</v>
      </c>
      <c r="R713" s="202"/>
      <c r="S713" s="101"/>
      <c r="T713" s="101"/>
      <c r="U713" s="101"/>
      <c r="V713" s="134"/>
      <c r="W713" s="237"/>
      <c r="X713" s="238"/>
      <c r="Y713" s="228">
        <f t="shared" si="105"/>
        <v>0</v>
      </c>
      <c r="Z713" s="238"/>
      <c r="AA713" s="238"/>
      <c r="AB713" s="240"/>
      <c r="AC713" s="241" t="s">
        <v>496</v>
      </c>
      <c r="AD713" s="242">
        <v>0</v>
      </c>
      <c r="AE713" s="243">
        <v>0</v>
      </c>
      <c r="AF713" s="230">
        <f t="shared" si="106"/>
        <v>0</v>
      </c>
      <c r="AG713" s="243">
        <v>0</v>
      </c>
      <c r="AH713" s="243">
        <v>33</v>
      </c>
      <c r="AI713" s="230">
        <f t="shared" si="107"/>
        <v>33</v>
      </c>
      <c r="AJ713" s="238">
        <v>0</v>
      </c>
      <c r="AK713" s="238">
        <v>33</v>
      </c>
      <c r="AL713" s="239">
        <v>33</v>
      </c>
      <c r="AM713" s="243" t="s">
        <v>444</v>
      </c>
      <c r="AN713" s="243">
        <v>0</v>
      </c>
      <c r="AO713" s="245">
        <v>0</v>
      </c>
      <c r="AP713" s="132" t="s">
        <v>638</v>
      </c>
      <c r="AQ713" s="133" t="s">
        <v>643</v>
      </c>
      <c r="AR713" s="191"/>
      <c r="AS713" s="191"/>
      <c r="AT713" s="191"/>
      <c r="AU713" s="191"/>
      <c r="AV713" s="191"/>
      <c r="AW713" s="191"/>
    </row>
    <row r="714" spans="1:49" ht="22.5" x14ac:dyDescent="0.15">
      <c r="A714" s="103" t="s">
        <v>496</v>
      </c>
      <c r="B714" s="101" t="s">
        <v>1876</v>
      </c>
      <c r="C714" s="101" t="s">
        <v>1877</v>
      </c>
      <c r="D714" s="160" t="s">
        <v>1817</v>
      </c>
      <c r="E714" s="101" t="s">
        <v>259</v>
      </c>
      <c r="F714" s="101" t="s">
        <v>259</v>
      </c>
      <c r="G714" s="101"/>
      <c r="H714" s="101"/>
      <c r="I714" s="101"/>
      <c r="J714" s="101"/>
      <c r="K714" s="101"/>
      <c r="L714" s="101"/>
      <c r="M714" s="101" t="s">
        <v>436</v>
      </c>
      <c r="N714" s="101" t="s">
        <v>499</v>
      </c>
      <c r="O714" s="127" t="s">
        <v>438</v>
      </c>
      <c r="P714" s="101" t="s">
        <v>473</v>
      </c>
      <c r="Q714" s="136">
        <v>31</v>
      </c>
      <c r="R714" s="202"/>
      <c r="S714" s="101"/>
      <c r="T714" s="101"/>
      <c r="U714" s="101"/>
      <c r="V714" s="134"/>
      <c r="W714" s="237"/>
      <c r="X714" s="238"/>
      <c r="Y714" s="228">
        <f t="shared" si="105"/>
        <v>0</v>
      </c>
      <c r="Z714" s="238"/>
      <c r="AA714" s="238"/>
      <c r="AB714" s="240"/>
      <c r="AC714" s="241" t="s">
        <v>496</v>
      </c>
      <c r="AD714" s="242">
        <v>0</v>
      </c>
      <c r="AE714" s="243">
        <v>0</v>
      </c>
      <c r="AF714" s="230">
        <f t="shared" si="106"/>
        <v>0</v>
      </c>
      <c r="AG714" s="243">
        <v>0</v>
      </c>
      <c r="AH714" s="243">
        <v>4</v>
      </c>
      <c r="AI714" s="230">
        <f t="shared" si="107"/>
        <v>4</v>
      </c>
      <c r="AJ714" s="238">
        <v>0</v>
      </c>
      <c r="AK714" s="238">
        <v>4</v>
      </c>
      <c r="AL714" s="239">
        <v>4</v>
      </c>
      <c r="AM714" s="243" t="s">
        <v>444</v>
      </c>
      <c r="AN714" s="243">
        <v>0</v>
      </c>
      <c r="AO714" s="245">
        <v>0</v>
      </c>
      <c r="AP714" s="132" t="s">
        <v>638</v>
      </c>
      <c r="AQ714" s="133" t="s">
        <v>643</v>
      </c>
      <c r="AR714" s="191"/>
      <c r="AS714" s="191"/>
      <c r="AT714" s="191"/>
      <c r="AU714" s="191"/>
      <c r="AV714" s="191"/>
      <c r="AW714" s="191"/>
    </row>
    <row r="715" spans="1:49" ht="22.5" x14ac:dyDescent="0.15">
      <c r="A715" s="103" t="s">
        <v>496</v>
      </c>
      <c r="B715" s="101" t="s">
        <v>1876</v>
      </c>
      <c r="C715" s="101" t="s">
        <v>1877</v>
      </c>
      <c r="D715" s="160" t="s">
        <v>1818</v>
      </c>
      <c r="E715" s="101" t="s">
        <v>259</v>
      </c>
      <c r="F715" s="101" t="s">
        <v>259</v>
      </c>
      <c r="G715" s="101"/>
      <c r="H715" s="101"/>
      <c r="I715" s="101"/>
      <c r="J715" s="101"/>
      <c r="K715" s="101"/>
      <c r="L715" s="101"/>
      <c r="M715" s="101" t="s">
        <v>436</v>
      </c>
      <c r="N715" s="101" t="s">
        <v>499</v>
      </c>
      <c r="O715" s="127" t="s">
        <v>438</v>
      </c>
      <c r="P715" s="101" t="s">
        <v>473</v>
      </c>
      <c r="Q715" s="136">
        <v>31</v>
      </c>
      <c r="R715" s="202"/>
      <c r="S715" s="101"/>
      <c r="T715" s="101"/>
      <c r="U715" s="101"/>
      <c r="V715" s="134"/>
      <c r="W715" s="237"/>
      <c r="X715" s="238"/>
      <c r="Y715" s="228">
        <f t="shared" si="105"/>
        <v>0</v>
      </c>
      <c r="Z715" s="238"/>
      <c r="AA715" s="238"/>
      <c r="AB715" s="240"/>
      <c r="AC715" s="241" t="s">
        <v>496</v>
      </c>
      <c r="AD715" s="242">
        <v>0</v>
      </c>
      <c r="AE715" s="243">
        <v>0</v>
      </c>
      <c r="AF715" s="230">
        <f t="shared" si="106"/>
        <v>0</v>
      </c>
      <c r="AG715" s="243">
        <v>0</v>
      </c>
      <c r="AH715" s="243">
        <v>0</v>
      </c>
      <c r="AI715" s="230">
        <f t="shared" si="107"/>
        <v>0</v>
      </c>
      <c r="AJ715" s="238">
        <v>0</v>
      </c>
      <c r="AK715" s="238">
        <v>0</v>
      </c>
      <c r="AL715" s="239">
        <v>0</v>
      </c>
      <c r="AM715" s="243" t="s">
        <v>444</v>
      </c>
      <c r="AN715" s="243">
        <v>0</v>
      </c>
      <c r="AO715" s="245">
        <v>0</v>
      </c>
      <c r="AP715" s="132" t="s">
        <v>638</v>
      </c>
      <c r="AQ715" s="133" t="s">
        <v>643</v>
      </c>
      <c r="AR715" s="191"/>
      <c r="AS715" s="191"/>
      <c r="AT715" s="191"/>
      <c r="AU715" s="191"/>
      <c r="AV715" s="191"/>
      <c r="AW715" s="191"/>
    </row>
    <row r="716" spans="1:49" ht="22.5" x14ac:dyDescent="0.15">
      <c r="A716" s="103" t="s">
        <v>496</v>
      </c>
      <c r="B716" s="101" t="s">
        <v>1876</v>
      </c>
      <c r="C716" s="101" t="s">
        <v>1877</v>
      </c>
      <c r="D716" s="160" t="s">
        <v>1819</v>
      </c>
      <c r="E716" s="101" t="s">
        <v>259</v>
      </c>
      <c r="F716" s="101" t="s">
        <v>259</v>
      </c>
      <c r="G716" s="101"/>
      <c r="H716" s="101"/>
      <c r="I716" s="101"/>
      <c r="J716" s="101"/>
      <c r="K716" s="101"/>
      <c r="L716" s="101"/>
      <c r="M716" s="101" t="s">
        <v>436</v>
      </c>
      <c r="N716" s="101" t="s">
        <v>499</v>
      </c>
      <c r="O716" s="127" t="s">
        <v>438</v>
      </c>
      <c r="P716" s="101" t="s">
        <v>473</v>
      </c>
      <c r="Q716" s="136">
        <v>31</v>
      </c>
      <c r="R716" s="202"/>
      <c r="S716" s="101"/>
      <c r="T716" s="101"/>
      <c r="U716" s="101"/>
      <c r="V716" s="134"/>
      <c r="W716" s="237"/>
      <c r="X716" s="238"/>
      <c r="Y716" s="228">
        <f t="shared" si="105"/>
        <v>0</v>
      </c>
      <c r="Z716" s="238"/>
      <c r="AA716" s="238"/>
      <c r="AB716" s="240"/>
      <c r="AC716" s="241" t="s">
        <v>496</v>
      </c>
      <c r="AD716" s="242">
        <v>0</v>
      </c>
      <c r="AE716" s="243">
        <v>0</v>
      </c>
      <c r="AF716" s="230">
        <f t="shared" si="106"/>
        <v>0</v>
      </c>
      <c r="AG716" s="243">
        <v>0</v>
      </c>
      <c r="AH716" s="243">
        <v>0</v>
      </c>
      <c r="AI716" s="230">
        <f t="shared" si="107"/>
        <v>0</v>
      </c>
      <c r="AJ716" s="238">
        <v>0</v>
      </c>
      <c r="AK716" s="238">
        <v>0</v>
      </c>
      <c r="AL716" s="239">
        <v>0</v>
      </c>
      <c r="AM716" s="243" t="s">
        <v>444</v>
      </c>
      <c r="AN716" s="243">
        <v>0</v>
      </c>
      <c r="AO716" s="245">
        <v>0</v>
      </c>
      <c r="AP716" s="132" t="s">
        <v>638</v>
      </c>
      <c r="AQ716" s="133" t="s">
        <v>643</v>
      </c>
      <c r="AR716" s="191"/>
      <c r="AS716" s="191"/>
      <c r="AT716" s="191"/>
      <c r="AU716" s="191"/>
      <c r="AV716" s="191"/>
      <c r="AW716" s="191"/>
    </row>
    <row r="717" spans="1:49" ht="22.5" x14ac:dyDescent="0.15">
      <c r="A717" s="103" t="s">
        <v>496</v>
      </c>
      <c r="B717" s="101" t="s">
        <v>1876</v>
      </c>
      <c r="C717" s="101" t="s">
        <v>1877</v>
      </c>
      <c r="D717" s="160" t="s">
        <v>1820</v>
      </c>
      <c r="E717" s="101" t="s">
        <v>259</v>
      </c>
      <c r="F717" s="101" t="s">
        <v>259</v>
      </c>
      <c r="G717" s="101"/>
      <c r="H717" s="101"/>
      <c r="I717" s="101"/>
      <c r="J717" s="101"/>
      <c r="K717" s="101"/>
      <c r="L717" s="101"/>
      <c r="M717" s="101" t="s">
        <v>436</v>
      </c>
      <c r="N717" s="101" t="s">
        <v>499</v>
      </c>
      <c r="O717" s="127" t="s">
        <v>438</v>
      </c>
      <c r="P717" s="101" t="s">
        <v>473</v>
      </c>
      <c r="Q717" s="136">
        <v>31</v>
      </c>
      <c r="R717" s="202"/>
      <c r="S717" s="101"/>
      <c r="T717" s="101"/>
      <c r="U717" s="101"/>
      <c r="V717" s="134"/>
      <c r="W717" s="237"/>
      <c r="X717" s="238"/>
      <c r="Y717" s="228">
        <f t="shared" si="105"/>
        <v>0</v>
      </c>
      <c r="Z717" s="238"/>
      <c r="AA717" s="238"/>
      <c r="AB717" s="240"/>
      <c r="AC717" s="241" t="s">
        <v>496</v>
      </c>
      <c r="AD717" s="242">
        <v>0</v>
      </c>
      <c r="AE717" s="243">
        <v>0</v>
      </c>
      <c r="AF717" s="230">
        <f t="shared" si="106"/>
        <v>0</v>
      </c>
      <c r="AG717" s="243">
        <v>0</v>
      </c>
      <c r="AH717" s="243">
        <v>9</v>
      </c>
      <c r="AI717" s="230">
        <f t="shared" si="107"/>
        <v>9</v>
      </c>
      <c r="AJ717" s="238">
        <v>0</v>
      </c>
      <c r="AK717" s="238">
        <v>9</v>
      </c>
      <c r="AL717" s="239">
        <v>9</v>
      </c>
      <c r="AM717" s="243" t="s">
        <v>444</v>
      </c>
      <c r="AN717" s="243">
        <v>0</v>
      </c>
      <c r="AO717" s="245">
        <v>0</v>
      </c>
      <c r="AP717" s="132" t="s">
        <v>638</v>
      </c>
      <c r="AQ717" s="133" t="s">
        <v>643</v>
      </c>
      <c r="AR717" s="191"/>
      <c r="AS717" s="191"/>
      <c r="AT717" s="191"/>
      <c r="AU717" s="191"/>
      <c r="AV717" s="191"/>
      <c r="AW717" s="191"/>
    </row>
    <row r="718" spans="1:49" ht="22.5" x14ac:dyDescent="0.15">
      <c r="A718" s="103" t="s">
        <v>496</v>
      </c>
      <c r="B718" s="101" t="s">
        <v>1876</v>
      </c>
      <c r="C718" s="101" t="s">
        <v>1877</v>
      </c>
      <c r="D718" s="160" t="s">
        <v>1821</v>
      </c>
      <c r="E718" s="101" t="s">
        <v>259</v>
      </c>
      <c r="F718" s="101" t="s">
        <v>259</v>
      </c>
      <c r="G718" s="101"/>
      <c r="H718" s="101"/>
      <c r="I718" s="101"/>
      <c r="J718" s="101"/>
      <c r="K718" s="101"/>
      <c r="L718" s="101"/>
      <c r="M718" s="101" t="s">
        <v>436</v>
      </c>
      <c r="N718" s="101" t="s">
        <v>499</v>
      </c>
      <c r="O718" s="127" t="s">
        <v>438</v>
      </c>
      <c r="P718" s="101" t="s">
        <v>473</v>
      </c>
      <c r="Q718" s="136">
        <v>31</v>
      </c>
      <c r="R718" s="202"/>
      <c r="S718" s="101"/>
      <c r="T718" s="101"/>
      <c r="U718" s="101"/>
      <c r="V718" s="134"/>
      <c r="W718" s="237"/>
      <c r="X718" s="238"/>
      <c r="Y718" s="228">
        <f t="shared" si="105"/>
        <v>0</v>
      </c>
      <c r="Z718" s="238"/>
      <c r="AA718" s="238"/>
      <c r="AB718" s="240"/>
      <c r="AC718" s="241" t="s">
        <v>496</v>
      </c>
      <c r="AD718" s="242">
        <v>0</v>
      </c>
      <c r="AE718" s="243">
        <v>0</v>
      </c>
      <c r="AF718" s="230">
        <f t="shared" si="106"/>
        <v>0</v>
      </c>
      <c r="AG718" s="243">
        <v>0</v>
      </c>
      <c r="AH718" s="243">
        <v>1</v>
      </c>
      <c r="AI718" s="230">
        <f t="shared" si="107"/>
        <v>1</v>
      </c>
      <c r="AJ718" s="238">
        <v>0</v>
      </c>
      <c r="AK718" s="238">
        <v>1</v>
      </c>
      <c r="AL718" s="239">
        <v>1</v>
      </c>
      <c r="AM718" s="243" t="s">
        <v>444</v>
      </c>
      <c r="AN718" s="243">
        <v>0</v>
      </c>
      <c r="AO718" s="245">
        <v>0</v>
      </c>
      <c r="AP718" s="132" t="s">
        <v>638</v>
      </c>
      <c r="AQ718" s="133" t="s">
        <v>643</v>
      </c>
      <c r="AR718" s="191"/>
      <c r="AS718" s="191"/>
      <c r="AT718" s="191"/>
      <c r="AU718" s="191"/>
      <c r="AV718" s="191"/>
      <c r="AW718" s="191"/>
    </row>
    <row r="719" spans="1:49" ht="22.5" x14ac:dyDescent="0.15">
      <c r="A719" s="103" t="s">
        <v>496</v>
      </c>
      <c r="B719" s="101" t="s">
        <v>1876</v>
      </c>
      <c r="C719" s="101" t="s">
        <v>1877</v>
      </c>
      <c r="D719" s="160" t="s">
        <v>1714</v>
      </c>
      <c r="E719" s="101" t="s">
        <v>259</v>
      </c>
      <c r="F719" s="101" t="s">
        <v>259</v>
      </c>
      <c r="G719" s="101"/>
      <c r="H719" s="101"/>
      <c r="I719" s="101"/>
      <c r="J719" s="101"/>
      <c r="K719" s="101"/>
      <c r="L719" s="101"/>
      <c r="M719" s="101" t="s">
        <v>436</v>
      </c>
      <c r="N719" s="101" t="s">
        <v>499</v>
      </c>
      <c r="O719" s="127" t="s">
        <v>438</v>
      </c>
      <c r="P719" s="101" t="s">
        <v>473</v>
      </c>
      <c r="Q719" s="136">
        <v>31</v>
      </c>
      <c r="R719" s="202"/>
      <c r="S719" s="101"/>
      <c r="T719" s="101"/>
      <c r="U719" s="101"/>
      <c r="V719" s="134"/>
      <c r="W719" s="237"/>
      <c r="X719" s="238"/>
      <c r="Y719" s="228">
        <f t="shared" si="105"/>
        <v>0</v>
      </c>
      <c r="Z719" s="238"/>
      <c r="AA719" s="238"/>
      <c r="AB719" s="240"/>
      <c r="AC719" s="241" t="s">
        <v>496</v>
      </c>
      <c r="AD719" s="242">
        <v>0</v>
      </c>
      <c r="AE719" s="243">
        <v>0</v>
      </c>
      <c r="AF719" s="230">
        <f t="shared" si="106"/>
        <v>0</v>
      </c>
      <c r="AG719" s="243">
        <v>0</v>
      </c>
      <c r="AH719" s="243">
        <v>2</v>
      </c>
      <c r="AI719" s="230">
        <f t="shared" si="107"/>
        <v>2</v>
      </c>
      <c r="AJ719" s="238">
        <v>0</v>
      </c>
      <c r="AK719" s="238">
        <v>2</v>
      </c>
      <c r="AL719" s="239">
        <v>2</v>
      </c>
      <c r="AM719" s="243" t="s">
        <v>444</v>
      </c>
      <c r="AN719" s="243">
        <v>0</v>
      </c>
      <c r="AO719" s="245">
        <v>0</v>
      </c>
      <c r="AP719" s="132" t="s">
        <v>638</v>
      </c>
      <c r="AQ719" s="133" t="s">
        <v>643</v>
      </c>
      <c r="AR719" s="191"/>
      <c r="AS719" s="191"/>
      <c r="AT719" s="191"/>
      <c r="AU719" s="191"/>
      <c r="AV719" s="191"/>
      <c r="AW719" s="191"/>
    </row>
    <row r="720" spans="1:49" ht="22.5" x14ac:dyDescent="0.15">
      <c r="A720" s="103" t="s">
        <v>496</v>
      </c>
      <c r="B720" s="101" t="s">
        <v>1876</v>
      </c>
      <c r="C720" s="101" t="s">
        <v>1877</v>
      </c>
      <c r="D720" s="160" t="s">
        <v>1715</v>
      </c>
      <c r="E720" s="101" t="s">
        <v>259</v>
      </c>
      <c r="F720" s="101" t="s">
        <v>259</v>
      </c>
      <c r="G720" s="101"/>
      <c r="H720" s="101"/>
      <c r="I720" s="101"/>
      <c r="J720" s="101"/>
      <c r="K720" s="101"/>
      <c r="L720" s="101"/>
      <c r="M720" s="101" t="s">
        <v>436</v>
      </c>
      <c r="N720" s="101" t="s">
        <v>499</v>
      </c>
      <c r="O720" s="127" t="s">
        <v>438</v>
      </c>
      <c r="P720" s="101" t="s">
        <v>473</v>
      </c>
      <c r="Q720" s="136">
        <v>31</v>
      </c>
      <c r="R720" s="202"/>
      <c r="S720" s="101"/>
      <c r="T720" s="101"/>
      <c r="U720" s="101"/>
      <c r="V720" s="134"/>
      <c r="W720" s="237"/>
      <c r="X720" s="238"/>
      <c r="Y720" s="228">
        <f t="shared" si="105"/>
        <v>0</v>
      </c>
      <c r="Z720" s="238"/>
      <c r="AA720" s="238"/>
      <c r="AB720" s="240"/>
      <c r="AC720" s="241" t="s">
        <v>496</v>
      </c>
      <c r="AD720" s="242">
        <v>0</v>
      </c>
      <c r="AE720" s="243">
        <v>0</v>
      </c>
      <c r="AF720" s="230">
        <f t="shared" si="106"/>
        <v>0</v>
      </c>
      <c r="AG720" s="243">
        <v>0</v>
      </c>
      <c r="AH720" s="243">
        <v>91</v>
      </c>
      <c r="AI720" s="230">
        <f t="shared" si="107"/>
        <v>91</v>
      </c>
      <c r="AJ720" s="238">
        <v>0</v>
      </c>
      <c r="AK720" s="238">
        <v>91</v>
      </c>
      <c r="AL720" s="239">
        <v>91</v>
      </c>
      <c r="AM720" s="243" t="s">
        <v>444</v>
      </c>
      <c r="AN720" s="243">
        <v>0</v>
      </c>
      <c r="AO720" s="245">
        <v>0</v>
      </c>
      <c r="AP720" s="132" t="s">
        <v>638</v>
      </c>
      <c r="AQ720" s="133" t="s">
        <v>643</v>
      </c>
      <c r="AR720" s="191"/>
      <c r="AS720" s="191"/>
      <c r="AT720" s="191"/>
      <c r="AU720" s="191"/>
      <c r="AV720" s="191"/>
      <c r="AW720" s="191"/>
    </row>
    <row r="721" spans="1:49" ht="22.5" x14ac:dyDescent="0.15">
      <c r="A721" s="103" t="s">
        <v>496</v>
      </c>
      <c r="B721" s="101" t="s">
        <v>1876</v>
      </c>
      <c r="C721" s="101" t="s">
        <v>1877</v>
      </c>
      <c r="D721" s="160" t="s">
        <v>1822</v>
      </c>
      <c r="E721" s="101" t="s">
        <v>259</v>
      </c>
      <c r="F721" s="101" t="s">
        <v>259</v>
      </c>
      <c r="G721" s="101"/>
      <c r="H721" s="101"/>
      <c r="I721" s="101"/>
      <c r="J721" s="101"/>
      <c r="K721" s="101"/>
      <c r="L721" s="101"/>
      <c r="M721" s="101" t="s">
        <v>436</v>
      </c>
      <c r="N721" s="101" t="s">
        <v>499</v>
      </c>
      <c r="O721" s="127" t="s">
        <v>438</v>
      </c>
      <c r="P721" s="101" t="s">
        <v>473</v>
      </c>
      <c r="Q721" s="136">
        <v>31</v>
      </c>
      <c r="R721" s="202"/>
      <c r="S721" s="101"/>
      <c r="T721" s="101"/>
      <c r="U721" s="101"/>
      <c r="V721" s="134"/>
      <c r="W721" s="237"/>
      <c r="X721" s="238"/>
      <c r="Y721" s="228">
        <f t="shared" si="105"/>
        <v>0</v>
      </c>
      <c r="Z721" s="238"/>
      <c r="AA721" s="238"/>
      <c r="AB721" s="240"/>
      <c r="AC721" s="241" t="s">
        <v>496</v>
      </c>
      <c r="AD721" s="242">
        <v>0</v>
      </c>
      <c r="AE721" s="243">
        <v>0</v>
      </c>
      <c r="AF721" s="230">
        <f t="shared" si="106"/>
        <v>0</v>
      </c>
      <c r="AG721" s="243">
        <v>0</v>
      </c>
      <c r="AH721" s="243">
        <v>37</v>
      </c>
      <c r="AI721" s="230">
        <f t="shared" si="107"/>
        <v>37</v>
      </c>
      <c r="AJ721" s="238">
        <v>0</v>
      </c>
      <c r="AK721" s="238">
        <v>37</v>
      </c>
      <c r="AL721" s="239">
        <v>37</v>
      </c>
      <c r="AM721" s="243" t="s">
        <v>444</v>
      </c>
      <c r="AN721" s="243">
        <v>0</v>
      </c>
      <c r="AO721" s="245">
        <v>0</v>
      </c>
      <c r="AP721" s="132" t="s">
        <v>638</v>
      </c>
      <c r="AQ721" s="133" t="s">
        <v>643</v>
      </c>
      <c r="AR721" s="191"/>
      <c r="AS721" s="191"/>
      <c r="AT721" s="191"/>
      <c r="AU721" s="191"/>
      <c r="AV721" s="191"/>
      <c r="AW721" s="191"/>
    </row>
    <row r="722" spans="1:49" ht="22.5" x14ac:dyDescent="0.15">
      <c r="A722" s="103" t="s">
        <v>496</v>
      </c>
      <c r="B722" s="101" t="s">
        <v>1876</v>
      </c>
      <c r="C722" s="101" t="s">
        <v>1877</v>
      </c>
      <c r="D722" s="160" t="s">
        <v>1717</v>
      </c>
      <c r="E722" s="101" t="s">
        <v>259</v>
      </c>
      <c r="F722" s="101" t="s">
        <v>259</v>
      </c>
      <c r="G722" s="101"/>
      <c r="H722" s="101"/>
      <c r="I722" s="101"/>
      <c r="J722" s="101"/>
      <c r="K722" s="101"/>
      <c r="L722" s="101"/>
      <c r="M722" s="101" t="s">
        <v>436</v>
      </c>
      <c r="N722" s="101" t="s">
        <v>499</v>
      </c>
      <c r="O722" s="127" t="s">
        <v>438</v>
      </c>
      <c r="P722" s="101" t="s">
        <v>473</v>
      </c>
      <c r="Q722" s="136">
        <v>31</v>
      </c>
      <c r="R722" s="202"/>
      <c r="S722" s="101"/>
      <c r="T722" s="101"/>
      <c r="U722" s="101"/>
      <c r="V722" s="134"/>
      <c r="W722" s="237"/>
      <c r="X722" s="238"/>
      <c r="Y722" s="228">
        <f t="shared" si="105"/>
        <v>0</v>
      </c>
      <c r="Z722" s="238"/>
      <c r="AA722" s="238"/>
      <c r="AB722" s="240"/>
      <c r="AC722" s="241" t="s">
        <v>496</v>
      </c>
      <c r="AD722" s="242">
        <v>0</v>
      </c>
      <c r="AE722" s="243">
        <v>0</v>
      </c>
      <c r="AF722" s="230">
        <f t="shared" si="106"/>
        <v>0</v>
      </c>
      <c r="AG722" s="243">
        <v>0</v>
      </c>
      <c r="AH722" s="243">
        <v>32</v>
      </c>
      <c r="AI722" s="230">
        <f t="shared" si="107"/>
        <v>32</v>
      </c>
      <c r="AJ722" s="238">
        <v>0</v>
      </c>
      <c r="AK722" s="238">
        <v>32</v>
      </c>
      <c r="AL722" s="239">
        <v>32</v>
      </c>
      <c r="AM722" s="243" t="s">
        <v>444</v>
      </c>
      <c r="AN722" s="243">
        <v>0</v>
      </c>
      <c r="AO722" s="245">
        <v>0</v>
      </c>
      <c r="AP722" s="132" t="s">
        <v>638</v>
      </c>
      <c r="AQ722" s="133" t="s">
        <v>643</v>
      </c>
      <c r="AR722" s="191"/>
      <c r="AS722" s="191"/>
      <c r="AT722" s="191"/>
      <c r="AU722" s="191"/>
      <c r="AV722" s="191"/>
      <c r="AW722" s="191"/>
    </row>
    <row r="723" spans="1:49" ht="22.5" x14ac:dyDescent="0.15">
      <c r="A723" s="103" t="s">
        <v>496</v>
      </c>
      <c r="B723" s="101" t="s">
        <v>1876</v>
      </c>
      <c r="C723" s="101" t="s">
        <v>1877</v>
      </c>
      <c r="D723" s="160" t="s">
        <v>1718</v>
      </c>
      <c r="E723" s="101" t="s">
        <v>259</v>
      </c>
      <c r="F723" s="101" t="s">
        <v>259</v>
      </c>
      <c r="G723" s="101"/>
      <c r="H723" s="101"/>
      <c r="I723" s="101"/>
      <c r="J723" s="101"/>
      <c r="K723" s="101"/>
      <c r="L723" s="101"/>
      <c r="M723" s="101" t="s">
        <v>436</v>
      </c>
      <c r="N723" s="101" t="s">
        <v>499</v>
      </c>
      <c r="O723" s="127" t="s">
        <v>438</v>
      </c>
      <c r="P723" s="101" t="s">
        <v>473</v>
      </c>
      <c r="Q723" s="136">
        <v>31</v>
      </c>
      <c r="R723" s="202"/>
      <c r="S723" s="101"/>
      <c r="T723" s="101"/>
      <c r="U723" s="101"/>
      <c r="V723" s="134"/>
      <c r="W723" s="237"/>
      <c r="X723" s="238"/>
      <c r="Y723" s="228">
        <f t="shared" si="105"/>
        <v>0</v>
      </c>
      <c r="Z723" s="238"/>
      <c r="AA723" s="238"/>
      <c r="AB723" s="240"/>
      <c r="AC723" s="241" t="s">
        <v>496</v>
      </c>
      <c r="AD723" s="242">
        <v>0</v>
      </c>
      <c r="AE723" s="243">
        <v>0</v>
      </c>
      <c r="AF723" s="230">
        <f t="shared" si="106"/>
        <v>0</v>
      </c>
      <c r="AG723" s="243">
        <v>0</v>
      </c>
      <c r="AH723" s="243">
        <v>4</v>
      </c>
      <c r="AI723" s="230">
        <f t="shared" si="107"/>
        <v>4</v>
      </c>
      <c r="AJ723" s="238">
        <v>0</v>
      </c>
      <c r="AK723" s="238">
        <v>4</v>
      </c>
      <c r="AL723" s="239">
        <v>4</v>
      </c>
      <c r="AM723" s="243" t="s">
        <v>444</v>
      </c>
      <c r="AN723" s="243">
        <v>0</v>
      </c>
      <c r="AO723" s="245">
        <v>0</v>
      </c>
      <c r="AP723" s="132" t="s">
        <v>638</v>
      </c>
      <c r="AQ723" s="133" t="s">
        <v>643</v>
      </c>
      <c r="AR723" s="191"/>
      <c r="AS723" s="191"/>
      <c r="AT723" s="191"/>
      <c r="AU723" s="191"/>
      <c r="AV723" s="191"/>
      <c r="AW723" s="191"/>
    </row>
    <row r="724" spans="1:49" ht="22.5" x14ac:dyDescent="0.15">
      <c r="A724" s="103" t="s">
        <v>496</v>
      </c>
      <c r="B724" s="101" t="s">
        <v>1876</v>
      </c>
      <c r="C724" s="101" t="s">
        <v>1877</v>
      </c>
      <c r="D724" s="160" t="s">
        <v>1719</v>
      </c>
      <c r="E724" s="101" t="s">
        <v>259</v>
      </c>
      <c r="F724" s="101" t="s">
        <v>259</v>
      </c>
      <c r="G724" s="101"/>
      <c r="H724" s="101"/>
      <c r="I724" s="101"/>
      <c r="J724" s="101"/>
      <c r="K724" s="101"/>
      <c r="L724" s="101"/>
      <c r="M724" s="101" t="s">
        <v>436</v>
      </c>
      <c r="N724" s="101" t="s">
        <v>499</v>
      </c>
      <c r="O724" s="127" t="s">
        <v>438</v>
      </c>
      <c r="P724" s="101" t="s">
        <v>473</v>
      </c>
      <c r="Q724" s="136">
        <v>31</v>
      </c>
      <c r="R724" s="202"/>
      <c r="S724" s="101"/>
      <c r="T724" s="101"/>
      <c r="U724" s="101"/>
      <c r="V724" s="134"/>
      <c r="W724" s="237"/>
      <c r="X724" s="238"/>
      <c r="Y724" s="228">
        <f t="shared" si="105"/>
        <v>0</v>
      </c>
      <c r="Z724" s="238"/>
      <c r="AA724" s="238"/>
      <c r="AB724" s="240"/>
      <c r="AC724" s="241" t="s">
        <v>496</v>
      </c>
      <c r="AD724" s="242">
        <v>0</v>
      </c>
      <c r="AE724" s="243">
        <v>0</v>
      </c>
      <c r="AF724" s="230">
        <f t="shared" si="106"/>
        <v>0</v>
      </c>
      <c r="AG724" s="243">
        <v>0</v>
      </c>
      <c r="AH724" s="243">
        <v>35</v>
      </c>
      <c r="AI724" s="230">
        <f t="shared" si="107"/>
        <v>35</v>
      </c>
      <c r="AJ724" s="238">
        <v>0</v>
      </c>
      <c r="AK724" s="238">
        <v>35</v>
      </c>
      <c r="AL724" s="239">
        <v>35</v>
      </c>
      <c r="AM724" s="243" t="s">
        <v>444</v>
      </c>
      <c r="AN724" s="243">
        <v>0</v>
      </c>
      <c r="AO724" s="245">
        <v>0</v>
      </c>
      <c r="AP724" s="132" t="s">
        <v>638</v>
      </c>
      <c r="AQ724" s="133" t="s">
        <v>643</v>
      </c>
      <c r="AR724" s="191"/>
      <c r="AS724" s="191"/>
      <c r="AT724" s="191"/>
      <c r="AU724" s="191"/>
      <c r="AV724" s="191"/>
      <c r="AW724" s="191"/>
    </row>
    <row r="725" spans="1:49" ht="33.75" x14ac:dyDescent="0.15">
      <c r="A725" s="103" t="s">
        <v>496</v>
      </c>
      <c r="B725" s="101" t="s">
        <v>1876</v>
      </c>
      <c r="C725" s="101" t="s">
        <v>1877</v>
      </c>
      <c r="D725" s="160" t="s">
        <v>1823</v>
      </c>
      <c r="E725" s="101" t="s">
        <v>259</v>
      </c>
      <c r="F725" s="101" t="s">
        <v>259</v>
      </c>
      <c r="G725" s="101"/>
      <c r="H725" s="101"/>
      <c r="I725" s="101"/>
      <c r="J725" s="101"/>
      <c r="K725" s="101"/>
      <c r="L725" s="101"/>
      <c r="M725" s="101" t="s">
        <v>436</v>
      </c>
      <c r="N725" s="101" t="s">
        <v>499</v>
      </c>
      <c r="O725" s="127" t="s">
        <v>438</v>
      </c>
      <c r="P725" s="101" t="s">
        <v>473</v>
      </c>
      <c r="Q725" s="136">
        <v>31</v>
      </c>
      <c r="R725" s="202"/>
      <c r="S725" s="101"/>
      <c r="T725" s="101"/>
      <c r="U725" s="101"/>
      <c r="V725" s="134"/>
      <c r="W725" s="237"/>
      <c r="X725" s="238"/>
      <c r="Y725" s="228">
        <f t="shared" si="105"/>
        <v>0</v>
      </c>
      <c r="Z725" s="238"/>
      <c r="AA725" s="238"/>
      <c r="AB725" s="240"/>
      <c r="AC725" s="241" t="s">
        <v>496</v>
      </c>
      <c r="AD725" s="242">
        <v>0</v>
      </c>
      <c r="AE725" s="243">
        <v>0</v>
      </c>
      <c r="AF725" s="230">
        <f t="shared" si="106"/>
        <v>0</v>
      </c>
      <c r="AG725" s="243">
        <v>0</v>
      </c>
      <c r="AH725" s="243">
        <v>6</v>
      </c>
      <c r="AI725" s="230">
        <f t="shared" si="107"/>
        <v>6</v>
      </c>
      <c r="AJ725" s="238">
        <v>0</v>
      </c>
      <c r="AK725" s="238">
        <v>6</v>
      </c>
      <c r="AL725" s="239">
        <v>6</v>
      </c>
      <c r="AM725" s="243" t="s">
        <v>444</v>
      </c>
      <c r="AN725" s="243">
        <v>0</v>
      </c>
      <c r="AO725" s="245">
        <v>0</v>
      </c>
      <c r="AP725" s="132" t="s">
        <v>638</v>
      </c>
      <c r="AQ725" s="133" t="s">
        <v>643</v>
      </c>
      <c r="AR725" s="191"/>
      <c r="AS725" s="191"/>
      <c r="AT725" s="191"/>
      <c r="AU725" s="191"/>
      <c r="AV725" s="191"/>
      <c r="AW725" s="191"/>
    </row>
    <row r="726" spans="1:49" ht="22.5" x14ac:dyDescent="0.15">
      <c r="A726" s="103" t="s">
        <v>496</v>
      </c>
      <c r="B726" s="101" t="s">
        <v>1876</v>
      </c>
      <c r="C726" s="101" t="s">
        <v>1877</v>
      </c>
      <c r="D726" s="160" t="s">
        <v>1824</v>
      </c>
      <c r="E726" s="101" t="s">
        <v>259</v>
      </c>
      <c r="F726" s="101" t="s">
        <v>259</v>
      </c>
      <c r="G726" s="101"/>
      <c r="H726" s="101"/>
      <c r="I726" s="101"/>
      <c r="J726" s="101"/>
      <c r="K726" s="101"/>
      <c r="L726" s="101"/>
      <c r="M726" s="101" t="s">
        <v>436</v>
      </c>
      <c r="N726" s="101" t="s">
        <v>499</v>
      </c>
      <c r="O726" s="127" t="s">
        <v>438</v>
      </c>
      <c r="P726" s="101" t="s">
        <v>473</v>
      </c>
      <c r="Q726" s="136">
        <v>31</v>
      </c>
      <c r="R726" s="202"/>
      <c r="S726" s="101"/>
      <c r="T726" s="101"/>
      <c r="U726" s="101"/>
      <c r="V726" s="134"/>
      <c r="W726" s="237"/>
      <c r="X726" s="238"/>
      <c r="Y726" s="228">
        <f t="shared" si="105"/>
        <v>0</v>
      </c>
      <c r="Z726" s="238"/>
      <c r="AA726" s="238"/>
      <c r="AB726" s="240"/>
      <c r="AC726" s="241" t="s">
        <v>496</v>
      </c>
      <c r="AD726" s="242">
        <v>0</v>
      </c>
      <c r="AE726" s="243">
        <v>0</v>
      </c>
      <c r="AF726" s="230">
        <f t="shared" si="106"/>
        <v>0</v>
      </c>
      <c r="AG726" s="243">
        <v>0</v>
      </c>
      <c r="AH726" s="243">
        <v>20</v>
      </c>
      <c r="AI726" s="230">
        <f t="shared" si="107"/>
        <v>20</v>
      </c>
      <c r="AJ726" s="238">
        <v>0</v>
      </c>
      <c r="AK726" s="238">
        <v>20</v>
      </c>
      <c r="AL726" s="239">
        <v>20</v>
      </c>
      <c r="AM726" s="243" t="s">
        <v>444</v>
      </c>
      <c r="AN726" s="243">
        <v>0</v>
      </c>
      <c r="AO726" s="245">
        <v>0</v>
      </c>
      <c r="AP726" s="132" t="s">
        <v>638</v>
      </c>
      <c r="AQ726" s="133" t="s">
        <v>643</v>
      </c>
      <c r="AR726" s="191"/>
      <c r="AS726" s="191"/>
      <c r="AT726" s="191"/>
      <c r="AU726" s="191"/>
      <c r="AV726" s="191"/>
      <c r="AW726" s="191"/>
    </row>
    <row r="727" spans="1:49" ht="22.5" x14ac:dyDescent="0.15">
      <c r="A727" s="103" t="s">
        <v>496</v>
      </c>
      <c r="B727" s="101" t="s">
        <v>1876</v>
      </c>
      <c r="C727" s="101" t="s">
        <v>1877</v>
      </c>
      <c r="D727" s="160" t="s">
        <v>1722</v>
      </c>
      <c r="E727" s="101" t="s">
        <v>259</v>
      </c>
      <c r="F727" s="101" t="s">
        <v>259</v>
      </c>
      <c r="G727" s="101"/>
      <c r="H727" s="101"/>
      <c r="I727" s="101"/>
      <c r="J727" s="101"/>
      <c r="K727" s="101"/>
      <c r="L727" s="101"/>
      <c r="M727" s="101" t="s">
        <v>436</v>
      </c>
      <c r="N727" s="101" t="s">
        <v>499</v>
      </c>
      <c r="O727" s="127" t="s">
        <v>438</v>
      </c>
      <c r="P727" s="101" t="s">
        <v>473</v>
      </c>
      <c r="Q727" s="136">
        <v>31</v>
      </c>
      <c r="R727" s="202"/>
      <c r="S727" s="101"/>
      <c r="T727" s="101"/>
      <c r="U727" s="101"/>
      <c r="V727" s="134"/>
      <c r="W727" s="237"/>
      <c r="X727" s="238"/>
      <c r="Y727" s="228">
        <f t="shared" si="105"/>
        <v>0</v>
      </c>
      <c r="Z727" s="238"/>
      <c r="AA727" s="238"/>
      <c r="AB727" s="240"/>
      <c r="AC727" s="241" t="s">
        <v>496</v>
      </c>
      <c r="AD727" s="242">
        <v>0</v>
      </c>
      <c r="AE727" s="243">
        <v>0</v>
      </c>
      <c r="AF727" s="230">
        <f t="shared" si="106"/>
        <v>0</v>
      </c>
      <c r="AG727" s="243">
        <v>0</v>
      </c>
      <c r="AH727" s="243">
        <v>19</v>
      </c>
      <c r="AI727" s="230">
        <f t="shared" si="107"/>
        <v>19</v>
      </c>
      <c r="AJ727" s="238">
        <v>0</v>
      </c>
      <c r="AK727" s="238">
        <v>19</v>
      </c>
      <c r="AL727" s="239">
        <v>19</v>
      </c>
      <c r="AM727" s="243" t="s">
        <v>444</v>
      </c>
      <c r="AN727" s="243">
        <v>0</v>
      </c>
      <c r="AO727" s="245">
        <v>0</v>
      </c>
      <c r="AP727" s="132" t="s">
        <v>638</v>
      </c>
      <c r="AQ727" s="133" t="s">
        <v>643</v>
      </c>
      <c r="AR727" s="191"/>
      <c r="AS727" s="191"/>
      <c r="AT727" s="191"/>
      <c r="AU727" s="191"/>
      <c r="AV727" s="191"/>
      <c r="AW727" s="191"/>
    </row>
    <row r="728" spans="1:49" ht="22.5" x14ac:dyDescent="0.15">
      <c r="A728" s="103" t="s">
        <v>496</v>
      </c>
      <c r="B728" s="101" t="s">
        <v>1876</v>
      </c>
      <c r="C728" s="101" t="s">
        <v>1877</v>
      </c>
      <c r="D728" s="160" t="s">
        <v>1825</v>
      </c>
      <c r="E728" s="101" t="s">
        <v>259</v>
      </c>
      <c r="F728" s="101" t="s">
        <v>259</v>
      </c>
      <c r="G728" s="101"/>
      <c r="H728" s="101"/>
      <c r="I728" s="101"/>
      <c r="J728" s="101"/>
      <c r="K728" s="101"/>
      <c r="L728" s="101"/>
      <c r="M728" s="101" t="s">
        <v>436</v>
      </c>
      <c r="N728" s="101" t="s">
        <v>499</v>
      </c>
      <c r="O728" s="127" t="s">
        <v>438</v>
      </c>
      <c r="P728" s="101" t="s">
        <v>473</v>
      </c>
      <c r="Q728" s="136">
        <v>31</v>
      </c>
      <c r="R728" s="202"/>
      <c r="S728" s="101"/>
      <c r="T728" s="101"/>
      <c r="U728" s="101"/>
      <c r="V728" s="134"/>
      <c r="W728" s="237"/>
      <c r="X728" s="238"/>
      <c r="Y728" s="228">
        <f t="shared" si="105"/>
        <v>0</v>
      </c>
      <c r="Z728" s="238"/>
      <c r="AA728" s="238"/>
      <c r="AB728" s="240"/>
      <c r="AC728" s="241" t="s">
        <v>496</v>
      </c>
      <c r="AD728" s="242">
        <v>0</v>
      </c>
      <c r="AE728" s="243">
        <v>0</v>
      </c>
      <c r="AF728" s="230">
        <f t="shared" si="106"/>
        <v>0</v>
      </c>
      <c r="AG728" s="243">
        <v>0</v>
      </c>
      <c r="AH728" s="243">
        <v>7</v>
      </c>
      <c r="AI728" s="230">
        <f t="shared" si="107"/>
        <v>7</v>
      </c>
      <c r="AJ728" s="238">
        <v>0</v>
      </c>
      <c r="AK728" s="238">
        <v>7</v>
      </c>
      <c r="AL728" s="239">
        <v>7</v>
      </c>
      <c r="AM728" s="243" t="s">
        <v>444</v>
      </c>
      <c r="AN728" s="243">
        <v>0</v>
      </c>
      <c r="AO728" s="245">
        <v>0</v>
      </c>
      <c r="AP728" s="132" t="s">
        <v>638</v>
      </c>
      <c r="AQ728" s="133" t="s">
        <v>643</v>
      </c>
      <c r="AR728" s="191"/>
      <c r="AS728" s="191"/>
      <c r="AT728" s="191"/>
      <c r="AU728" s="191"/>
      <c r="AV728" s="191"/>
      <c r="AW728" s="191"/>
    </row>
    <row r="729" spans="1:49" ht="22.5" x14ac:dyDescent="0.15">
      <c r="A729" s="103" t="s">
        <v>496</v>
      </c>
      <c r="B729" s="101" t="s">
        <v>1876</v>
      </c>
      <c r="C729" s="101" t="s">
        <v>1877</v>
      </c>
      <c r="D729" s="160" t="s">
        <v>1630</v>
      </c>
      <c r="E729" s="101" t="s">
        <v>259</v>
      </c>
      <c r="F729" s="101" t="s">
        <v>259</v>
      </c>
      <c r="G729" s="101"/>
      <c r="H729" s="101"/>
      <c r="I729" s="101"/>
      <c r="J729" s="101"/>
      <c r="K729" s="101"/>
      <c r="L729" s="101"/>
      <c r="M729" s="101" t="s">
        <v>436</v>
      </c>
      <c r="N729" s="101" t="s">
        <v>499</v>
      </c>
      <c r="O729" s="127" t="s">
        <v>438</v>
      </c>
      <c r="P729" s="101" t="s">
        <v>473</v>
      </c>
      <c r="Q729" s="136">
        <v>31</v>
      </c>
      <c r="R729" s="202"/>
      <c r="S729" s="101"/>
      <c r="T729" s="101"/>
      <c r="U729" s="101"/>
      <c r="V729" s="134"/>
      <c r="W729" s="237"/>
      <c r="X729" s="238"/>
      <c r="Y729" s="228">
        <f t="shared" si="105"/>
        <v>0</v>
      </c>
      <c r="Z729" s="238"/>
      <c r="AA729" s="238"/>
      <c r="AB729" s="240"/>
      <c r="AC729" s="241" t="s">
        <v>496</v>
      </c>
      <c r="AD729" s="242">
        <v>0</v>
      </c>
      <c r="AE729" s="243">
        <v>0</v>
      </c>
      <c r="AF729" s="230">
        <f t="shared" si="106"/>
        <v>0</v>
      </c>
      <c r="AG729" s="243">
        <v>0</v>
      </c>
      <c r="AH729" s="243">
        <v>51</v>
      </c>
      <c r="AI729" s="230">
        <f t="shared" si="107"/>
        <v>51</v>
      </c>
      <c r="AJ729" s="238">
        <v>0</v>
      </c>
      <c r="AK729" s="238">
        <v>51</v>
      </c>
      <c r="AL729" s="239">
        <v>51</v>
      </c>
      <c r="AM729" s="243" t="s">
        <v>444</v>
      </c>
      <c r="AN729" s="243">
        <v>0</v>
      </c>
      <c r="AO729" s="245">
        <v>0</v>
      </c>
      <c r="AP729" s="132" t="s">
        <v>638</v>
      </c>
      <c r="AQ729" s="133" t="s">
        <v>643</v>
      </c>
      <c r="AR729" s="191"/>
      <c r="AS729" s="191"/>
      <c r="AT729" s="191"/>
      <c r="AU729" s="191"/>
      <c r="AV729" s="191"/>
      <c r="AW729" s="191"/>
    </row>
    <row r="730" spans="1:49" ht="22.5" x14ac:dyDescent="0.15">
      <c r="A730" s="103" t="s">
        <v>496</v>
      </c>
      <c r="B730" s="101" t="s">
        <v>1876</v>
      </c>
      <c r="C730" s="101" t="s">
        <v>1877</v>
      </c>
      <c r="D730" s="160" t="s">
        <v>1778</v>
      </c>
      <c r="E730" s="101" t="s">
        <v>259</v>
      </c>
      <c r="F730" s="101" t="s">
        <v>259</v>
      </c>
      <c r="G730" s="101"/>
      <c r="H730" s="101"/>
      <c r="I730" s="101"/>
      <c r="J730" s="101"/>
      <c r="K730" s="101"/>
      <c r="L730" s="101"/>
      <c r="M730" s="101" t="s">
        <v>436</v>
      </c>
      <c r="N730" s="101" t="s">
        <v>499</v>
      </c>
      <c r="O730" s="127" t="s">
        <v>438</v>
      </c>
      <c r="P730" s="101" t="s">
        <v>473</v>
      </c>
      <c r="Q730" s="136">
        <v>31</v>
      </c>
      <c r="R730" s="202"/>
      <c r="S730" s="101"/>
      <c r="T730" s="101"/>
      <c r="U730" s="101"/>
      <c r="V730" s="134"/>
      <c r="W730" s="237"/>
      <c r="X730" s="238"/>
      <c r="Y730" s="228">
        <f t="shared" si="105"/>
        <v>0</v>
      </c>
      <c r="Z730" s="238"/>
      <c r="AA730" s="238"/>
      <c r="AB730" s="240"/>
      <c r="AC730" s="241" t="s">
        <v>496</v>
      </c>
      <c r="AD730" s="242">
        <v>0</v>
      </c>
      <c r="AE730" s="243">
        <v>0</v>
      </c>
      <c r="AF730" s="230">
        <f t="shared" si="106"/>
        <v>0</v>
      </c>
      <c r="AG730" s="243">
        <v>0</v>
      </c>
      <c r="AH730" s="243">
        <v>57</v>
      </c>
      <c r="AI730" s="230">
        <f t="shared" si="107"/>
        <v>57</v>
      </c>
      <c r="AJ730" s="238">
        <v>0</v>
      </c>
      <c r="AK730" s="238">
        <v>57</v>
      </c>
      <c r="AL730" s="239">
        <v>57</v>
      </c>
      <c r="AM730" s="243" t="s">
        <v>444</v>
      </c>
      <c r="AN730" s="243">
        <v>0</v>
      </c>
      <c r="AO730" s="245">
        <v>0</v>
      </c>
      <c r="AP730" s="132" t="s">
        <v>638</v>
      </c>
      <c r="AQ730" s="133" t="s">
        <v>643</v>
      </c>
      <c r="AR730" s="191"/>
      <c r="AS730" s="191"/>
      <c r="AT730" s="191"/>
      <c r="AU730" s="191"/>
      <c r="AV730" s="191"/>
      <c r="AW730" s="191"/>
    </row>
    <row r="731" spans="1:49" ht="33.75" x14ac:dyDescent="0.15">
      <c r="A731" s="103" t="s">
        <v>496</v>
      </c>
      <c r="B731" s="101" t="s">
        <v>1876</v>
      </c>
      <c r="C731" s="101" t="s">
        <v>1877</v>
      </c>
      <c r="D731" s="160" t="s">
        <v>1826</v>
      </c>
      <c r="E731" s="101" t="s">
        <v>259</v>
      </c>
      <c r="F731" s="101" t="s">
        <v>259</v>
      </c>
      <c r="G731" s="101"/>
      <c r="H731" s="101"/>
      <c r="I731" s="101"/>
      <c r="J731" s="101"/>
      <c r="K731" s="101"/>
      <c r="L731" s="101"/>
      <c r="M731" s="101" t="s">
        <v>436</v>
      </c>
      <c r="N731" s="101" t="s">
        <v>499</v>
      </c>
      <c r="O731" s="127" t="s">
        <v>438</v>
      </c>
      <c r="P731" s="101" t="s">
        <v>473</v>
      </c>
      <c r="Q731" s="136">
        <v>31</v>
      </c>
      <c r="R731" s="202"/>
      <c r="S731" s="101"/>
      <c r="T731" s="101"/>
      <c r="U731" s="101"/>
      <c r="V731" s="134"/>
      <c r="W731" s="237"/>
      <c r="X731" s="238"/>
      <c r="Y731" s="228">
        <f t="shared" si="105"/>
        <v>0</v>
      </c>
      <c r="Z731" s="238"/>
      <c r="AA731" s="238"/>
      <c r="AB731" s="240"/>
      <c r="AC731" s="241" t="s">
        <v>496</v>
      </c>
      <c r="AD731" s="242">
        <v>0</v>
      </c>
      <c r="AE731" s="243">
        <v>0</v>
      </c>
      <c r="AF731" s="230">
        <f t="shared" si="106"/>
        <v>0</v>
      </c>
      <c r="AG731" s="243">
        <v>0</v>
      </c>
      <c r="AH731" s="243">
        <v>2</v>
      </c>
      <c r="AI731" s="230">
        <f t="shared" si="107"/>
        <v>2</v>
      </c>
      <c r="AJ731" s="238">
        <v>0</v>
      </c>
      <c r="AK731" s="238">
        <v>2</v>
      </c>
      <c r="AL731" s="239">
        <v>2</v>
      </c>
      <c r="AM731" s="243" t="s">
        <v>444</v>
      </c>
      <c r="AN731" s="243">
        <v>0</v>
      </c>
      <c r="AO731" s="245">
        <v>0</v>
      </c>
      <c r="AP731" s="132" t="s">
        <v>638</v>
      </c>
      <c r="AQ731" s="133" t="s">
        <v>643</v>
      </c>
      <c r="AR731" s="191"/>
      <c r="AS731" s="191"/>
      <c r="AT731" s="191"/>
      <c r="AU731" s="191"/>
      <c r="AV731" s="191"/>
      <c r="AW731" s="191"/>
    </row>
    <row r="732" spans="1:49" ht="22.5" x14ac:dyDescent="0.15">
      <c r="A732" s="103" t="s">
        <v>496</v>
      </c>
      <c r="B732" s="101" t="s">
        <v>1876</v>
      </c>
      <c r="C732" s="101" t="s">
        <v>1877</v>
      </c>
      <c r="D732" s="160" t="s">
        <v>1827</v>
      </c>
      <c r="E732" s="101" t="s">
        <v>259</v>
      </c>
      <c r="F732" s="101" t="s">
        <v>259</v>
      </c>
      <c r="G732" s="101"/>
      <c r="H732" s="101"/>
      <c r="I732" s="101"/>
      <c r="J732" s="101"/>
      <c r="K732" s="101"/>
      <c r="L732" s="101"/>
      <c r="M732" s="101" t="s">
        <v>436</v>
      </c>
      <c r="N732" s="101" t="s">
        <v>499</v>
      </c>
      <c r="O732" s="127" t="s">
        <v>438</v>
      </c>
      <c r="P732" s="101" t="s">
        <v>473</v>
      </c>
      <c r="Q732" s="136">
        <v>31</v>
      </c>
      <c r="R732" s="202"/>
      <c r="S732" s="101"/>
      <c r="T732" s="101"/>
      <c r="U732" s="101"/>
      <c r="V732" s="134"/>
      <c r="W732" s="237"/>
      <c r="X732" s="238"/>
      <c r="Y732" s="228">
        <f t="shared" si="105"/>
        <v>0</v>
      </c>
      <c r="Z732" s="238"/>
      <c r="AA732" s="238"/>
      <c r="AB732" s="240"/>
      <c r="AC732" s="241" t="s">
        <v>496</v>
      </c>
      <c r="AD732" s="242">
        <v>0</v>
      </c>
      <c r="AE732" s="243">
        <v>0</v>
      </c>
      <c r="AF732" s="230">
        <f t="shared" si="106"/>
        <v>0</v>
      </c>
      <c r="AG732" s="243">
        <v>0</v>
      </c>
      <c r="AH732" s="243">
        <v>2</v>
      </c>
      <c r="AI732" s="230">
        <f t="shared" si="107"/>
        <v>2</v>
      </c>
      <c r="AJ732" s="238">
        <v>0</v>
      </c>
      <c r="AK732" s="238">
        <v>2</v>
      </c>
      <c r="AL732" s="239">
        <v>2</v>
      </c>
      <c r="AM732" s="243" t="s">
        <v>444</v>
      </c>
      <c r="AN732" s="243">
        <v>0</v>
      </c>
      <c r="AO732" s="245">
        <v>0</v>
      </c>
      <c r="AP732" s="132" t="s">
        <v>638</v>
      </c>
      <c r="AQ732" s="133" t="s">
        <v>643</v>
      </c>
      <c r="AR732" s="191"/>
      <c r="AS732" s="191"/>
      <c r="AT732" s="191"/>
      <c r="AU732" s="191"/>
      <c r="AV732" s="191"/>
      <c r="AW732" s="191"/>
    </row>
    <row r="733" spans="1:49" ht="22.5" x14ac:dyDescent="0.15">
      <c r="A733" s="103" t="s">
        <v>496</v>
      </c>
      <c r="B733" s="101" t="s">
        <v>1876</v>
      </c>
      <c r="C733" s="101" t="s">
        <v>1877</v>
      </c>
      <c r="D733" s="160" t="s">
        <v>1828</v>
      </c>
      <c r="E733" s="101" t="s">
        <v>259</v>
      </c>
      <c r="F733" s="101" t="s">
        <v>259</v>
      </c>
      <c r="G733" s="101"/>
      <c r="H733" s="101"/>
      <c r="I733" s="101"/>
      <c r="J733" s="101"/>
      <c r="K733" s="101"/>
      <c r="L733" s="101"/>
      <c r="M733" s="101" t="s">
        <v>436</v>
      </c>
      <c r="N733" s="101" t="s">
        <v>499</v>
      </c>
      <c r="O733" s="127" t="s">
        <v>438</v>
      </c>
      <c r="P733" s="101" t="s">
        <v>473</v>
      </c>
      <c r="Q733" s="136">
        <v>31</v>
      </c>
      <c r="R733" s="202"/>
      <c r="S733" s="101"/>
      <c r="T733" s="101"/>
      <c r="U733" s="101"/>
      <c r="V733" s="134"/>
      <c r="W733" s="237"/>
      <c r="X733" s="238"/>
      <c r="Y733" s="228">
        <f t="shared" si="105"/>
        <v>0</v>
      </c>
      <c r="Z733" s="238"/>
      <c r="AA733" s="238"/>
      <c r="AB733" s="240"/>
      <c r="AC733" s="241" t="s">
        <v>496</v>
      </c>
      <c r="AD733" s="242">
        <v>0</v>
      </c>
      <c r="AE733" s="243">
        <v>0</v>
      </c>
      <c r="AF733" s="230">
        <f t="shared" si="106"/>
        <v>0</v>
      </c>
      <c r="AG733" s="243">
        <v>0</v>
      </c>
      <c r="AH733" s="243">
        <v>5</v>
      </c>
      <c r="AI733" s="230">
        <f t="shared" si="107"/>
        <v>5</v>
      </c>
      <c r="AJ733" s="238">
        <v>0</v>
      </c>
      <c r="AK733" s="238">
        <v>5</v>
      </c>
      <c r="AL733" s="239">
        <v>5</v>
      </c>
      <c r="AM733" s="243" t="s">
        <v>444</v>
      </c>
      <c r="AN733" s="243">
        <v>0</v>
      </c>
      <c r="AO733" s="245">
        <v>0</v>
      </c>
      <c r="AP733" s="132" t="s">
        <v>638</v>
      </c>
      <c r="AQ733" s="133" t="s">
        <v>643</v>
      </c>
      <c r="AR733" s="191"/>
      <c r="AS733" s="191"/>
      <c r="AT733" s="191"/>
      <c r="AU733" s="191"/>
      <c r="AV733" s="191"/>
      <c r="AW733" s="191"/>
    </row>
    <row r="734" spans="1:49" ht="22.5" x14ac:dyDescent="0.15">
      <c r="A734" s="103" t="s">
        <v>496</v>
      </c>
      <c r="B734" s="101" t="s">
        <v>1876</v>
      </c>
      <c r="C734" s="101" t="s">
        <v>1877</v>
      </c>
      <c r="D734" s="160" t="s">
        <v>1829</v>
      </c>
      <c r="E734" s="101" t="s">
        <v>259</v>
      </c>
      <c r="F734" s="101" t="s">
        <v>259</v>
      </c>
      <c r="G734" s="101"/>
      <c r="H734" s="101"/>
      <c r="I734" s="101"/>
      <c r="J734" s="101"/>
      <c r="K734" s="101"/>
      <c r="L734" s="101"/>
      <c r="M734" s="101" t="s">
        <v>436</v>
      </c>
      <c r="N734" s="101" t="s">
        <v>499</v>
      </c>
      <c r="O734" s="127" t="s">
        <v>438</v>
      </c>
      <c r="P734" s="101" t="s">
        <v>473</v>
      </c>
      <c r="Q734" s="136">
        <v>31</v>
      </c>
      <c r="R734" s="202"/>
      <c r="S734" s="101"/>
      <c r="T734" s="101"/>
      <c r="U734" s="101"/>
      <c r="V734" s="134"/>
      <c r="W734" s="237"/>
      <c r="X734" s="238"/>
      <c r="Y734" s="228">
        <f t="shared" si="105"/>
        <v>0</v>
      </c>
      <c r="Z734" s="238"/>
      <c r="AA734" s="238"/>
      <c r="AB734" s="240"/>
      <c r="AC734" s="241" t="s">
        <v>496</v>
      </c>
      <c r="AD734" s="242">
        <v>0</v>
      </c>
      <c r="AE734" s="243">
        <v>0</v>
      </c>
      <c r="AF734" s="230">
        <f t="shared" si="106"/>
        <v>0</v>
      </c>
      <c r="AG734" s="243">
        <v>0</v>
      </c>
      <c r="AH734" s="243">
        <v>2</v>
      </c>
      <c r="AI734" s="230">
        <f t="shared" si="107"/>
        <v>2</v>
      </c>
      <c r="AJ734" s="238">
        <v>0</v>
      </c>
      <c r="AK734" s="238">
        <v>2</v>
      </c>
      <c r="AL734" s="239">
        <v>2</v>
      </c>
      <c r="AM734" s="243" t="s">
        <v>444</v>
      </c>
      <c r="AN734" s="243">
        <v>0</v>
      </c>
      <c r="AO734" s="245">
        <v>0</v>
      </c>
      <c r="AP734" s="132" t="s">
        <v>638</v>
      </c>
      <c r="AQ734" s="133" t="s">
        <v>643</v>
      </c>
      <c r="AR734" s="191"/>
      <c r="AS734" s="191"/>
      <c r="AT734" s="191"/>
      <c r="AU734" s="191"/>
      <c r="AV734" s="191"/>
      <c r="AW734" s="191"/>
    </row>
    <row r="735" spans="1:49" ht="22.5" x14ac:dyDescent="0.15">
      <c r="A735" s="103" t="s">
        <v>496</v>
      </c>
      <c r="B735" s="101" t="s">
        <v>1876</v>
      </c>
      <c r="C735" s="101" t="s">
        <v>1877</v>
      </c>
      <c r="D735" s="160" t="s">
        <v>1830</v>
      </c>
      <c r="E735" s="101" t="s">
        <v>259</v>
      </c>
      <c r="F735" s="101" t="s">
        <v>259</v>
      </c>
      <c r="G735" s="101"/>
      <c r="H735" s="101"/>
      <c r="I735" s="101"/>
      <c r="J735" s="101"/>
      <c r="K735" s="101"/>
      <c r="L735" s="101"/>
      <c r="M735" s="101" t="s">
        <v>436</v>
      </c>
      <c r="N735" s="101" t="s">
        <v>499</v>
      </c>
      <c r="O735" s="127" t="s">
        <v>438</v>
      </c>
      <c r="P735" s="101" t="s">
        <v>473</v>
      </c>
      <c r="Q735" s="136">
        <v>31</v>
      </c>
      <c r="R735" s="202"/>
      <c r="S735" s="101"/>
      <c r="T735" s="101"/>
      <c r="U735" s="101"/>
      <c r="V735" s="134"/>
      <c r="W735" s="237"/>
      <c r="X735" s="238"/>
      <c r="Y735" s="228">
        <f t="shared" si="105"/>
        <v>0</v>
      </c>
      <c r="Z735" s="238"/>
      <c r="AA735" s="238"/>
      <c r="AB735" s="240"/>
      <c r="AC735" s="241" t="s">
        <v>496</v>
      </c>
      <c r="AD735" s="242">
        <v>0</v>
      </c>
      <c r="AE735" s="243">
        <v>0</v>
      </c>
      <c r="AF735" s="230">
        <f t="shared" si="106"/>
        <v>0</v>
      </c>
      <c r="AG735" s="243">
        <v>0</v>
      </c>
      <c r="AH735" s="243">
        <v>2</v>
      </c>
      <c r="AI735" s="230">
        <f t="shared" si="107"/>
        <v>2</v>
      </c>
      <c r="AJ735" s="238">
        <v>0</v>
      </c>
      <c r="AK735" s="238">
        <v>2</v>
      </c>
      <c r="AL735" s="239">
        <v>2</v>
      </c>
      <c r="AM735" s="243" t="s">
        <v>444</v>
      </c>
      <c r="AN735" s="243">
        <v>0</v>
      </c>
      <c r="AO735" s="245">
        <v>0</v>
      </c>
      <c r="AP735" s="132" t="s">
        <v>638</v>
      </c>
      <c r="AQ735" s="133" t="s">
        <v>643</v>
      </c>
      <c r="AR735" s="191"/>
      <c r="AS735" s="191"/>
      <c r="AT735" s="191"/>
      <c r="AU735" s="191"/>
      <c r="AV735" s="191"/>
      <c r="AW735" s="191"/>
    </row>
    <row r="736" spans="1:49" ht="22.5" x14ac:dyDescent="0.15">
      <c r="A736" s="103" t="s">
        <v>496</v>
      </c>
      <c r="B736" s="101" t="s">
        <v>1876</v>
      </c>
      <c r="C736" s="101" t="s">
        <v>1877</v>
      </c>
      <c r="D736" s="160" t="s">
        <v>1831</v>
      </c>
      <c r="E736" s="101" t="s">
        <v>259</v>
      </c>
      <c r="F736" s="101" t="s">
        <v>259</v>
      </c>
      <c r="G736" s="101"/>
      <c r="H736" s="101"/>
      <c r="I736" s="101"/>
      <c r="J736" s="101"/>
      <c r="K736" s="101"/>
      <c r="L736" s="101"/>
      <c r="M736" s="101" t="s">
        <v>436</v>
      </c>
      <c r="N736" s="101" t="s">
        <v>499</v>
      </c>
      <c r="O736" s="127" t="s">
        <v>438</v>
      </c>
      <c r="P736" s="101" t="s">
        <v>473</v>
      </c>
      <c r="Q736" s="136">
        <v>31</v>
      </c>
      <c r="R736" s="202"/>
      <c r="S736" s="101"/>
      <c r="T736" s="101"/>
      <c r="U736" s="101"/>
      <c r="V736" s="134"/>
      <c r="W736" s="237"/>
      <c r="X736" s="238"/>
      <c r="Y736" s="228">
        <f t="shared" si="105"/>
        <v>0</v>
      </c>
      <c r="Z736" s="238"/>
      <c r="AA736" s="238"/>
      <c r="AB736" s="240"/>
      <c r="AC736" s="241" t="s">
        <v>496</v>
      </c>
      <c r="AD736" s="242">
        <v>0</v>
      </c>
      <c r="AE736" s="243">
        <v>0</v>
      </c>
      <c r="AF736" s="230">
        <f t="shared" si="106"/>
        <v>0</v>
      </c>
      <c r="AG736" s="243">
        <v>0</v>
      </c>
      <c r="AH736" s="243">
        <v>3</v>
      </c>
      <c r="AI736" s="230">
        <f t="shared" si="107"/>
        <v>3</v>
      </c>
      <c r="AJ736" s="238">
        <v>0</v>
      </c>
      <c r="AK736" s="238">
        <v>3</v>
      </c>
      <c r="AL736" s="239">
        <v>3</v>
      </c>
      <c r="AM736" s="243" t="s">
        <v>444</v>
      </c>
      <c r="AN736" s="243">
        <v>0</v>
      </c>
      <c r="AO736" s="245">
        <v>0</v>
      </c>
      <c r="AP736" s="132" t="s">
        <v>638</v>
      </c>
      <c r="AQ736" s="133" t="s">
        <v>643</v>
      </c>
      <c r="AR736" s="191"/>
      <c r="AS736" s="191"/>
      <c r="AT736" s="191"/>
      <c r="AU736" s="191"/>
      <c r="AV736" s="191"/>
      <c r="AW736" s="191"/>
    </row>
    <row r="737" spans="1:49" ht="22.5" x14ac:dyDescent="0.15">
      <c r="A737" s="103" t="s">
        <v>496</v>
      </c>
      <c r="B737" s="101" t="s">
        <v>1876</v>
      </c>
      <c r="C737" s="101" t="s">
        <v>1877</v>
      </c>
      <c r="D737" s="160" t="s">
        <v>1832</v>
      </c>
      <c r="E737" s="101" t="s">
        <v>259</v>
      </c>
      <c r="F737" s="101" t="s">
        <v>259</v>
      </c>
      <c r="G737" s="101"/>
      <c r="H737" s="101"/>
      <c r="I737" s="101"/>
      <c r="J737" s="101"/>
      <c r="K737" s="101"/>
      <c r="L737" s="101"/>
      <c r="M737" s="101" t="s">
        <v>436</v>
      </c>
      <c r="N737" s="101" t="s">
        <v>499</v>
      </c>
      <c r="O737" s="127" t="s">
        <v>438</v>
      </c>
      <c r="P737" s="101" t="s">
        <v>473</v>
      </c>
      <c r="Q737" s="136">
        <v>31</v>
      </c>
      <c r="R737" s="202"/>
      <c r="S737" s="101"/>
      <c r="T737" s="101"/>
      <c r="U737" s="101"/>
      <c r="V737" s="134"/>
      <c r="W737" s="237"/>
      <c r="X737" s="238"/>
      <c r="Y737" s="228">
        <f t="shared" si="105"/>
        <v>0</v>
      </c>
      <c r="Z737" s="238"/>
      <c r="AA737" s="238"/>
      <c r="AB737" s="240"/>
      <c r="AC737" s="241" t="s">
        <v>496</v>
      </c>
      <c r="AD737" s="242">
        <v>0</v>
      </c>
      <c r="AE737" s="243">
        <v>0</v>
      </c>
      <c r="AF737" s="230">
        <f t="shared" si="106"/>
        <v>0</v>
      </c>
      <c r="AG737" s="243">
        <v>0</v>
      </c>
      <c r="AH737" s="243">
        <v>2</v>
      </c>
      <c r="AI737" s="230">
        <f t="shared" si="107"/>
        <v>2</v>
      </c>
      <c r="AJ737" s="238">
        <v>0</v>
      </c>
      <c r="AK737" s="238">
        <v>2</v>
      </c>
      <c r="AL737" s="239">
        <v>2</v>
      </c>
      <c r="AM737" s="243" t="s">
        <v>444</v>
      </c>
      <c r="AN737" s="243">
        <v>0</v>
      </c>
      <c r="AO737" s="245">
        <v>0</v>
      </c>
      <c r="AP737" s="132" t="s">
        <v>638</v>
      </c>
      <c r="AQ737" s="133" t="s">
        <v>643</v>
      </c>
      <c r="AR737" s="191"/>
      <c r="AS737" s="191"/>
      <c r="AT737" s="191"/>
      <c r="AU737" s="191"/>
      <c r="AV737" s="191"/>
      <c r="AW737" s="191"/>
    </row>
    <row r="738" spans="1:49" ht="22.5" x14ac:dyDescent="0.15">
      <c r="A738" s="103" t="s">
        <v>496</v>
      </c>
      <c r="B738" s="101" t="s">
        <v>1876</v>
      </c>
      <c r="C738" s="101" t="s">
        <v>1877</v>
      </c>
      <c r="D738" s="160" t="s">
        <v>1833</v>
      </c>
      <c r="E738" s="101" t="s">
        <v>259</v>
      </c>
      <c r="F738" s="101" t="s">
        <v>259</v>
      </c>
      <c r="G738" s="101"/>
      <c r="H738" s="101"/>
      <c r="I738" s="101"/>
      <c r="J738" s="101"/>
      <c r="K738" s="101"/>
      <c r="L738" s="101"/>
      <c r="M738" s="101" t="s">
        <v>436</v>
      </c>
      <c r="N738" s="101" t="s">
        <v>499</v>
      </c>
      <c r="O738" s="127" t="s">
        <v>438</v>
      </c>
      <c r="P738" s="101" t="s">
        <v>473</v>
      </c>
      <c r="Q738" s="136">
        <v>31</v>
      </c>
      <c r="R738" s="202"/>
      <c r="S738" s="101"/>
      <c r="T738" s="101"/>
      <c r="U738" s="101"/>
      <c r="V738" s="134"/>
      <c r="W738" s="237"/>
      <c r="X738" s="238"/>
      <c r="Y738" s="228">
        <f t="shared" si="105"/>
        <v>0</v>
      </c>
      <c r="Z738" s="238"/>
      <c r="AA738" s="238"/>
      <c r="AB738" s="240"/>
      <c r="AC738" s="241" t="s">
        <v>496</v>
      </c>
      <c r="AD738" s="242">
        <v>0</v>
      </c>
      <c r="AE738" s="243">
        <v>0</v>
      </c>
      <c r="AF738" s="230">
        <f t="shared" si="106"/>
        <v>0</v>
      </c>
      <c r="AG738" s="243">
        <v>0</v>
      </c>
      <c r="AH738" s="243">
        <v>14</v>
      </c>
      <c r="AI738" s="230">
        <f t="shared" si="107"/>
        <v>14</v>
      </c>
      <c r="AJ738" s="238">
        <v>0</v>
      </c>
      <c r="AK738" s="238">
        <v>14</v>
      </c>
      <c r="AL738" s="239">
        <v>14</v>
      </c>
      <c r="AM738" s="243" t="s">
        <v>444</v>
      </c>
      <c r="AN738" s="243">
        <v>0</v>
      </c>
      <c r="AO738" s="245">
        <v>0</v>
      </c>
      <c r="AP738" s="132" t="s">
        <v>638</v>
      </c>
      <c r="AQ738" s="133" t="s">
        <v>643</v>
      </c>
      <c r="AR738" s="191"/>
      <c r="AS738" s="191"/>
      <c r="AT738" s="191"/>
      <c r="AU738" s="191"/>
      <c r="AV738" s="191"/>
      <c r="AW738" s="191"/>
    </row>
    <row r="739" spans="1:49" ht="22.5" x14ac:dyDescent="0.15">
      <c r="A739" s="103" t="s">
        <v>496</v>
      </c>
      <c r="B739" s="101" t="s">
        <v>1876</v>
      </c>
      <c r="C739" s="101" t="s">
        <v>1877</v>
      </c>
      <c r="D739" s="160" t="s">
        <v>1834</v>
      </c>
      <c r="E739" s="101" t="s">
        <v>259</v>
      </c>
      <c r="F739" s="101" t="s">
        <v>259</v>
      </c>
      <c r="G739" s="101"/>
      <c r="H739" s="101"/>
      <c r="I739" s="101"/>
      <c r="J739" s="101"/>
      <c r="K739" s="101"/>
      <c r="L739" s="101"/>
      <c r="M739" s="101" t="s">
        <v>436</v>
      </c>
      <c r="N739" s="101" t="s">
        <v>499</v>
      </c>
      <c r="O739" s="127" t="s">
        <v>438</v>
      </c>
      <c r="P739" s="101" t="s">
        <v>473</v>
      </c>
      <c r="Q739" s="136">
        <v>31</v>
      </c>
      <c r="R739" s="202"/>
      <c r="S739" s="101"/>
      <c r="T739" s="101"/>
      <c r="U739" s="101"/>
      <c r="V739" s="134"/>
      <c r="W739" s="237"/>
      <c r="X739" s="238"/>
      <c r="Y739" s="228">
        <f t="shared" si="105"/>
        <v>0</v>
      </c>
      <c r="Z739" s="238"/>
      <c r="AA739" s="238"/>
      <c r="AB739" s="240"/>
      <c r="AC739" s="241" t="s">
        <v>496</v>
      </c>
      <c r="AD739" s="242">
        <v>0</v>
      </c>
      <c r="AE739" s="243">
        <v>0</v>
      </c>
      <c r="AF739" s="230">
        <f t="shared" si="106"/>
        <v>0</v>
      </c>
      <c r="AG739" s="243">
        <v>0</v>
      </c>
      <c r="AH739" s="243">
        <v>1</v>
      </c>
      <c r="AI739" s="230">
        <f t="shared" si="107"/>
        <v>1</v>
      </c>
      <c r="AJ739" s="238">
        <v>0</v>
      </c>
      <c r="AK739" s="238">
        <v>1</v>
      </c>
      <c r="AL739" s="239">
        <v>1</v>
      </c>
      <c r="AM739" s="243" t="s">
        <v>444</v>
      </c>
      <c r="AN739" s="243">
        <v>0</v>
      </c>
      <c r="AO739" s="245">
        <v>0</v>
      </c>
      <c r="AP739" s="132" t="s">
        <v>638</v>
      </c>
      <c r="AQ739" s="133" t="s">
        <v>643</v>
      </c>
      <c r="AR739" s="191"/>
      <c r="AS739" s="191"/>
      <c r="AT739" s="191"/>
      <c r="AU739" s="191"/>
      <c r="AV739" s="191"/>
      <c r="AW739" s="191"/>
    </row>
    <row r="740" spans="1:49" ht="22.5" x14ac:dyDescent="0.15">
      <c r="A740" s="103" t="s">
        <v>496</v>
      </c>
      <c r="B740" s="101" t="s">
        <v>1876</v>
      </c>
      <c r="C740" s="101" t="s">
        <v>1877</v>
      </c>
      <c r="D740" s="160" t="s">
        <v>1835</v>
      </c>
      <c r="E740" s="101" t="s">
        <v>259</v>
      </c>
      <c r="F740" s="101" t="s">
        <v>259</v>
      </c>
      <c r="G740" s="101"/>
      <c r="H740" s="101"/>
      <c r="I740" s="101"/>
      <c r="J740" s="101"/>
      <c r="K740" s="101"/>
      <c r="L740" s="101"/>
      <c r="M740" s="101" t="s">
        <v>436</v>
      </c>
      <c r="N740" s="101" t="s">
        <v>499</v>
      </c>
      <c r="O740" s="127" t="s">
        <v>438</v>
      </c>
      <c r="P740" s="101" t="s">
        <v>473</v>
      </c>
      <c r="Q740" s="136">
        <v>31</v>
      </c>
      <c r="R740" s="202"/>
      <c r="S740" s="101"/>
      <c r="T740" s="101"/>
      <c r="U740" s="101"/>
      <c r="V740" s="134"/>
      <c r="W740" s="237"/>
      <c r="X740" s="238"/>
      <c r="Y740" s="228">
        <f t="shared" si="105"/>
        <v>0</v>
      </c>
      <c r="Z740" s="238"/>
      <c r="AA740" s="238"/>
      <c r="AB740" s="240"/>
      <c r="AC740" s="241" t="s">
        <v>496</v>
      </c>
      <c r="AD740" s="242">
        <v>0</v>
      </c>
      <c r="AE740" s="243">
        <v>0</v>
      </c>
      <c r="AF740" s="230">
        <f t="shared" si="106"/>
        <v>0</v>
      </c>
      <c r="AG740" s="243">
        <v>0</v>
      </c>
      <c r="AH740" s="243">
        <v>6</v>
      </c>
      <c r="AI740" s="230">
        <f t="shared" si="107"/>
        <v>6</v>
      </c>
      <c r="AJ740" s="238">
        <v>0</v>
      </c>
      <c r="AK740" s="238">
        <v>6</v>
      </c>
      <c r="AL740" s="239">
        <v>6</v>
      </c>
      <c r="AM740" s="243" t="s">
        <v>444</v>
      </c>
      <c r="AN740" s="243">
        <v>0</v>
      </c>
      <c r="AO740" s="245">
        <v>0</v>
      </c>
      <c r="AP740" s="132" t="s">
        <v>638</v>
      </c>
      <c r="AQ740" s="133" t="s">
        <v>643</v>
      </c>
      <c r="AR740" s="191"/>
      <c r="AS740" s="191"/>
      <c r="AT740" s="191"/>
      <c r="AU740" s="191"/>
      <c r="AV740" s="191"/>
      <c r="AW740" s="191"/>
    </row>
    <row r="741" spans="1:49" ht="22.5" x14ac:dyDescent="0.15">
      <c r="A741" s="103" t="s">
        <v>496</v>
      </c>
      <c r="B741" s="101" t="s">
        <v>1876</v>
      </c>
      <c r="C741" s="101" t="s">
        <v>1877</v>
      </c>
      <c r="D741" s="160" t="s">
        <v>1636</v>
      </c>
      <c r="E741" s="101" t="s">
        <v>259</v>
      </c>
      <c r="F741" s="101" t="s">
        <v>259</v>
      </c>
      <c r="G741" s="101"/>
      <c r="H741" s="101"/>
      <c r="I741" s="101"/>
      <c r="J741" s="101"/>
      <c r="K741" s="101"/>
      <c r="L741" s="101"/>
      <c r="M741" s="101" t="s">
        <v>436</v>
      </c>
      <c r="N741" s="101" t="s">
        <v>499</v>
      </c>
      <c r="O741" s="127" t="s">
        <v>438</v>
      </c>
      <c r="P741" s="101" t="s">
        <v>473</v>
      </c>
      <c r="Q741" s="136">
        <v>31</v>
      </c>
      <c r="R741" s="202"/>
      <c r="S741" s="101"/>
      <c r="T741" s="101"/>
      <c r="U741" s="101"/>
      <c r="V741" s="134"/>
      <c r="W741" s="237"/>
      <c r="X741" s="238"/>
      <c r="Y741" s="228">
        <f t="shared" si="105"/>
        <v>0</v>
      </c>
      <c r="Z741" s="238"/>
      <c r="AA741" s="238"/>
      <c r="AB741" s="240"/>
      <c r="AC741" s="241" t="s">
        <v>496</v>
      </c>
      <c r="AD741" s="242">
        <v>0</v>
      </c>
      <c r="AE741" s="243">
        <v>0</v>
      </c>
      <c r="AF741" s="230">
        <f t="shared" si="106"/>
        <v>0</v>
      </c>
      <c r="AG741" s="243">
        <v>0</v>
      </c>
      <c r="AH741" s="243">
        <v>237</v>
      </c>
      <c r="AI741" s="230">
        <f t="shared" si="107"/>
        <v>237</v>
      </c>
      <c r="AJ741" s="238">
        <v>0</v>
      </c>
      <c r="AK741" s="238">
        <v>237</v>
      </c>
      <c r="AL741" s="239">
        <v>237</v>
      </c>
      <c r="AM741" s="243" t="s">
        <v>444</v>
      </c>
      <c r="AN741" s="243">
        <v>0</v>
      </c>
      <c r="AO741" s="245">
        <v>0</v>
      </c>
      <c r="AP741" s="132" t="s">
        <v>638</v>
      </c>
      <c r="AQ741" s="133" t="s">
        <v>643</v>
      </c>
      <c r="AR741" s="191"/>
      <c r="AS741" s="191"/>
      <c r="AT741" s="191"/>
      <c r="AU741" s="191"/>
      <c r="AV741" s="191"/>
      <c r="AW741" s="191"/>
    </row>
    <row r="742" spans="1:49" ht="22.5" x14ac:dyDescent="0.15">
      <c r="A742" s="103" t="s">
        <v>496</v>
      </c>
      <c r="B742" s="101" t="s">
        <v>1876</v>
      </c>
      <c r="C742" s="101" t="s">
        <v>1877</v>
      </c>
      <c r="D742" s="160" t="s">
        <v>1836</v>
      </c>
      <c r="E742" s="101" t="s">
        <v>259</v>
      </c>
      <c r="F742" s="101" t="s">
        <v>259</v>
      </c>
      <c r="G742" s="101"/>
      <c r="H742" s="101"/>
      <c r="I742" s="101"/>
      <c r="J742" s="101"/>
      <c r="K742" s="101"/>
      <c r="L742" s="101"/>
      <c r="M742" s="101" t="s">
        <v>436</v>
      </c>
      <c r="N742" s="101" t="s">
        <v>499</v>
      </c>
      <c r="O742" s="127" t="s">
        <v>438</v>
      </c>
      <c r="P742" s="101" t="s">
        <v>473</v>
      </c>
      <c r="Q742" s="136">
        <v>31</v>
      </c>
      <c r="R742" s="202"/>
      <c r="S742" s="101"/>
      <c r="T742" s="101"/>
      <c r="U742" s="101"/>
      <c r="V742" s="134"/>
      <c r="W742" s="237"/>
      <c r="X742" s="238"/>
      <c r="Y742" s="228">
        <f t="shared" si="105"/>
        <v>0</v>
      </c>
      <c r="Z742" s="238"/>
      <c r="AA742" s="238"/>
      <c r="AB742" s="240"/>
      <c r="AC742" s="241" t="s">
        <v>496</v>
      </c>
      <c r="AD742" s="242">
        <v>0</v>
      </c>
      <c r="AE742" s="243">
        <v>0</v>
      </c>
      <c r="AF742" s="230">
        <f t="shared" si="106"/>
        <v>0</v>
      </c>
      <c r="AG742" s="243">
        <v>0</v>
      </c>
      <c r="AH742" s="243">
        <v>15</v>
      </c>
      <c r="AI742" s="230">
        <f t="shared" si="107"/>
        <v>15</v>
      </c>
      <c r="AJ742" s="238">
        <v>0</v>
      </c>
      <c r="AK742" s="238">
        <v>15</v>
      </c>
      <c r="AL742" s="239">
        <v>15</v>
      </c>
      <c r="AM742" s="243" t="s">
        <v>444</v>
      </c>
      <c r="AN742" s="243">
        <v>0</v>
      </c>
      <c r="AO742" s="245">
        <v>0</v>
      </c>
      <c r="AP742" s="132" t="s">
        <v>638</v>
      </c>
      <c r="AQ742" s="133" t="s">
        <v>643</v>
      </c>
      <c r="AR742" s="191"/>
      <c r="AS742" s="191"/>
      <c r="AT742" s="191"/>
      <c r="AU742" s="191"/>
      <c r="AV742" s="191"/>
      <c r="AW742" s="191"/>
    </row>
    <row r="743" spans="1:49" ht="22.5" x14ac:dyDescent="0.15">
      <c r="A743" s="103" t="s">
        <v>496</v>
      </c>
      <c r="B743" s="101" t="s">
        <v>1876</v>
      </c>
      <c r="C743" s="101" t="s">
        <v>1877</v>
      </c>
      <c r="D743" s="160" t="s">
        <v>1837</v>
      </c>
      <c r="E743" s="101" t="s">
        <v>259</v>
      </c>
      <c r="F743" s="101" t="s">
        <v>259</v>
      </c>
      <c r="G743" s="101"/>
      <c r="H743" s="101"/>
      <c r="I743" s="101"/>
      <c r="J743" s="101"/>
      <c r="K743" s="101"/>
      <c r="L743" s="101"/>
      <c r="M743" s="101" t="s">
        <v>436</v>
      </c>
      <c r="N743" s="101" t="s">
        <v>499</v>
      </c>
      <c r="O743" s="127" t="s">
        <v>438</v>
      </c>
      <c r="P743" s="101" t="s">
        <v>473</v>
      </c>
      <c r="Q743" s="136">
        <v>31</v>
      </c>
      <c r="R743" s="202"/>
      <c r="S743" s="101"/>
      <c r="T743" s="101"/>
      <c r="U743" s="101"/>
      <c r="V743" s="134"/>
      <c r="W743" s="237"/>
      <c r="X743" s="238"/>
      <c r="Y743" s="228">
        <f t="shared" si="105"/>
        <v>0</v>
      </c>
      <c r="Z743" s="238"/>
      <c r="AA743" s="238"/>
      <c r="AB743" s="240"/>
      <c r="AC743" s="241" t="s">
        <v>496</v>
      </c>
      <c r="AD743" s="242">
        <v>0</v>
      </c>
      <c r="AE743" s="243">
        <v>0</v>
      </c>
      <c r="AF743" s="230">
        <f t="shared" si="106"/>
        <v>0</v>
      </c>
      <c r="AG743" s="243">
        <v>0</v>
      </c>
      <c r="AH743" s="243">
        <v>2</v>
      </c>
      <c r="AI743" s="230">
        <f t="shared" si="107"/>
        <v>2</v>
      </c>
      <c r="AJ743" s="238">
        <v>0</v>
      </c>
      <c r="AK743" s="238">
        <v>2</v>
      </c>
      <c r="AL743" s="239">
        <v>2</v>
      </c>
      <c r="AM743" s="243" t="s">
        <v>444</v>
      </c>
      <c r="AN743" s="243">
        <v>0</v>
      </c>
      <c r="AO743" s="245">
        <v>0</v>
      </c>
      <c r="AP743" s="132" t="s">
        <v>638</v>
      </c>
      <c r="AQ743" s="133" t="s">
        <v>643</v>
      </c>
      <c r="AR743" s="191"/>
      <c r="AS743" s="191"/>
      <c r="AT743" s="191"/>
      <c r="AU743" s="191"/>
      <c r="AV743" s="191"/>
      <c r="AW743" s="191"/>
    </row>
    <row r="744" spans="1:49" ht="22.5" x14ac:dyDescent="0.15">
      <c r="A744" s="103" t="s">
        <v>496</v>
      </c>
      <c r="B744" s="101" t="s">
        <v>1876</v>
      </c>
      <c r="C744" s="101" t="s">
        <v>1877</v>
      </c>
      <c r="D744" s="160" t="s">
        <v>1838</v>
      </c>
      <c r="E744" s="101" t="s">
        <v>259</v>
      </c>
      <c r="F744" s="101" t="s">
        <v>259</v>
      </c>
      <c r="G744" s="101"/>
      <c r="H744" s="101"/>
      <c r="I744" s="101"/>
      <c r="J744" s="101"/>
      <c r="K744" s="101"/>
      <c r="L744" s="101"/>
      <c r="M744" s="101" t="s">
        <v>436</v>
      </c>
      <c r="N744" s="101" t="s">
        <v>499</v>
      </c>
      <c r="O744" s="127" t="s">
        <v>438</v>
      </c>
      <c r="P744" s="101" t="s">
        <v>473</v>
      </c>
      <c r="Q744" s="136">
        <v>31</v>
      </c>
      <c r="R744" s="202"/>
      <c r="S744" s="101"/>
      <c r="T744" s="101"/>
      <c r="U744" s="101"/>
      <c r="V744" s="134"/>
      <c r="W744" s="237"/>
      <c r="X744" s="238"/>
      <c r="Y744" s="228">
        <f t="shared" si="105"/>
        <v>0</v>
      </c>
      <c r="Z744" s="238"/>
      <c r="AA744" s="238"/>
      <c r="AB744" s="240"/>
      <c r="AC744" s="241" t="s">
        <v>496</v>
      </c>
      <c r="AD744" s="242">
        <v>0</v>
      </c>
      <c r="AE744" s="243">
        <v>0</v>
      </c>
      <c r="AF744" s="230">
        <f t="shared" si="106"/>
        <v>0</v>
      </c>
      <c r="AG744" s="243">
        <v>0</v>
      </c>
      <c r="AH744" s="243">
        <v>20</v>
      </c>
      <c r="AI744" s="230">
        <f t="shared" si="107"/>
        <v>20</v>
      </c>
      <c r="AJ744" s="238">
        <v>0</v>
      </c>
      <c r="AK744" s="238">
        <v>20</v>
      </c>
      <c r="AL744" s="239">
        <v>20</v>
      </c>
      <c r="AM744" s="243" t="s">
        <v>444</v>
      </c>
      <c r="AN744" s="243">
        <v>0</v>
      </c>
      <c r="AO744" s="245">
        <v>0</v>
      </c>
      <c r="AP744" s="132" t="s">
        <v>638</v>
      </c>
      <c r="AQ744" s="133" t="s">
        <v>643</v>
      </c>
      <c r="AR744" s="191"/>
      <c r="AS744" s="191"/>
      <c r="AT744" s="191"/>
      <c r="AU744" s="191"/>
      <c r="AV744" s="191"/>
      <c r="AW744" s="191"/>
    </row>
    <row r="745" spans="1:49" ht="22.5" x14ac:dyDescent="0.15">
      <c r="A745" s="103" t="s">
        <v>496</v>
      </c>
      <c r="B745" s="101" t="s">
        <v>1876</v>
      </c>
      <c r="C745" s="101" t="s">
        <v>1877</v>
      </c>
      <c r="D745" s="160" t="s">
        <v>1737</v>
      </c>
      <c r="E745" s="101" t="s">
        <v>259</v>
      </c>
      <c r="F745" s="101" t="s">
        <v>259</v>
      </c>
      <c r="G745" s="101"/>
      <c r="H745" s="101"/>
      <c r="I745" s="101"/>
      <c r="J745" s="101"/>
      <c r="K745" s="101"/>
      <c r="L745" s="101"/>
      <c r="M745" s="101" t="s">
        <v>436</v>
      </c>
      <c r="N745" s="101" t="s">
        <v>499</v>
      </c>
      <c r="O745" s="127" t="s">
        <v>438</v>
      </c>
      <c r="P745" s="101" t="s">
        <v>473</v>
      </c>
      <c r="Q745" s="136">
        <v>31</v>
      </c>
      <c r="R745" s="202"/>
      <c r="S745" s="101"/>
      <c r="T745" s="101"/>
      <c r="U745" s="101"/>
      <c r="V745" s="134"/>
      <c r="W745" s="237"/>
      <c r="X745" s="238"/>
      <c r="Y745" s="228">
        <f t="shared" si="105"/>
        <v>0</v>
      </c>
      <c r="Z745" s="238"/>
      <c r="AA745" s="238"/>
      <c r="AB745" s="240"/>
      <c r="AC745" s="241" t="s">
        <v>496</v>
      </c>
      <c r="AD745" s="242">
        <v>0</v>
      </c>
      <c r="AE745" s="243">
        <v>0</v>
      </c>
      <c r="AF745" s="230">
        <f t="shared" si="106"/>
        <v>0</v>
      </c>
      <c r="AG745" s="243">
        <v>0</v>
      </c>
      <c r="AH745" s="243">
        <v>4</v>
      </c>
      <c r="AI745" s="230">
        <f t="shared" si="107"/>
        <v>4</v>
      </c>
      <c r="AJ745" s="238">
        <v>0</v>
      </c>
      <c r="AK745" s="238">
        <v>4</v>
      </c>
      <c r="AL745" s="239">
        <v>4</v>
      </c>
      <c r="AM745" s="243" t="s">
        <v>444</v>
      </c>
      <c r="AN745" s="243">
        <v>0</v>
      </c>
      <c r="AO745" s="245">
        <v>0</v>
      </c>
      <c r="AP745" s="132" t="s">
        <v>638</v>
      </c>
      <c r="AQ745" s="133" t="s">
        <v>643</v>
      </c>
      <c r="AR745" s="191"/>
      <c r="AS745" s="191"/>
      <c r="AT745" s="191"/>
      <c r="AU745" s="191"/>
      <c r="AV745" s="191"/>
      <c r="AW745" s="191"/>
    </row>
    <row r="746" spans="1:49" ht="22.5" x14ac:dyDescent="0.15">
      <c r="A746" s="103" t="s">
        <v>496</v>
      </c>
      <c r="B746" s="101" t="s">
        <v>1876</v>
      </c>
      <c r="C746" s="101" t="s">
        <v>1877</v>
      </c>
      <c r="D746" s="160" t="s">
        <v>1738</v>
      </c>
      <c r="E746" s="101" t="s">
        <v>259</v>
      </c>
      <c r="F746" s="101" t="s">
        <v>259</v>
      </c>
      <c r="G746" s="101"/>
      <c r="H746" s="101"/>
      <c r="I746" s="101"/>
      <c r="J746" s="101"/>
      <c r="K746" s="101"/>
      <c r="L746" s="101"/>
      <c r="M746" s="101" t="s">
        <v>436</v>
      </c>
      <c r="N746" s="101" t="s">
        <v>499</v>
      </c>
      <c r="O746" s="127" t="s">
        <v>438</v>
      </c>
      <c r="P746" s="101" t="s">
        <v>473</v>
      </c>
      <c r="Q746" s="136">
        <v>31</v>
      </c>
      <c r="R746" s="202"/>
      <c r="S746" s="101"/>
      <c r="T746" s="101"/>
      <c r="U746" s="101"/>
      <c r="V746" s="134"/>
      <c r="W746" s="237"/>
      <c r="X746" s="238"/>
      <c r="Y746" s="228">
        <f t="shared" si="105"/>
        <v>0</v>
      </c>
      <c r="Z746" s="238"/>
      <c r="AA746" s="238"/>
      <c r="AB746" s="240"/>
      <c r="AC746" s="241" t="s">
        <v>496</v>
      </c>
      <c r="AD746" s="242">
        <v>0</v>
      </c>
      <c r="AE746" s="243">
        <v>0</v>
      </c>
      <c r="AF746" s="230">
        <f t="shared" si="106"/>
        <v>0</v>
      </c>
      <c r="AG746" s="243">
        <v>0</v>
      </c>
      <c r="AH746" s="243">
        <v>0</v>
      </c>
      <c r="AI746" s="230">
        <f t="shared" si="107"/>
        <v>0</v>
      </c>
      <c r="AJ746" s="238">
        <v>0</v>
      </c>
      <c r="AK746" s="238">
        <v>0</v>
      </c>
      <c r="AL746" s="239">
        <v>0</v>
      </c>
      <c r="AM746" s="243" t="s">
        <v>444</v>
      </c>
      <c r="AN746" s="243">
        <v>0</v>
      </c>
      <c r="AO746" s="245">
        <v>0</v>
      </c>
      <c r="AP746" s="132" t="s">
        <v>638</v>
      </c>
      <c r="AQ746" s="133" t="s">
        <v>643</v>
      </c>
      <c r="AR746" s="191"/>
      <c r="AS746" s="191"/>
      <c r="AT746" s="191"/>
      <c r="AU746" s="191"/>
      <c r="AV746" s="191"/>
      <c r="AW746" s="191"/>
    </row>
    <row r="747" spans="1:49" ht="22.5" x14ac:dyDescent="0.15">
      <c r="A747" s="103" t="s">
        <v>496</v>
      </c>
      <c r="B747" s="101" t="s">
        <v>1876</v>
      </c>
      <c r="C747" s="101" t="s">
        <v>1877</v>
      </c>
      <c r="D747" s="160" t="s">
        <v>1739</v>
      </c>
      <c r="E747" s="101" t="s">
        <v>259</v>
      </c>
      <c r="F747" s="101" t="s">
        <v>259</v>
      </c>
      <c r="G747" s="101"/>
      <c r="H747" s="101"/>
      <c r="I747" s="101"/>
      <c r="J747" s="101"/>
      <c r="K747" s="101"/>
      <c r="L747" s="101"/>
      <c r="M747" s="101" t="s">
        <v>436</v>
      </c>
      <c r="N747" s="101" t="s">
        <v>499</v>
      </c>
      <c r="O747" s="127" t="s">
        <v>438</v>
      </c>
      <c r="P747" s="101" t="s">
        <v>473</v>
      </c>
      <c r="Q747" s="136">
        <v>31</v>
      </c>
      <c r="R747" s="202"/>
      <c r="S747" s="101"/>
      <c r="T747" s="101"/>
      <c r="U747" s="101"/>
      <c r="V747" s="134"/>
      <c r="W747" s="237"/>
      <c r="X747" s="238"/>
      <c r="Y747" s="228">
        <f t="shared" ref="Y747:Y754" si="108">+W747+X747</f>
        <v>0</v>
      </c>
      <c r="Z747" s="238"/>
      <c r="AA747" s="238"/>
      <c r="AB747" s="240"/>
      <c r="AC747" s="241" t="s">
        <v>496</v>
      </c>
      <c r="AD747" s="242">
        <v>0</v>
      </c>
      <c r="AE747" s="243">
        <v>0</v>
      </c>
      <c r="AF747" s="230">
        <f t="shared" ref="AF747:AF754" si="109">+AD747+AE747</f>
        <v>0</v>
      </c>
      <c r="AG747" s="243">
        <v>0</v>
      </c>
      <c r="AH747" s="243">
        <v>22</v>
      </c>
      <c r="AI747" s="230">
        <f t="shared" ref="AI747:AI754" si="110">+AG747+AH747</f>
        <v>22</v>
      </c>
      <c r="AJ747" s="238">
        <v>0</v>
      </c>
      <c r="AK747" s="238">
        <v>22</v>
      </c>
      <c r="AL747" s="239">
        <v>22</v>
      </c>
      <c r="AM747" s="243" t="s">
        <v>444</v>
      </c>
      <c r="AN747" s="243">
        <v>0</v>
      </c>
      <c r="AO747" s="245">
        <v>0</v>
      </c>
      <c r="AP747" s="132" t="s">
        <v>638</v>
      </c>
      <c r="AQ747" s="133" t="s">
        <v>643</v>
      </c>
      <c r="AR747" s="191"/>
      <c r="AS747" s="191"/>
      <c r="AT747" s="191"/>
      <c r="AU747" s="191"/>
      <c r="AV747" s="191"/>
      <c r="AW747" s="191"/>
    </row>
    <row r="748" spans="1:49" ht="22.5" x14ac:dyDescent="0.15">
      <c r="A748" s="103" t="s">
        <v>496</v>
      </c>
      <c r="B748" s="101" t="s">
        <v>1876</v>
      </c>
      <c r="C748" s="101" t="s">
        <v>1877</v>
      </c>
      <c r="D748" s="160" t="s">
        <v>1741</v>
      </c>
      <c r="E748" s="101" t="s">
        <v>259</v>
      </c>
      <c r="F748" s="101" t="s">
        <v>259</v>
      </c>
      <c r="G748" s="101"/>
      <c r="H748" s="101"/>
      <c r="I748" s="101"/>
      <c r="J748" s="101"/>
      <c r="K748" s="101"/>
      <c r="L748" s="101"/>
      <c r="M748" s="101" t="s">
        <v>436</v>
      </c>
      <c r="N748" s="101" t="s">
        <v>499</v>
      </c>
      <c r="O748" s="127" t="s">
        <v>438</v>
      </c>
      <c r="P748" s="101" t="s">
        <v>473</v>
      </c>
      <c r="Q748" s="136">
        <v>31</v>
      </c>
      <c r="R748" s="202"/>
      <c r="S748" s="101"/>
      <c r="T748" s="101"/>
      <c r="U748" s="101"/>
      <c r="V748" s="134"/>
      <c r="W748" s="237"/>
      <c r="X748" s="238"/>
      <c r="Y748" s="228">
        <f t="shared" si="108"/>
        <v>0</v>
      </c>
      <c r="Z748" s="238"/>
      <c r="AA748" s="238"/>
      <c r="AB748" s="240"/>
      <c r="AC748" s="241" t="s">
        <v>496</v>
      </c>
      <c r="AD748" s="242">
        <v>0</v>
      </c>
      <c r="AE748" s="243">
        <v>0</v>
      </c>
      <c r="AF748" s="230">
        <f t="shared" si="109"/>
        <v>0</v>
      </c>
      <c r="AG748" s="243">
        <v>0</v>
      </c>
      <c r="AH748" s="243">
        <v>18</v>
      </c>
      <c r="AI748" s="230">
        <f t="shared" si="110"/>
        <v>18</v>
      </c>
      <c r="AJ748" s="238">
        <v>0</v>
      </c>
      <c r="AK748" s="238">
        <v>18</v>
      </c>
      <c r="AL748" s="239">
        <v>18</v>
      </c>
      <c r="AM748" s="243" t="s">
        <v>444</v>
      </c>
      <c r="AN748" s="243">
        <v>0</v>
      </c>
      <c r="AO748" s="245">
        <v>0</v>
      </c>
      <c r="AP748" s="132" t="s">
        <v>638</v>
      </c>
      <c r="AQ748" s="133" t="s">
        <v>643</v>
      </c>
      <c r="AR748" s="191"/>
      <c r="AS748" s="191"/>
      <c r="AT748" s="191"/>
      <c r="AU748" s="191"/>
      <c r="AV748" s="191"/>
      <c r="AW748" s="191"/>
    </row>
    <row r="749" spans="1:49" ht="33.75" x14ac:dyDescent="0.15">
      <c r="A749" s="103" t="s">
        <v>496</v>
      </c>
      <c r="B749" s="101" t="s">
        <v>1876</v>
      </c>
      <c r="C749" s="101" t="s">
        <v>1877</v>
      </c>
      <c r="D749" s="160" t="s">
        <v>1742</v>
      </c>
      <c r="E749" s="101" t="s">
        <v>259</v>
      </c>
      <c r="F749" s="101" t="s">
        <v>259</v>
      </c>
      <c r="G749" s="101"/>
      <c r="H749" s="101"/>
      <c r="I749" s="101"/>
      <c r="J749" s="101"/>
      <c r="K749" s="101"/>
      <c r="L749" s="101"/>
      <c r="M749" s="101" t="s">
        <v>436</v>
      </c>
      <c r="N749" s="101" t="s">
        <v>499</v>
      </c>
      <c r="O749" s="127" t="s">
        <v>438</v>
      </c>
      <c r="P749" s="101" t="s">
        <v>473</v>
      </c>
      <c r="Q749" s="136">
        <v>31</v>
      </c>
      <c r="R749" s="202"/>
      <c r="S749" s="101"/>
      <c r="T749" s="101"/>
      <c r="U749" s="101"/>
      <c r="V749" s="134"/>
      <c r="W749" s="237"/>
      <c r="X749" s="238"/>
      <c r="Y749" s="228">
        <f t="shared" si="108"/>
        <v>0</v>
      </c>
      <c r="Z749" s="238"/>
      <c r="AA749" s="238"/>
      <c r="AB749" s="240"/>
      <c r="AC749" s="241" t="s">
        <v>496</v>
      </c>
      <c r="AD749" s="242">
        <v>0</v>
      </c>
      <c r="AE749" s="243">
        <v>0</v>
      </c>
      <c r="AF749" s="230">
        <f t="shared" si="109"/>
        <v>0</v>
      </c>
      <c r="AG749" s="243">
        <v>0</v>
      </c>
      <c r="AH749" s="243">
        <v>9</v>
      </c>
      <c r="AI749" s="230">
        <f t="shared" si="110"/>
        <v>9</v>
      </c>
      <c r="AJ749" s="238">
        <v>0</v>
      </c>
      <c r="AK749" s="238">
        <v>9</v>
      </c>
      <c r="AL749" s="239">
        <v>9</v>
      </c>
      <c r="AM749" s="243" t="s">
        <v>444</v>
      </c>
      <c r="AN749" s="243">
        <v>0</v>
      </c>
      <c r="AO749" s="245">
        <v>0</v>
      </c>
      <c r="AP749" s="132" t="s">
        <v>638</v>
      </c>
      <c r="AQ749" s="133" t="s">
        <v>643</v>
      </c>
      <c r="AR749" s="191"/>
      <c r="AS749" s="191"/>
      <c r="AT749" s="191"/>
      <c r="AU749" s="191"/>
      <c r="AV749" s="191"/>
      <c r="AW749" s="191"/>
    </row>
    <row r="750" spans="1:49" ht="22.5" x14ac:dyDescent="0.15">
      <c r="A750" s="103" t="s">
        <v>496</v>
      </c>
      <c r="B750" s="101" t="s">
        <v>1876</v>
      </c>
      <c r="C750" s="101" t="s">
        <v>1877</v>
      </c>
      <c r="D750" s="160" t="s">
        <v>1840</v>
      </c>
      <c r="E750" s="101" t="s">
        <v>259</v>
      </c>
      <c r="F750" s="101" t="s">
        <v>259</v>
      </c>
      <c r="G750" s="101"/>
      <c r="H750" s="101"/>
      <c r="I750" s="101"/>
      <c r="J750" s="101"/>
      <c r="K750" s="101"/>
      <c r="L750" s="101"/>
      <c r="M750" s="101" t="s">
        <v>436</v>
      </c>
      <c r="N750" s="101" t="s">
        <v>499</v>
      </c>
      <c r="O750" s="127" t="s">
        <v>438</v>
      </c>
      <c r="P750" s="101" t="s">
        <v>473</v>
      </c>
      <c r="Q750" s="136">
        <v>31</v>
      </c>
      <c r="R750" s="202"/>
      <c r="S750" s="101"/>
      <c r="T750" s="101"/>
      <c r="U750" s="101"/>
      <c r="V750" s="134"/>
      <c r="W750" s="237"/>
      <c r="X750" s="238"/>
      <c r="Y750" s="228">
        <f t="shared" si="108"/>
        <v>0</v>
      </c>
      <c r="Z750" s="238"/>
      <c r="AA750" s="238"/>
      <c r="AB750" s="240"/>
      <c r="AC750" s="241" t="s">
        <v>496</v>
      </c>
      <c r="AD750" s="242">
        <v>0</v>
      </c>
      <c r="AE750" s="243">
        <v>0</v>
      </c>
      <c r="AF750" s="230">
        <f t="shared" si="109"/>
        <v>0</v>
      </c>
      <c r="AG750" s="243">
        <v>0</v>
      </c>
      <c r="AH750" s="243">
        <v>6</v>
      </c>
      <c r="AI750" s="230">
        <f t="shared" si="110"/>
        <v>6</v>
      </c>
      <c r="AJ750" s="238">
        <v>0</v>
      </c>
      <c r="AK750" s="238">
        <v>6</v>
      </c>
      <c r="AL750" s="239">
        <v>6</v>
      </c>
      <c r="AM750" s="243" t="s">
        <v>444</v>
      </c>
      <c r="AN750" s="243">
        <v>0</v>
      </c>
      <c r="AO750" s="245">
        <v>0</v>
      </c>
      <c r="AP750" s="132" t="s">
        <v>638</v>
      </c>
      <c r="AQ750" s="133" t="s">
        <v>643</v>
      </c>
      <c r="AR750" s="191"/>
      <c r="AS750" s="191"/>
      <c r="AT750" s="191"/>
      <c r="AU750" s="191"/>
      <c r="AV750" s="191"/>
      <c r="AW750" s="191"/>
    </row>
    <row r="751" spans="1:49" ht="22.5" x14ac:dyDescent="0.15">
      <c r="A751" s="103" t="s">
        <v>496</v>
      </c>
      <c r="B751" s="101" t="s">
        <v>1876</v>
      </c>
      <c r="C751" s="101" t="s">
        <v>1877</v>
      </c>
      <c r="D751" s="160" t="s">
        <v>1841</v>
      </c>
      <c r="E751" s="101" t="s">
        <v>259</v>
      </c>
      <c r="F751" s="101" t="s">
        <v>259</v>
      </c>
      <c r="G751" s="101"/>
      <c r="H751" s="101"/>
      <c r="I751" s="101"/>
      <c r="J751" s="101"/>
      <c r="K751" s="101"/>
      <c r="L751" s="101"/>
      <c r="M751" s="101" t="s">
        <v>436</v>
      </c>
      <c r="N751" s="101" t="s">
        <v>499</v>
      </c>
      <c r="O751" s="127" t="s">
        <v>438</v>
      </c>
      <c r="P751" s="101" t="s">
        <v>473</v>
      </c>
      <c r="Q751" s="136">
        <v>31</v>
      </c>
      <c r="R751" s="202"/>
      <c r="S751" s="101"/>
      <c r="T751" s="101"/>
      <c r="U751" s="101"/>
      <c r="V751" s="134"/>
      <c r="W751" s="237"/>
      <c r="X751" s="238"/>
      <c r="Y751" s="228">
        <f t="shared" si="108"/>
        <v>0</v>
      </c>
      <c r="Z751" s="238"/>
      <c r="AA751" s="238"/>
      <c r="AB751" s="240"/>
      <c r="AC751" s="241" t="s">
        <v>496</v>
      </c>
      <c r="AD751" s="242">
        <v>0</v>
      </c>
      <c r="AE751" s="243">
        <v>0</v>
      </c>
      <c r="AF751" s="230">
        <f t="shared" si="109"/>
        <v>0</v>
      </c>
      <c r="AG751" s="243">
        <v>0</v>
      </c>
      <c r="AH751" s="243">
        <v>17</v>
      </c>
      <c r="AI751" s="230">
        <f t="shared" si="110"/>
        <v>17</v>
      </c>
      <c r="AJ751" s="238">
        <v>0</v>
      </c>
      <c r="AK751" s="238">
        <v>17</v>
      </c>
      <c r="AL751" s="239">
        <v>17</v>
      </c>
      <c r="AM751" s="243" t="s">
        <v>444</v>
      </c>
      <c r="AN751" s="243">
        <v>0</v>
      </c>
      <c r="AO751" s="245">
        <v>0</v>
      </c>
      <c r="AP751" s="132" t="s">
        <v>638</v>
      </c>
      <c r="AQ751" s="133" t="s">
        <v>643</v>
      </c>
      <c r="AR751" s="191"/>
      <c r="AS751" s="191"/>
      <c r="AT751" s="191"/>
      <c r="AU751" s="191"/>
      <c r="AV751" s="191"/>
      <c r="AW751" s="191"/>
    </row>
    <row r="752" spans="1:49" ht="22.5" x14ac:dyDescent="0.15">
      <c r="A752" s="103" t="s">
        <v>496</v>
      </c>
      <c r="B752" s="101" t="s">
        <v>1876</v>
      </c>
      <c r="C752" s="101" t="s">
        <v>1877</v>
      </c>
      <c r="D752" s="160" t="s">
        <v>1842</v>
      </c>
      <c r="E752" s="101" t="s">
        <v>259</v>
      </c>
      <c r="F752" s="101" t="s">
        <v>259</v>
      </c>
      <c r="G752" s="101"/>
      <c r="H752" s="101"/>
      <c r="I752" s="101"/>
      <c r="J752" s="101"/>
      <c r="K752" s="101"/>
      <c r="L752" s="101"/>
      <c r="M752" s="101" t="s">
        <v>436</v>
      </c>
      <c r="N752" s="101" t="s">
        <v>499</v>
      </c>
      <c r="O752" s="127" t="s">
        <v>438</v>
      </c>
      <c r="P752" s="101" t="s">
        <v>473</v>
      </c>
      <c r="Q752" s="136">
        <v>31</v>
      </c>
      <c r="R752" s="202"/>
      <c r="S752" s="101"/>
      <c r="T752" s="101"/>
      <c r="U752" s="101"/>
      <c r="V752" s="134"/>
      <c r="W752" s="237"/>
      <c r="X752" s="238"/>
      <c r="Y752" s="228">
        <f t="shared" si="108"/>
        <v>0</v>
      </c>
      <c r="Z752" s="238"/>
      <c r="AA752" s="238"/>
      <c r="AB752" s="240"/>
      <c r="AC752" s="241" t="s">
        <v>496</v>
      </c>
      <c r="AD752" s="242">
        <v>0</v>
      </c>
      <c r="AE752" s="243">
        <v>0</v>
      </c>
      <c r="AF752" s="230">
        <f t="shared" si="109"/>
        <v>0</v>
      </c>
      <c r="AG752" s="243">
        <v>0</v>
      </c>
      <c r="AH752" s="243">
        <v>31</v>
      </c>
      <c r="AI752" s="230">
        <f t="shared" si="110"/>
        <v>31</v>
      </c>
      <c r="AJ752" s="238">
        <v>0</v>
      </c>
      <c r="AK752" s="238">
        <v>31</v>
      </c>
      <c r="AL752" s="239">
        <v>31</v>
      </c>
      <c r="AM752" s="243" t="s">
        <v>444</v>
      </c>
      <c r="AN752" s="243">
        <v>0</v>
      </c>
      <c r="AO752" s="245">
        <v>0</v>
      </c>
      <c r="AP752" s="132" t="s">
        <v>638</v>
      </c>
      <c r="AQ752" s="133" t="s">
        <v>643</v>
      </c>
      <c r="AR752" s="191"/>
      <c r="AS752" s="191"/>
      <c r="AT752" s="191"/>
      <c r="AU752" s="191"/>
      <c r="AV752" s="191"/>
      <c r="AW752" s="191"/>
    </row>
    <row r="753" spans="1:49" ht="22.5" x14ac:dyDescent="0.15">
      <c r="A753" s="103" t="s">
        <v>496</v>
      </c>
      <c r="B753" s="101" t="s">
        <v>1876</v>
      </c>
      <c r="C753" s="101" t="s">
        <v>1877</v>
      </c>
      <c r="D753" s="160" t="s">
        <v>1843</v>
      </c>
      <c r="E753" s="101" t="s">
        <v>259</v>
      </c>
      <c r="F753" s="101" t="s">
        <v>259</v>
      </c>
      <c r="G753" s="101"/>
      <c r="H753" s="101"/>
      <c r="I753" s="101"/>
      <c r="J753" s="101"/>
      <c r="K753" s="101"/>
      <c r="L753" s="101"/>
      <c r="M753" s="101" t="s">
        <v>436</v>
      </c>
      <c r="N753" s="101" t="s">
        <v>499</v>
      </c>
      <c r="O753" s="127" t="s">
        <v>438</v>
      </c>
      <c r="P753" s="101" t="s">
        <v>473</v>
      </c>
      <c r="Q753" s="136">
        <v>31</v>
      </c>
      <c r="R753" s="202"/>
      <c r="S753" s="101"/>
      <c r="T753" s="101"/>
      <c r="U753" s="101"/>
      <c r="V753" s="134"/>
      <c r="W753" s="237"/>
      <c r="X753" s="238"/>
      <c r="Y753" s="228">
        <f t="shared" si="108"/>
        <v>0</v>
      </c>
      <c r="Z753" s="238"/>
      <c r="AA753" s="238"/>
      <c r="AB753" s="240"/>
      <c r="AC753" s="241" t="s">
        <v>496</v>
      </c>
      <c r="AD753" s="242">
        <v>0</v>
      </c>
      <c r="AE753" s="243">
        <v>0</v>
      </c>
      <c r="AF753" s="230">
        <f t="shared" si="109"/>
        <v>0</v>
      </c>
      <c r="AG753" s="243">
        <v>0</v>
      </c>
      <c r="AH753" s="243">
        <v>8</v>
      </c>
      <c r="AI753" s="230">
        <f t="shared" si="110"/>
        <v>8</v>
      </c>
      <c r="AJ753" s="238">
        <v>0</v>
      </c>
      <c r="AK753" s="238">
        <v>8</v>
      </c>
      <c r="AL753" s="239">
        <v>8</v>
      </c>
      <c r="AM753" s="243" t="s">
        <v>444</v>
      </c>
      <c r="AN753" s="243">
        <v>0</v>
      </c>
      <c r="AO753" s="245">
        <v>0</v>
      </c>
      <c r="AP753" s="132" t="s">
        <v>638</v>
      </c>
      <c r="AQ753" s="133" t="s">
        <v>643</v>
      </c>
      <c r="AR753" s="191"/>
      <c r="AS753" s="191"/>
      <c r="AT753" s="191"/>
      <c r="AU753" s="191"/>
      <c r="AV753" s="191"/>
      <c r="AW753" s="191"/>
    </row>
    <row r="754" spans="1:49" ht="22.5" x14ac:dyDescent="0.15">
      <c r="A754" s="103" t="s">
        <v>496</v>
      </c>
      <c r="B754" s="101" t="s">
        <v>1876</v>
      </c>
      <c r="C754" s="101" t="s">
        <v>1877</v>
      </c>
      <c r="D754" s="160" t="s">
        <v>1844</v>
      </c>
      <c r="E754" s="101" t="s">
        <v>259</v>
      </c>
      <c r="F754" s="101" t="s">
        <v>259</v>
      </c>
      <c r="G754" s="101"/>
      <c r="H754" s="101"/>
      <c r="I754" s="101"/>
      <c r="J754" s="101"/>
      <c r="K754" s="101"/>
      <c r="L754" s="101"/>
      <c r="M754" s="101" t="s">
        <v>436</v>
      </c>
      <c r="N754" s="101" t="s">
        <v>499</v>
      </c>
      <c r="O754" s="127" t="s">
        <v>438</v>
      </c>
      <c r="P754" s="101" t="s">
        <v>473</v>
      </c>
      <c r="Q754" s="136">
        <v>31</v>
      </c>
      <c r="R754" s="202"/>
      <c r="S754" s="101"/>
      <c r="T754" s="101"/>
      <c r="U754" s="101"/>
      <c r="V754" s="134"/>
      <c r="W754" s="237"/>
      <c r="X754" s="238"/>
      <c r="Y754" s="228">
        <f t="shared" si="108"/>
        <v>0</v>
      </c>
      <c r="Z754" s="238"/>
      <c r="AA754" s="238"/>
      <c r="AB754" s="240"/>
      <c r="AC754" s="241" t="s">
        <v>496</v>
      </c>
      <c r="AD754" s="242">
        <v>0</v>
      </c>
      <c r="AE754" s="243">
        <v>0</v>
      </c>
      <c r="AF754" s="230">
        <f t="shared" si="109"/>
        <v>0</v>
      </c>
      <c r="AG754" s="243">
        <v>0</v>
      </c>
      <c r="AH754" s="243">
        <v>2</v>
      </c>
      <c r="AI754" s="230">
        <f t="shared" si="110"/>
        <v>2</v>
      </c>
      <c r="AJ754" s="238">
        <v>0</v>
      </c>
      <c r="AK754" s="238">
        <v>2</v>
      </c>
      <c r="AL754" s="239">
        <v>2</v>
      </c>
      <c r="AM754" s="243" t="s">
        <v>444</v>
      </c>
      <c r="AN754" s="243">
        <v>0</v>
      </c>
      <c r="AO754" s="245">
        <v>0</v>
      </c>
      <c r="AP754" s="132" t="s">
        <v>638</v>
      </c>
      <c r="AQ754" s="133" t="s">
        <v>643</v>
      </c>
      <c r="AR754" s="191"/>
      <c r="AS754" s="191"/>
      <c r="AT754" s="191"/>
      <c r="AU754" s="191"/>
      <c r="AV754" s="191"/>
      <c r="AW754" s="191"/>
    </row>
    <row r="755" spans="1:49" ht="33.75" x14ac:dyDescent="0.15">
      <c r="A755" s="103" t="s">
        <v>446</v>
      </c>
      <c r="B755" s="101" t="s">
        <v>1876</v>
      </c>
      <c r="C755" s="101" t="s">
        <v>1881</v>
      </c>
      <c r="D755" s="160" t="s">
        <v>1882</v>
      </c>
      <c r="E755" s="101" t="s">
        <v>1883</v>
      </c>
      <c r="F755" s="101"/>
      <c r="G755" s="101" t="s">
        <v>267</v>
      </c>
      <c r="H755" s="101"/>
      <c r="I755" s="101"/>
      <c r="J755" s="101"/>
      <c r="K755" s="101" t="s">
        <v>345</v>
      </c>
      <c r="L755" s="101"/>
      <c r="M755" s="101" t="s">
        <v>449</v>
      </c>
      <c r="N755" s="101" t="s">
        <v>437</v>
      </c>
      <c r="O755" s="127" t="s">
        <v>438</v>
      </c>
      <c r="P755" s="101" t="s">
        <v>439</v>
      </c>
      <c r="Q755" s="136">
        <v>11</v>
      </c>
      <c r="R755" s="202" t="s">
        <v>1309</v>
      </c>
      <c r="S755" s="101" t="s">
        <v>441</v>
      </c>
      <c r="T755" s="101" t="s">
        <v>478</v>
      </c>
      <c r="U755" s="101" t="s">
        <v>479</v>
      </c>
      <c r="V755" s="134" t="s">
        <v>595</v>
      </c>
      <c r="W755" s="248">
        <v>1919</v>
      </c>
      <c r="X755" s="238">
        <v>474</v>
      </c>
      <c r="Y755" s="249">
        <v>2393</v>
      </c>
      <c r="Z755" s="238" t="s">
        <v>452</v>
      </c>
      <c r="AA755" s="238">
        <v>1</v>
      </c>
      <c r="AB755" s="240">
        <v>70</v>
      </c>
      <c r="AC755" s="241"/>
      <c r="AD755" s="242"/>
      <c r="AE755" s="243"/>
      <c r="AF755" s="244"/>
      <c r="AG755" s="243"/>
      <c r="AH755" s="243"/>
      <c r="AI755" s="230">
        <v>0</v>
      </c>
      <c r="AJ755" s="238">
        <v>0</v>
      </c>
      <c r="AK755" s="238">
        <v>0</v>
      </c>
      <c r="AL755" s="239">
        <v>0</v>
      </c>
      <c r="AM755" s="243"/>
      <c r="AN755" s="243"/>
      <c r="AO755" s="245"/>
      <c r="AP755" s="132"/>
      <c r="AQ755" s="133"/>
      <c r="AR755" s="191"/>
      <c r="AS755" s="191"/>
      <c r="AT755" s="191"/>
      <c r="AU755" s="191"/>
      <c r="AV755" s="191"/>
      <c r="AW755" s="191"/>
    </row>
    <row r="756" spans="1:49" ht="33.75" x14ac:dyDescent="0.15">
      <c r="A756" s="103" t="s">
        <v>446</v>
      </c>
      <c r="B756" s="101" t="s">
        <v>1876</v>
      </c>
      <c r="C756" s="101" t="s">
        <v>1884</v>
      </c>
      <c r="D756" s="160" t="s">
        <v>471</v>
      </c>
      <c r="E756" s="101" t="s">
        <v>1853</v>
      </c>
      <c r="F756" s="101" t="s">
        <v>259</v>
      </c>
      <c r="G756" s="101"/>
      <c r="H756" s="101"/>
      <c r="I756" s="101"/>
      <c r="J756" s="101"/>
      <c r="K756" s="101" t="s">
        <v>345</v>
      </c>
      <c r="L756" s="101"/>
      <c r="M756" s="101" t="s">
        <v>436</v>
      </c>
      <c r="N756" s="101" t="s">
        <v>437</v>
      </c>
      <c r="O756" s="127" t="s">
        <v>472</v>
      </c>
      <c r="P756" s="101" t="s">
        <v>473</v>
      </c>
      <c r="Q756" s="136">
        <v>1</v>
      </c>
      <c r="R756" s="202" t="s">
        <v>1885</v>
      </c>
      <c r="S756" s="101" t="s">
        <v>441</v>
      </c>
      <c r="T756" s="101" t="s">
        <v>482</v>
      </c>
      <c r="U756" s="101" t="s">
        <v>483</v>
      </c>
      <c r="V756" s="134" t="s">
        <v>790</v>
      </c>
      <c r="W756" s="237">
        <v>0</v>
      </c>
      <c r="X756" s="238">
        <v>56</v>
      </c>
      <c r="Y756" s="228">
        <f t="shared" ref="Y756:Y759" si="111">+W756+X756</f>
        <v>56</v>
      </c>
      <c r="Z756" s="238" t="s">
        <v>452</v>
      </c>
      <c r="AA756" s="238">
        <v>1</v>
      </c>
      <c r="AB756" s="240">
        <v>56</v>
      </c>
      <c r="AC756" s="241"/>
      <c r="AD756" s="242"/>
      <c r="AE756" s="243"/>
      <c r="AF756" s="230">
        <f t="shared" ref="AF756:AF759" si="112">+AD756+AE756</f>
        <v>0</v>
      </c>
      <c r="AG756" s="243"/>
      <c r="AH756" s="243"/>
      <c r="AI756" s="230">
        <f t="shared" ref="AI756:AI759" si="113">+AG756+AH756</f>
        <v>0</v>
      </c>
      <c r="AJ756" s="238">
        <v>0</v>
      </c>
      <c r="AK756" s="238">
        <v>0</v>
      </c>
      <c r="AL756" s="239">
        <v>0</v>
      </c>
      <c r="AM756" s="243"/>
      <c r="AN756" s="243"/>
      <c r="AO756" s="245"/>
      <c r="AP756" s="132"/>
      <c r="AQ756" s="133"/>
      <c r="AR756" s="191"/>
      <c r="AS756" s="191"/>
      <c r="AT756" s="191"/>
      <c r="AU756" s="191"/>
      <c r="AV756" s="191"/>
      <c r="AW756" s="191"/>
    </row>
    <row r="757" spans="1:49" ht="22.5" x14ac:dyDescent="0.15">
      <c r="A757" s="103" t="s">
        <v>573</v>
      </c>
      <c r="B757" s="101" t="s">
        <v>1876</v>
      </c>
      <c r="C757" s="101" t="s">
        <v>1058</v>
      </c>
      <c r="D757" s="160" t="s">
        <v>1886</v>
      </c>
      <c r="E757" s="101" t="s">
        <v>1853</v>
      </c>
      <c r="F757" s="101" t="s">
        <v>259</v>
      </c>
      <c r="G757" s="101"/>
      <c r="H757" s="101"/>
      <c r="I757" s="101"/>
      <c r="J757" s="101"/>
      <c r="K757" s="101" t="s">
        <v>345</v>
      </c>
      <c r="L757" s="101"/>
      <c r="M757" s="101" t="s">
        <v>436</v>
      </c>
      <c r="N757" s="101" t="s">
        <v>437</v>
      </c>
      <c r="O757" s="127" t="s">
        <v>438</v>
      </c>
      <c r="P757" s="101" t="s">
        <v>439</v>
      </c>
      <c r="Q757" s="136">
        <v>1</v>
      </c>
      <c r="R757" s="202" t="s">
        <v>1060</v>
      </c>
      <c r="S757" s="101" t="s">
        <v>441</v>
      </c>
      <c r="T757" s="101" t="s">
        <v>478</v>
      </c>
      <c r="U757" s="101" t="s">
        <v>479</v>
      </c>
      <c r="V757" s="134" t="s">
        <v>479</v>
      </c>
      <c r="W757" s="237">
        <v>0</v>
      </c>
      <c r="X757" s="238">
        <v>64</v>
      </c>
      <c r="Y757" s="228">
        <f t="shared" si="111"/>
        <v>64</v>
      </c>
      <c r="Z757" s="238" t="s">
        <v>452</v>
      </c>
      <c r="AA757" s="238">
        <v>1</v>
      </c>
      <c r="AB757" s="240">
        <v>64</v>
      </c>
      <c r="AC757" s="241"/>
      <c r="AD757" s="242"/>
      <c r="AE757" s="243"/>
      <c r="AF757" s="230">
        <f t="shared" si="112"/>
        <v>0</v>
      </c>
      <c r="AG757" s="243"/>
      <c r="AH757" s="243"/>
      <c r="AI757" s="230">
        <f t="shared" si="113"/>
        <v>0</v>
      </c>
      <c r="AJ757" s="238">
        <v>0</v>
      </c>
      <c r="AK757" s="238">
        <v>0</v>
      </c>
      <c r="AL757" s="239">
        <v>0</v>
      </c>
      <c r="AM757" s="243"/>
      <c r="AN757" s="243"/>
      <c r="AO757" s="245"/>
      <c r="AP757" s="132"/>
      <c r="AQ757" s="133"/>
      <c r="AR757" s="191"/>
      <c r="AS757" s="191"/>
      <c r="AT757" s="191"/>
      <c r="AU757" s="191"/>
      <c r="AV757" s="191"/>
      <c r="AW757" s="191"/>
    </row>
    <row r="758" spans="1:49" ht="22.5" x14ac:dyDescent="0.15">
      <c r="A758" s="103" t="s">
        <v>573</v>
      </c>
      <c r="B758" s="101" t="s">
        <v>1876</v>
      </c>
      <c r="C758" s="101" t="s">
        <v>1058</v>
      </c>
      <c r="D758" s="160" t="s">
        <v>1887</v>
      </c>
      <c r="E758" s="101" t="s">
        <v>1853</v>
      </c>
      <c r="F758" s="101" t="s">
        <v>259</v>
      </c>
      <c r="G758" s="101"/>
      <c r="H758" s="101"/>
      <c r="I758" s="101"/>
      <c r="J758" s="101"/>
      <c r="K758" s="101" t="s">
        <v>345</v>
      </c>
      <c r="L758" s="101"/>
      <c r="M758" s="101" t="s">
        <v>436</v>
      </c>
      <c r="N758" s="101" t="s">
        <v>437</v>
      </c>
      <c r="O758" s="127" t="s">
        <v>438</v>
      </c>
      <c r="P758" s="101" t="s">
        <v>439</v>
      </c>
      <c r="Q758" s="136">
        <v>1</v>
      </c>
      <c r="R758" s="202" t="s">
        <v>1060</v>
      </c>
      <c r="S758" s="101" t="s">
        <v>441</v>
      </c>
      <c r="T758" s="101" t="s">
        <v>478</v>
      </c>
      <c r="U758" s="101" t="s">
        <v>479</v>
      </c>
      <c r="V758" s="134" t="s">
        <v>479</v>
      </c>
      <c r="W758" s="237">
        <v>0</v>
      </c>
      <c r="X758" s="238">
        <v>35</v>
      </c>
      <c r="Y758" s="228">
        <f t="shared" si="111"/>
        <v>35</v>
      </c>
      <c r="Z758" s="238" t="s">
        <v>452</v>
      </c>
      <c r="AA758" s="238">
        <v>1</v>
      </c>
      <c r="AB758" s="240">
        <v>35</v>
      </c>
      <c r="AC758" s="241"/>
      <c r="AD758" s="242"/>
      <c r="AE758" s="243"/>
      <c r="AF758" s="230">
        <f t="shared" si="112"/>
        <v>0</v>
      </c>
      <c r="AG758" s="243"/>
      <c r="AH758" s="243"/>
      <c r="AI758" s="230">
        <f t="shared" si="113"/>
        <v>0</v>
      </c>
      <c r="AJ758" s="238">
        <v>0</v>
      </c>
      <c r="AK758" s="238">
        <v>0</v>
      </c>
      <c r="AL758" s="239">
        <v>0</v>
      </c>
      <c r="AM758" s="243"/>
      <c r="AN758" s="243"/>
      <c r="AO758" s="245"/>
      <c r="AP758" s="132"/>
      <c r="AQ758" s="133"/>
      <c r="AR758" s="191"/>
      <c r="AS758" s="191"/>
      <c r="AT758" s="191"/>
      <c r="AU758" s="191"/>
      <c r="AV758" s="191"/>
      <c r="AW758" s="191"/>
    </row>
    <row r="759" spans="1:49" ht="33.75" x14ac:dyDescent="0.15">
      <c r="A759" s="103" t="s">
        <v>446</v>
      </c>
      <c r="B759" s="101" t="s">
        <v>1876</v>
      </c>
      <c r="C759" s="101" t="s">
        <v>1888</v>
      </c>
      <c r="D759" s="160" t="s">
        <v>471</v>
      </c>
      <c r="E759" s="101" t="s">
        <v>1889</v>
      </c>
      <c r="F759" s="101" t="s">
        <v>259</v>
      </c>
      <c r="G759" s="101"/>
      <c r="H759" s="101"/>
      <c r="I759" s="101"/>
      <c r="J759" s="101"/>
      <c r="K759" s="101"/>
      <c r="L759" s="101" t="s">
        <v>349</v>
      </c>
      <c r="M759" s="101" t="s">
        <v>436</v>
      </c>
      <c r="N759" s="101" t="s">
        <v>437</v>
      </c>
      <c r="O759" s="127" t="s">
        <v>472</v>
      </c>
      <c r="P759" s="101" t="s">
        <v>473</v>
      </c>
      <c r="Q759" s="136">
        <v>1</v>
      </c>
      <c r="R759" s="202" t="s">
        <v>1890</v>
      </c>
      <c r="S759" s="101" t="s">
        <v>441</v>
      </c>
      <c r="T759" s="101" t="s">
        <v>475</v>
      </c>
      <c r="U759" s="101" t="s">
        <v>475</v>
      </c>
      <c r="V759" s="134" t="s">
        <v>906</v>
      </c>
      <c r="W759" s="237">
        <v>0</v>
      </c>
      <c r="X759" s="238">
        <v>106</v>
      </c>
      <c r="Y759" s="228">
        <f t="shared" si="111"/>
        <v>106</v>
      </c>
      <c r="Z759" s="238" t="s">
        <v>452</v>
      </c>
      <c r="AA759" s="238">
        <v>1</v>
      </c>
      <c r="AB759" s="240">
        <v>106</v>
      </c>
      <c r="AC759" s="241"/>
      <c r="AD759" s="242"/>
      <c r="AE759" s="243"/>
      <c r="AF759" s="230">
        <f t="shared" si="112"/>
        <v>0</v>
      </c>
      <c r="AG759" s="243"/>
      <c r="AH759" s="243"/>
      <c r="AI759" s="230">
        <f t="shared" si="113"/>
        <v>0</v>
      </c>
      <c r="AJ759" s="238">
        <v>0</v>
      </c>
      <c r="AK759" s="238">
        <v>0</v>
      </c>
      <c r="AL759" s="239">
        <v>0</v>
      </c>
      <c r="AM759" s="243"/>
      <c r="AN759" s="243"/>
      <c r="AO759" s="245"/>
      <c r="AP759" s="132"/>
      <c r="AQ759" s="133"/>
      <c r="AR759" s="191"/>
      <c r="AS759" s="191"/>
      <c r="AT759" s="191"/>
      <c r="AU759" s="191"/>
      <c r="AV759" s="191"/>
      <c r="AW759" s="191"/>
    </row>
    <row r="760" spans="1:49" ht="45" x14ac:dyDescent="0.15">
      <c r="A760" s="103" t="s">
        <v>1891</v>
      </c>
      <c r="B760" s="101" t="s">
        <v>1876</v>
      </c>
      <c r="C760" s="101" t="s">
        <v>1892</v>
      </c>
      <c r="D760" s="160" t="s">
        <v>1893</v>
      </c>
      <c r="E760" s="101" t="s">
        <v>1883</v>
      </c>
      <c r="F760" s="101"/>
      <c r="G760" s="101" t="s">
        <v>267</v>
      </c>
      <c r="H760" s="101"/>
      <c r="I760" s="101"/>
      <c r="J760" s="101"/>
      <c r="K760" s="101" t="s">
        <v>345</v>
      </c>
      <c r="L760" s="101"/>
      <c r="M760" s="101" t="s">
        <v>449</v>
      </c>
      <c r="N760" s="101" t="s">
        <v>437</v>
      </c>
      <c r="O760" s="127" t="s">
        <v>438</v>
      </c>
      <c r="P760" s="101" t="s">
        <v>439</v>
      </c>
      <c r="Q760" s="136">
        <v>9</v>
      </c>
      <c r="R760" s="202" t="s">
        <v>1309</v>
      </c>
      <c r="S760" s="101" t="s">
        <v>441</v>
      </c>
      <c r="T760" s="101" t="s">
        <v>478</v>
      </c>
      <c r="U760" s="101" t="s">
        <v>479</v>
      </c>
      <c r="V760" s="134" t="s">
        <v>595</v>
      </c>
      <c r="W760" s="248">
        <v>2669</v>
      </c>
      <c r="X760" s="238">
        <v>301</v>
      </c>
      <c r="Y760" s="249">
        <v>2970</v>
      </c>
      <c r="Z760" s="238" t="s">
        <v>452</v>
      </c>
      <c r="AA760" s="238">
        <v>1</v>
      </c>
      <c r="AB760" s="240">
        <v>100</v>
      </c>
      <c r="AC760" s="241"/>
      <c r="AD760" s="242"/>
      <c r="AE760" s="243"/>
      <c r="AF760" s="244"/>
      <c r="AG760" s="243"/>
      <c r="AH760" s="243"/>
      <c r="AI760" s="230">
        <v>0</v>
      </c>
      <c r="AJ760" s="238">
        <v>0</v>
      </c>
      <c r="AK760" s="238">
        <v>0</v>
      </c>
      <c r="AL760" s="239">
        <v>0</v>
      </c>
      <c r="AM760" s="243"/>
      <c r="AN760" s="243"/>
      <c r="AO760" s="245"/>
      <c r="AP760" s="132"/>
      <c r="AQ760" s="133"/>
      <c r="AR760" s="191"/>
      <c r="AS760" s="191"/>
      <c r="AT760" s="191"/>
      <c r="AU760" s="191"/>
      <c r="AV760" s="191"/>
      <c r="AW760" s="191"/>
    </row>
    <row r="761" spans="1:49" ht="22.5" x14ac:dyDescent="0.15">
      <c r="A761" s="103" t="s">
        <v>573</v>
      </c>
      <c r="B761" s="101" t="s">
        <v>1876</v>
      </c>
      <c r="C761" s="101" t="s">
        <v>1062</v>
      </c>
      <c r="D761" s="160" t="s">
        <v>1894</v>
      </c>
      <c r="E761" s="101" t="s">
        <v>1895</v>
      </c>
      <c r="F761" s="101"/>
      <c r="G761" s="101"/>
      <c r="H761" s="101"/>
      <c r="I761" s="101"/>
      <c r="J761" s="101"/>
      <c r="K761" s="101" t="s">
        <v>345</v>
      </c>
      <c r="L761" s="101"/>
      <c r="M761" s="101" t="s">
        <v>436</v>
      </c>
      <c r="N761" s="101" t="s">
        <v>437</v>
      </c>
      <c r="O761" s="127" t="s">
        <v>438</v>
      </c>
      <c r="P761" s="101" t="s">
        <v>439</v>
      </c>
      <c r="Q761" s="136">
        <v>1</v>
      </c>
      <c r="R761" s="202" t="s">
        <v>576</v>
      </c>
      <c r="S761" s="101" t="s">
        <v>441</v>
      </c>
      <c r="T761" s="101" t="s">
        <v>478</v>
      </c>
      <c r="U761" s="101" t="s">
        <v>479</v>
      </c>
      <c r="V761" s="134" t="s">
        <v>928</v>
      </c>
      <c r="W761" s="237">
        <v>0</v>
      </c>
      <c r="X761" s="238">
        <v>71</v>
      </c>
      <c r="Y761" s="228">
        <f t="shared" ref="Y761:Y764" si="114">+W761+X761</f>
        <v>71</v>
      </c>
      <c r="Z761" s="238" t="s">
        <v>452</v>
      </c>
      <c r="AA761" s="238">
        <v>1</v>
      </c>
      <c r="AB761" s="240">
        <v>71</v>
      </c>
      <c r="AC761" s="241"/>
      <c r="AD761" s="242"/>
      <c r="AE761" s="243"/>
      <c r="AF761" s="230">
        <f t="shared" ref="AF761:AF764" si="115">+AD761+AE761</f>
        <v>0</v>
      </c>
      <c r="AG761" s="243"/>
      <c r="AH761" s="243"/>
      <c r="AI761" s="230">
        <f t="shared" ref="AI761:AI764" si="116">+AG761+AH761</f>
        <v>0</v>
      </c>
      <c r="AJ761" s="238">
        <v>0</v>
      </c>
      <c r="AK761" s="238">
        <v>0</v>
      </c>
      <c r="AL761" s="239">
        <v>0</v>
      </c>
      <c r="AM761" s="243"/>
      <c r="AN761" s="243"/>
      <c r="AO761" s="245"/>
      <c r="AP761" s="132"/>
      <c r="AQ761" s="133"/>
      <c r="AR761" s="191"/>
      <c r="AS761" s="191"/>
      <c r="AT761" s="191"/>
      <c r="AU761" s="191"/>
      <c r="AV761" s="191"/>
      <c r="AW761" s="191"/>
    </row>
    <row r="762" spans="1:49" ht="22.5" x14ac:dyDescent="0.15">
      <c r="A762" s="103" t="s">
        <v>573</v>
      </c>
      <c r="B762" s="101" t="s">
        <v>1876</v>
      </c>
      <c r="C762" s="101" t="s">
        <v>1064</v>
      </c>
      <c r="D762" s="160" t="s">
        <v>1896</v>
      </c>
      <c r="E762" s="101" t="s">
        <v>1895</v>
      </c>
      <c r="F762" s="101"/>
      <c r="G762" s="101"/>
      <c r="H762" s="101"/>
      <c r="I762" s="101"/>
      <c r="J762" s="101"/>
      <c r="K762" s="101" t="s">
        <v>345</v>
      </c>
      <c r="L762" s="101"/>
      <c r="M762" s="101" t="s">
        <v>436</v>
      </c>
      <c r="N762" s="101" t="s">
        <v>437</v>
      </c>
      <c r="O762" s="127" t="s">
        <v>438</v>
      </c>
      <c r="P762" s="101" t="s">
        <v>439</v>
      </c>
      <c r="Q762" s="136">
        <v>1</v>
      </c>
      <c r="R762" s="202" t="s">
        <v>1065</v>
      </c>
      <c r="S762" s="101" t="s">
        <v>441</v>
      </c>
      <c r="T762" s="101" t="s">
        <v>478</v>
      </c>
      <c r="U762" s="101" t="s">
        <v>479</v>
      </c>
      <c r="V762" s="134" t="s">
        <v>803</v>
      </c>
      <c r="W762" s="237">
        <v>0</v>
      </c>
      <c r="X762" s="238">
        <v>103</v>
      </c>
      <c r="Y762" s="228">
        <f t="shared" si="114"/>
        <v>103</v>
      </c>
      <c r="Z762" s="238" t="s">
        <v>452</v>
      </c>
      <c r="AA762" s="238">
        <v>1</v>
      </c>
      <c r="AB762" s="240">
        <v>103</v>
      </c>
      <c r="AC762" s="241"/>
      <c r="AD762" s="242"/>
      <c r="AE762" s="243"/>
      <c r="AF762" s="230">
        <f t="shared" si="115"/>
        <v>0</v>
      </c>
      <c r="AG762" s="243"/>
      <c r="AH762" s="243"/>
      <c r="AI762" s="230">
        <f t="shared" si="116"/>
        <v>0</v>
      </c>
      <c r="AJ762" s="238">
        <v>0</v>
      </c>
      <c r="AK762" s="238">
        <v>0</v>
      </c>
      <c r="AL762" s="239">
        <v>0</v>
      </c>
      <c r="AM762" s="243"/>
      <c r="AN762" s="243"/>
      <c r="AO762" s="245"/>
      <c r="AP762" s="132"/>
      <c r="AQ762" s="133"/>
      <c r="AR762" s="191"/>
      <c r="AS762" s="191"/>
      <c r="AT762" s="191"/>
      <c r="AU762" s="191"/>
      <c r="AV762" s="191"/>
      <c r="AW762" s="191"/>
    </row>
    <row r="763" spans="1:49" ht="33.75" x14ac:dyDescent="0.15">
      <c r="A763" s="103" t="s">
        <v>446</v>
      </c>
      <c r="B763" s="101" t="s">
        <v>1876</v>
      </c>
      <c r="C763" s="101" t="s">
        <v>1897</v>
      </c>
      <c r="D763" s="160" t="s">
        <v>471</v>
      </c>
      <c r="E763" s="101" t="s">
        <v>1889</v>
      </c>
      <c r="F763" s="101" t="s">
        <v>259</v>
      </c>
      <c r="G763" s="101"/>
      <c r="H763" s="101"/>
      <c r="I763" s="101"/>
      <c r="J763" s="101"/>
      <c r="K763" s="101"/>
      <c r="L763" s="101" t="s">
        <v>349</v>
      </c>
      <c r="M763" s="101" t="s">
        <v>436</v>
      </c>
      <c r="N763" s="101" t="s">
        <v>437</v>
      </c>
      <c r="O763" s="127" t="s">
        <v>472</v>
      </c>
      <c r="P763" s="101" t="s">
        <v>473</v>
      </c>
      <c r="Q763" s="136">
        <v>1</v>
      </c>
      <c r="R763" s="202" t="s">
        <v>1898</v>
      </c>
      <c r="S763" s="101" t="s">
        <v>441</v>
      </c>
      <c r="T763" s="101" t="s">
        <v>649</v>
      </c>
      <c r="U763" s="101" t="s">
        <v>742</v>
      </c>
      <c r="V763" s="134" t="s">
        <v>975</v>
      </c>
      <c r="W763" s="237">
        <v>0</v>
      </c>
      <c r="X763" s="238">
        <v>38</v>
      </c>
      <c r="Y763" s="228">
        <f t="shared" si="114"/>
        <v>38</v>
      </c>
      <c r="Z763" s="238" t="s">
        <v>452</v>
      </c>
      <c r="AA763" s="238">
        <v>1</v>
      </c>
      <c r="AB763" s="240">
        <v>38</v>
      </c>
      <c r="AC763" s="241"/>
      <c r="AD763" s="242"/>
      <c r="AE763" s="243"/>
      <c r="AF763" s="230">
        <f t="shared" si="115"/>
        <v>0</v>
      </c>
      <c r="AG763" s="243"/>
      <c r="AH763" s="243"/>
      <c r="AI763" s="230">
        <f t="shared" si="116"/>
        <v>0</v>
      </c>
      <c r="AJ763" s="238">
        <v>0</v>
      </c>
      <c r="AK763" s="238">
        <v>0</v>
      </c>
      <c r="AL763" s="239">
        <v>0</v>
      </c>
      <c r="AM763" s="243"/>
      <c r="AN763" s="243"/>
      <c r="AO763" s="245"/>
      <c r="AP763" s="132"/>
      <c r="AQ763" s="133"/>
      <c r="AR763" s="191"/>
      <c r="AS763" s="191"/>
      <c r="AT763" s="191"/>
      <c r="AU763" s="191"/>
      <c r="AV763" s="191"/>
      <c r="AW763" s="191"/>
    </row>
    <row r="764" spans="1:49" ht="33.75" x14ac:dyDescent="0.15">
      <c r="A764" s="103" t="s">
        <v>446</v>
      </c>
      <c r="B764" s="101" t="s">
        <v>1876</v>
      </c>
      <c r="C764" s="101" t="s">
        <v>1899</v>
      </c>
      <c r="D764" s="160" t="s">
        <v>471</v>
      </c>
      <c r="E764" s="101" t="s">
        <v>1889</v>
      </c>
      <c r="F764" s="101" t="s">
        <v>259</v>
      </c>
      <c r="G764" s="101"/>
      <c r="H764" s="101"/>
      <c r="I764" s="101"/>
      <c r="J764" s="101"/>
      <c r="K764" s="101"/>
      <c r="L764" s="101" t="s">
        <v>349</v>
      </c>
      <c r="M764" s="101" t="s">
        <v>436</v>
      </c>
      <c r="N764" s="101" t="s">
        <v>437</v>
      </c>
      <c r="O764" s="127" t="s">
        <v>472</v>
      </c>
      <c r="P764" s="101" t="s">
        <v>473</v>
      </c>
      <c r="Q764" s="136">
        <v>1</v>
      </c>
      <c r="R764" s="202" t="s">
        <v>1900</v>
      </c>
      <c r="S764" s="101" t="s">
        <v>441</v>
      </c>
      <c r="T764" s="101" t="s">
        <v>616</v>
      </c>
      <c r="U764" s="101" t="s">
        <v>687</v>
      </c>
      <c r="V764" s="134" t="s">
        <v>637</v>
      </c>
      <c r="W764" s="237">
        <v>0</v>
      </c>
      <c r="X764" s="238">
        <v>50</v>
      </c>
      <c r="Y764" s="228">
        <f t="shared" si="114"/>
        <v>50</v>
      </c>
      <c r="Z764" s="238" t="s">
        <v>452</v>
      </c>
      <c r="AA764" s="238">
        <v>1</v>
      </c>
      <c r="AB764" s="238">
        <v>50</v>
      </c>
      <c r="AC764" s="241"/>
      <c r="AD764" s="242"/>
      <c r="AE764" s="243"/>
      <c r="AF764" s="230">
        <f t="shared" si="115"/>
        <v>0</v>
      </c>
      <c r="AG764" s="243"/>
      <c r="AH764" s="243"/>
      <c r="AI764" s="230">
        <f t="shared" si="116"/>
        <v>0</v>
      </c>
      <c r="AJ764" s="238">
        <v>0</v>
      </c>
      <c r="AK764" s="238">
        <v>0</v>
      </c>
      <c r="AL764" s="239">
        <v>0</v>
      </c>
      <c r="AM764" s="243"/>
      <c r="AN764" s="243"/>
      <c r="AO764" s="245"/>
      <c r="AP764" s="132"/>
      <c r="AQ764" s="133"/>
      <c r="AR764" s="191"/>
      <c r="AS764" s="191"/>
      <c r="AT764" s="191"/>
      <c r="AU764" s="191"/>
      <c r="AV764" s="191"/>
      <c r="AW764" s="191"/>
    </row>
    <row r="765" spans="1:49" ht="22.5" x14ac:dyDescent="0.15">
      <c r="A765" s="103" t="s">
        <v>432</v>
      </c>
      <c r="B765" s="101" t="s">
        <v>1876</v>
      </c>
      <c r="C765" s="101" t="s">
        <v>1901</v>
      </c>
      <c r="D765" s="160" t="s">
        <v>1658</v>
      </c>
      <c r="E765" s="101" t="s">
        <v>1862</v>
      </c>
      <c r="F765" s="101"/>
      <c r="G765" s="101" t="s">
        <v>267</v>
      </c>
      <c r="H765" s="101"/>
      <c r="I765" s="101" t="s">
        <v>296</v>
      </c>
      <c r="J765" s="101"/>
      <c r="K765" s="101"/>
      <c r="L765" s="101" t="s">
        <v>349</v>
      </c>
      <c r="M765" s="101" t="s">
        <v>449</v>
      </c>
      <c r="N765" s="101" t="s">
        <v>437</v>
      </c>
      <c r="O765" s="127" t="s">
        <v>438</v>
      </c>
      <c r="P765" s="101" t="s">
        <v>439</v>
      </c>
      <c r="Q765" s="136">
        <v>1</v>
      </c>
      <c r="R765" s="202" t="s">
        <v>1902</v>
      </c>
      <c r="S765" s="101" t="s">
        <v>441</v>
      </c>
      <c r="T765" s="101" t="s">
        <v>482</v>
      </c>
      <c r="U765" s="101" t="s">
        <v>692</v>
      </c>
      <c r="V765" s="134" t="s">
        <v>863</v>
      </c>
      <c r="W765" s="237">
        <v>420</v>
      </c>
      <c r="X765" s="238">
        <v>20</v>
      </c>
      <c r="Y765" s="239">
        <v>440</v>
      </c>
      <c r="Z765" s="238" t="s">
        <v>452</v>
      </c>
      <c r="AA765" s="238">
        <v>1</v>
      </c>
      <c r="AB765" s="238">
        <v>430</v>
      </c>
      <c r="AC765" s="241"/>
      <c r="AD765" s="242"/>
      <c r="AE765" s="243"/>
      <c r="AF765" s="244"/>
      <c r="AG765" s="243"/>
      <c r="AH765" s="243"/>
      <c r="AI765" s="230">
        <v>0</v>
      </c>
      <c r="AJ765" s="238">
        <v>0</v>
      </c>
      <c r="AK765" s="238">
        <v>0</v>
      </c>
      <c r="AL765" s="239">
        <v>0</v>
      </c>
      <c r="AM765" s="243"/>
      <c r="AN765" s="243"/>
      <c r="AO765" s="245"/>
      <c r="AP765" s="132" t="s">
        <v>618</v>
      </c>
      <c r="AQ765" s="133" t="s">
        <v>619</v>
      </c>
      <c r="AR765" s="191"/>
      <c r="AS765" s="191"/>
      <c r="AT765" s="191"/>
      <c r="AU765" s="191"/>
      <c r="AV765" s="191"/>
      <c r="AW765" s="191"/>
    </row>
    <row r="766" spans="1:49" ht="22.5" x14ac:dyDescent="0.15">
      <c r="A766" s="103" t="s">
        <v>1875</v>
      </c>
      <c r="B766" s="101" t="s">
        <v>1876</v>
      </c>
      <c r="C766" s="101" t="s">
        <v>1903</v>
      </c>
      <c r="D766" s="160" t="s">
        <v>1904</v>
      </c>
      <c r="E766" s="101" t="s">
        <v>267</v>
      </c>
      <c r="F766" s="101"/>
      <c r="G766" s="101" t="s">
        <v>267</v>
      </c>
      <c r="H766" s="101"/>
      <c r="I766" s="101"/>
      <c r="J766" s="101"/>
      <c r="K766" s="101"/>
      <c r="L766" s="101"/>
      <c r="M766" s="101" t="s">
        <v>449</v>
      </c>
      <c r="N766" s="101" t="s">
        <v>499</v>
      </c>
      <c r="O766" s="127" t="s">
        <v>438</v>
      </c>
      <c r="P766" s="101" t="s">
        <v>473</v>
      </c>
      <c r="Q766" s="136">
        <v>4</v>
      </c>
      <c r="R766" s="202"/>
      <c r="S766" s="101"/>
      <c r="T766" s="101"/>
      <c r="U766" s="101"/>
      <c r="V766" s="134"/>
      <c r="W766" s="237"/>
      <c r="X766" s="238"/>
      <c r="Y766" s="239"/>
      <c r="Z766" s="238"/>
      <c r="AA766" s="238"/>
      <c r="AB766" s="238"/>
      <c r="AC766" s="241" t="s">
        <v>496</v>
      </c>
      <c r="AD766" s="242">
        <v>0</v>
      </c>
      <c r="AE766" s="243">
        <v>0</v>
      </c>
      <c r="AF766" s="244">
        <v>0</v>
      </c>
      <c r="AG766" s="243">
        <v>530</v>
      </c>
      <c r="AH766" s="243">
        <v>0</v>
      </c>
      <c r="AI766" s="230">
        <v>0</v>
      </c>
      <c r="AJ766" s="238">
        <v>530</v>
      </c>
      <c r="AK766" s="238">
        <v>0</v>
      </c>
      <c r="AL766" s="239">
        <v>530</v>
      </c>
      <c r="AM766" s="243" t="s">
        <v>444</v>
      </c>
      <c r="AN766" s="243">
        <v>0</v>
      </c>
      <c r="AO766" s="245">
        <v>0</v>
      </c>
      <c r="AP766" s="132" t="s">
        <v>638</v>
      </c>
      <c r="AQ766" s="133" t="s">
        <v>643</v>
      </c>
      <c r="AR766" s="191"/>
      <c r="AS766" s="191"/>
      <c r="AT766" s="191"/>
      <c r="AU766" s="191"/>
      <c r="AV766" s="191"/>
      <c r="AW766" s="191"/>
    </row>
    <row r="767" spans="1:49" ht="45" x14ac:dyDescent="0.15">
      <c r="A767" s="103" t="s">
        <v>446</v>
      </c>
      <c r="B767" s="101" t="s">
        <v>1876</v>
      </c>
      <c r="C767" s="101" t="s">
        <v>1905</v>
      </c>
      <c r="D767" s="160" t="s">
        <v>1906</v>
      </c>
      <c r="E767" s="101" t="s">
        <v>1883</v>
      </c>
      <c r="F767" s="101"/>
      <c r="G767" s="101" t="s">
        <v>267</v>
      </c>
      <c r="H767" s="101"/>
      <c r="I767" s="101"/>
      <c r="J767" s="101"/>
      <c r="K767" s="101" t="s">
        <v>345</v>
      </c>
      <c r="L767" s="101"/>
      <c r="M767" s="101" t="s">
        <v>449</v>
      </c>
      <c r="N767" s="101" t="s">
        <v>437</v>
      </c>
      <c r="O767" s="127" t="s">
        <v>438</v>
      </c>
      <c r="P767" s="101" t="s">
        <v>439</v>
      </c>
      <c r="Q767" s="136">
        <v>12</v>
      </c>
      <c r="R767" s="202" t="s">
        <v>1357</v>
      </c>
      <c r="S767" s="101" t="s">
        <v>441</v>
      </c>
      <c r="T767" s="101" t="s">
        <v>478</v>
      </c>
      <c r="U767" s="101" t="s">
        <v>479</v>
      </c>
      <c r="V767" s="134" t="s">
        <v>479</v>
      </c>
      <c r="W767" s="248">
        <v>4248</v>
      </c>
      <c r="X767" s="238">
        <v>275</v>
      </c>
      <c r="Y767" s="249">
        <v>4523</v>
      </c>
      <c r="Z767" s="238" t="s">
        <v>452</v>
      </c>
      <c r="AA767" s="238">
        <v>1</v>
      </c>
      <c r="AB767" s="240">
        <v>200</v>
      </c>
      <c r="AC767" s="241"/>
      <c r="AD767" s="242"/>
      <c r="AE767" s="243"/>
      <c r="AF767" s="244"/>
      <c r="AG767" s="243"/>
      <c r="AH767" s="243"/>
      <c r="AI767" s="230">
        <v>0</v>
      </c>
      <c r="AJ767" s="238">
        <v>0</v>
      </c>
      <c r="AK767" s="238">
        <v>0</v>
      </c>
      <c r="AL767" s="239">
        <v>0</v>
      </c>
      <c r="AM767" s="243"/>
      <c r="AN767" s="243"/>
      <c r="AO767" s="245"/>
      <c r="AP767" s="132"/>
      <c r="AQ767" s="133"/>
      <c r="AR767" s="191"/>
      <c r="AS767" s="191"/>
      <c r="AT767" s="191"/>
      <c r="AU767" s="191"/>
      <c r="AV767" s="191"/>
      <c r="AW767" s="191"/>
    </row>
    <row r="768" spans="1:49" ht="22.5" x14ac:dyDescent="0.15">
      <c r="A768" s="103" t="s">
        <v>496</v>
      </c>
      <c r="B768" s="101" t="s">
        <v>1907</v>
      </c>
      <c r="C768" s="101" t="s">
        <v>1908</v>
      </c>
      <c r="D768" s="160" t="s">
        <v>1799</v>
      </c>
      <c r="E768" s="101" t="s">
        <v>259</v>
      </c>
      <c r="F768" s="101" t="s">
        <v>259</v>
      </c>
      <c r="G768" s="101"/>
      <c r="H768" s="101"/>
      <c r="I768" s="101"/>
      <c r="J768" s="101"/>
      <c r="K768" s="101"/>
      <c r="L768" s="101"/>
      <c r="M768" s="101" t="s">
        <v>436</v>
      </c>
      <c r="N768" s="101" t="s">
        <v>499</v>
      </c>
      <c r="O768" s="127" t="s">
        <v>438</v>
      </c>
      <c r="P768" s="101" t="s">
        <v>473</v>
      </c>
      <c r="Q768" s="136">
        <v>30</v>
      </c>
      <c r="R768" s="202"/>
      <c r="S768" s="101"/>
      <c r="T768" s="101"/>
      <c r="U768" s="101"/>
      <c r="V768" s="134"/>
      <c r="W768" s="237"/>
      <c r="X768" s="238"/>
      <c r="Y768" s="228">
        <f t="shared" ref="Y768:Y831" si="117">+W768+X768</f>
        <v>0</v>
      </c>
      <c r="Z768" s="238"/>
      <c r="AA768" s="238"/>
      <c r="AB768" s="240"/>
      <c r="AC768" s="241" t="s">
        <v>496</v>
      </c>
      <c r="AD768" s="242">
        <v>0</v>
      </c>
      <c r="AE768" s="243">
        <v>0</v>
      </c>
      <c r="AF768" s="230">
        <f t="shared" ref="AF768:AF831" si="118">+AD768+AE768</f>
        <v>0</v>
      </c>
      <c r="AG768" s="243">
        <v>0</v>
      </c>
      <c r="AH768" s="243">
        <v>5</v>
      </c>
      <c r="AI768" s="230">
        <f t="shared" ref="AI768:AI831" si="119">+AG768+AH768</f>
        <v>5</v>
      </c>
      <c r="AJ768" s="238">
        <v>0</v>
      </c>
      <c r="AK768" s="238">
        <v>5</v>
      </c>
      <c r="AL768" s="239">
        <v>5</v>
      </c>
      <c r="AM768" s="243" t="s">
        <v>444</v>
      </c>
      <c r="AN768" s="243">
        <v>0</v>
      </c>
      <c r="AO768" s="245">
        <v>0</v>
      </c>
      <c r="AP768" s="132" t="s">
        <v>638</v>
      </c>
      <c r="AQ768" s="133" t="s">
        <v>643</v>
      </c>
      <c r="AR768" s="191"/>
      <c r="AS768" s="191"/>
      <c r="AT768" s="191"/>
      <c r="AU768" s="191"/>
      <c r="AV768" s="191"/>
      <c r="AW768" s="191"/>
    </row>
    <row r="769" spans="1:49" ht="22.5" x14ac:dyDescent="0.15">
      <c r="A769" s="103" t="s">
        <v>496</v>
      </c>
      <c r="B769" s="101" t="s">
        <v>1907</v>
      </c>
      <c r="C769" s="101" t="s">
        <v>1908</v>
      </c>
      <c r="D769" s="160" t="s">
        <v>1681</v>
      </c>
      <c r="E769" s="101" t="s">
        <v>259</v>
      </c>
      <c r="F769" s="101" t="s">
        <v>259</v>
      </c>
      <c r="G769" s="101"/>
      <c r="H769" s="101"/>
      <c r="I769" s="101"/>
      <c r="J769" s="101"/>
      <c r="K769" s="101"/>
      <c r="L769" s="101"/>
      <c r="M769" s="101" t="s">
        <v>436</v>
      </c>
      <c r="N769" s="101" t="s">
        <v>499</v>
      </c>
      <c r="O769" s="127" t="s">
        <v>438</v>
      </c>
      <c r="P769" s="101" t="s">
        <v>473</v>
      </c>
      <c r="Q769" s="136">
        <v>30</v>
      </c>
      <c r="R769" s="202"/>
      <c r="S769" s="101"/>
      <c r="T769" s="101"/>
      <c r="U769" s="101"/>
      <c r="V769" s="134"/>
      <c r="W769" s="237"/>
      <c r="X769" s="238"/>
      <c r="Y769" s="228">
        <f t="shared" si="117"/>
        <v>0</v>
      </c>
      <c r="Z769" s="238"/>
      <c r="AA769" s="238"/>
      <c r="AB769" s="240"/>
      <c r="AC769" s="241" t="s">
        <v>496</v>
      </c>
      <c r="AD769" s="242">
        <v>0</v>
      </c>
      <c r="AE769" s="243">
        <v>0</v>
      </c>
      <c r="AF769" s="230">
        <f t="shared" si="118"/>
        <v>0</v>
      </c>
      <c r="AG769" s="243">
        <v>0</v>
      </c>
      <c r="AH769" s="243">
        <v>2</v>
      </c>
      <c r="AI769" s="230">
        <f t="shared" si="119"/>
        <v>2</v>
      </c>
      <c r="AJ769" s="238">
        <v>0</v>
      </c>
      <c r="AK769" s="238">
        <v>2</v>
      </c>
      <c r="AL769" s="239">
        <v>2</v>
      </c>
      <c r="AM769" s="243" t="s">
        <v>444</v>
      </c>
      <c r="AN769" s="243">
        <v>0</v>
      </c>
      <c r="AO769" s="245">
        <v>0</v>
      </c>
      <c r="AP769" s="132" t="s">
        <v>638</v>
      </c>
      <c r="AQ769" s="133" t="s">
        <v>643</v>
      </c>
      <c r="AR769" s="191"/>
      <c r="AS769" s="191"/>
      <c r="AT769" s="191"/>
      <c r="AU769" s="191"/>
      <c r="AV769" s="191"/>
      <c r="AW769" s="191"/>
    </row>
    <row r="770" spans="1:49" ht="22.5" x14ac:dyDescent="0.15">
      <c r="A770" s="103" t="s">
        <v>496</v>
      </c>
      <c r="B770" s="101" t="s">
        <v>1907</v>
      </c>
      <c r="C770" s="101" t="s">
        <v>1908</v>
      </c>
      <c r="D770" s="160" t="s">
        <v>1800</v>
      </c>
      <c r="E770" s="101" t="s">
        <v>259</v>
      </c>
      <c r="F770" s="101" t="s">
        <v>259</v>
      </c>
      <c r="G770" s="101"/>
      <c r="H770" s="101"/>
      <c r="I770" s="101"/>
      <c r="J770" s="101"/>
      <c r="K770" s="101"/>
      <c r="L770" s="101"/>
      <c r="M770" s="101" t="s">
        <v>436</v>
      </c>
      <c r="N770" s="101" t="s">
        <v>499</v>
      </c>
      <c r="O770" s="127" t="s">
        <v>438</v>
      </c>
      <c r="P770" s="101" t="s">
        <v>473</v>
      </c>
      <c r="Q770" s="136">
        <v>30</v>
      </c>
      <c r="R770" s="202"/>
      <c r="S770" s="101"/>
      <c r="T770" s="101"/>
      <c r="U770" s="101"/>
      <c r="V770" s="134"/>
      <c r="W770" s="237"/>
      <c r="X770" s="238"/>
      <c r="Y770" s="228">
        <f t="shared" si="117"/>
        <v>0</v>
      </c>
      <c r="Z770" s="238"/>
      <c r="AA770" s="238"/>
      <c r="AB770" s="240"/>
      <c r="AC770" s="241" t="s">
        <v>496</v>
      </c>
      <c r="AD770" s="242">
        <v>0</v>
      </c>
      <c r="AE770" s="243">
        <v>0</v>
      </c>
      <c r="AF770" s="230">
        <f t="shared" si="118"/>
        <v>0</v>
      </c>
      <c r="AG770" s="243">
        <v>0</v>
      </c>
      <c r="AH770" s="243">
        <v>77</v>
      </c>
      <c r="AI770" s="230">
        <f t="shared" si="119"/>
        <v>77</v>
      </c>
      <c r="AJ770" s="238">
        <v>0</v>
      </c>
      <c r="AK770" s="238">
        <v>77</v>
      </c>
      <c r="AL770" s="239">
        <v>77</v>
      </c>
      <c r="AM770" s="243" t="s">
        <v>444</v>
      </c>
      <c r="AN770" s="243">
        <v>0</v>
      </c>
      <c r="AO770" s="245">
        <v>0</v>
      </c>
      <c r="AP770" s="132" t="s">
        <v>638</v>
      </c>
      <c r="AQ770" s="133" t="s">
        <v>643</v>
      </c>
      <c r="AR770" s="191"/>
      <c r="AS770" s="191"/>
      <c r="AT770" s="191"/>
      <c r="AU770" s="191"/>
      <c r="AV770" s="191"/>
      <c r="AW770" s="191"/>
    </row>
    <row r="771" spans="1:49" ht="22.5" x14ac:dyDescent="0.15">
      <c r="A771" s="103" t="s">
        <v>496</v>
      </c>
      <c r="B771" s="101" t="s">
        <v>1907</v>
      </c>
      <c r="C771" s="101" t="s">
        <v>1908</v>
      </c>
      <c r="D771" s="160" t="s">
        <v>1801</v>
      </c>
      <c r="E771" s="101" t="s">
        <v>259</v>
      </c>
      <c r="F771" s="101" t="s">
        <v>259</v>
      </c>
      <c r="G771" s="101"/>
      <c r="H771" s="101"/>
      <c r="I771" s="101"/>
      <c r="J771" s="101"/>
      <c r="K771" s="101"/>
      <c r="L771" s="101"/>
      <c r="M771" s="101" t="s">
        <v>436</v>
      </c>
      <c r="N771" s="101" t="s">
        <v>499</v>
      </c>
      <c r="O771" s="127" t="s">
        <v>438</v>
      </c>
      <c r="P771" s="101" t="s">
        <v>473</v>
      </c>
      <c r="Q771" s="136">
        <v>30</v>
      </c>
      <c r="R771" s="202"/>
      <c r="S771" s="101"/>
      <c r="T771" s="101"/>
      <c r="U771" s="101"/>
      <c r="V771" s="134"/>
      <c r="W771" s="237"/>
      <c r="X771" s="238"/>
      <c r="Y771" s="228">
        <f t="shared" si="117"/>
        <v>0</v>
      </c>
      <c r="Z771" s="238"/>
      <c r="AA771" s="238"/>
      <c r="AB771" s="240"/>
      <c r="AC771" s="241" t="s">
        <v>496</v>
      </c>
      <c r="AD771" s="242">
        <v>0</v>
      </c>
      <c r="AE771" s="243">
        <v>0</v>
      </c>
      <c r="AF771" s="230">
        <f t="shared" si="118"/>
        <v>0</v>
      </c>
      <c r="AG771" s="243">
        <v>0</v>
      </c>
      <c r="AH771" s="243">
        <v>0</v>
      </c>
      <c r="AI771" s="230">
        <f t="shared" si="119"/>
        <v>0</v>
      </c>
      <c r="AJ771" s="238">
        <v>0</v>
      </c>
      <c r="AK771" s="238">
        <v>0</v>
      </c>
      <c r="AL771" s="239">
        <v>0</v>
      </c>
      <c r="AM771" s="243" t="s">
        <v>444</v>
      </c>
      <c r="AN771" s="243">
        <v>0</v>
      </c>
      <c r="AO771" s="245">
        <v>0</v>
      </c>
      <c r="AP771" s="132" t="s">
        <v>638</v>
      </c>
      <c r="AQ771" s="133" t="s">
        <v>643</v>
      </c>
      <c r="AR771" s="191"/>
      <c r="AS771" s="191"/>
      <c r="AT771" s="191"/>
      <c r="AU771" s="191"/>
      <c r="AV771" s="191"/>
      <c r="AW771" s="191"/>
    </row>
    <row r="772" spans="1:49" ht="33.75" x14ac:dyDescent="0.15">
      <c r="A772" s="103" t="s">
        <v>496</v>
      </c>
      <c r="B772" s="101" t="s">
        <v>1907</v>
      </c>
      <c r="C772" s="101" t="s">
        <v>1908</v>
      </c>
      <c r="D772" s="160" t="s">
        <v>1684</v>
      </c>
      <c r="E772" s="101" t="s">
        <v>259</v>
      </c>
      <c r="F772" s="101" t="s">
        <v>259</v>
      </c>
      <c r="G772" s="101"/>
      <c r="H772" s="101"/>
      <c r="I772" s="101"/>
      <c r="J772" s="101"/>
      <c r="K772" s="101"/>
      <c r="L772" s="101"/>
      <c r="M772" s="101" t="s">
        <v>436</v>
      </c>
      <c r="N772" s="101" t="s">
        <v>499</v>
      </c>
      <c r="O772" s="127" t="s">
        <v>438</v>
      </c>
      <c r="P772" s="101" t="s">
        <v>473</v>
      </c>
      <c r="Q772" s="136">
        <v>30</v>
      </c>
      <c r="R772" s="202"/>
      <c r="S772" s="101"/>
      <c r="T772" s="101"/>
      <c r="U772" s="101"/>
      <c r="V772" s="134"/>
      <c r="W772" s="237"/>
      <c r="X772" s="238"/>
      <c r="Y772" s="228">
        <f t="shared" si="117"/>
        <v>0</v>
      </c>
      <c r="Z772" s="238"/>
      <c r="AA772" s="238"/>
      <c r="AB772" s="240"/>
      <c r="AC772" s="241" t="s">
        <v>496</v>
      </c>
      <c r="AD772" s="242">
        <v>0</v>
      </c>
      <c r="AE772" s="243">
        <v>0</v>
      </c>
      <c r="AF772" s="230">
        <f t="shared" si="118"/>
        <v>0</v>
      </c>
      <c r="AG772" s="243">
        <v>0</v>
      </c>
      <c r="AH772" s="243">
        <v>31</v>
      </c>
      <c r="AI772" s="230">
        <f t="shared" si="119"/>
        <v>31</v>
      </c>
      <c r="AJ772" s="238">
        <v>0</v>
      </c>
      <c r="AK772" s="238">
        <v>31</v>
      </c>
      <c r="AL772" s="239">
        <v>31</v>
      </c>
      <c r="AM772" s="243" t="s">
        <v>444</v>
      </c>
      <c r="AN772" s="243">
        <v>0</v>
      </c>
      <c r="AO772" s="245">
        <v>0</v>
      </c>
      <c r="AP772" s="132" t="s">
        <v>638</v>
      </c>
      <c r="AQ772" s="133" t="s">
        <v>643</v>
      </c>
      <c r="AR772" s="191"/>
      <c r="AS772" s="191"/>
      <c r="AT772" s="191"/>
      <c r="AU772" s="191"/>
      <c r="AV772" s="191"/>
      <c r="AW772" s="191"/>
    </row>
    <row r="773" spans="1:49" ht="22.5" x14ac:dyDescent="0.15">
      <c r="A773" s="103" t="s">
        <v>496</v>
      </c>
      <c r="B773" s="101" t="s">
        <v>1907</v>
      </c>
      <c r="C773" s="101" t="s">
        <v>1908</v>
      </c>
      <c r="D773" s="160" t="s">
        <v>1685</v>
      </c>
      <c r="E773" s="101" t="s">
        <v>259</v>
      </c>
      <c r="F773" s="101" t="s">
        <v>259</v>
      </c>
      <c r="G773" s="101"/>
      <c r="H773" s="101"/>
      <c r="I773" s="101"/>
      <c r="J773" s="101"/>
      <c r="K773" s="101"/>
      <c r="L773" s="101"/>
      <c r="M773" s="101" t="s">
        <v>436</v>
      </c>
      <c r="N773" s="101" t="s">
        <v>499</v>
      </c>
      <c r="O773" s="127" t="s">
        <v>438</v>
      </c>
      <c r="P773" s="101" t="s">
        <v>473</v>
      </c>
      <c r="Q773" s="136">
        <v>30</v>
      </c>
      <c r="R773" s="202"/>
      <c r="S773" s="101"/>
      <c r="T773" s="101"/>
      <c r="U773" s="101"/>
      <c r="V773" s="134"/>
      <c r="W773" s="237"/>
      <c r="X773" s="238"/>
      <c r="Y773" s="228">
        <f t="shared" si="117"/>
        <v>0</v>
      </c>
      <c r="Z773" s="238"/>
      <c r="AA773" s="238"/>
      <c r="AB773" s="240"/>
      <c r="AC773" s="241" t="s">
        <v>496</v>
      </c>
      <c r="AD773" s="242">
        <v>0</v>
      </c>
      <c r="AE773" s="243">
        <v>0</v>
      </c>
      <c r="AF773" s="230">
        <f t="shared" si="118"/>
        <v>0</v>
      </c>
      <c r="AG773" s="243">
        <v>0</v>
      </c>
      <c r="AH773" s="243">
        <v>40</v>
      </c>
      <c r="AI773" s="230">
        <f t="shared" si="119"/>
        <v>40</v>
      </c>
      <c r="AJ773" s="238">
        <v>0</v>
      </c>
      <c r="AK773" s="238">
        <v>40</v>
      </c>
      <c r="AL773" s="239">
        <v>40</v>
      </c>
      <c r="AM773" s="243" t="s">
        <v>444</v>
      </c>
      <c r="AN773" s="243">
        <v>0</v>
      </c>
      <c r="AO773" s="245">
        <v>0</v>
      </c>
      <c r="AP773" s="132" t="s">
        <v>638</v>
      </c>
      <c r="AQ773" s="133" t="s">
        <v>643</v>
      </c>
      <c r="AR773" s="191"/>
      <c r="AS773" s="191"/>
      <c r="AT773" s="191"/>
      <c r="AU773" s="191"/>
      <c r="AV773" s="191"/>
      <c r="AW773" s="191"/>
    </row>
    <row r="774" spans="1:49" ht="22.5" x14ac:dyDescent="0.15">
      <c r="A774" s="103" t="s">
        <v>496</v>
      </c>
      <c r="B774" s="101" t="s">
        <v>1907</v>
      </c>
      <c r="C774" s="101" t="s">
        <v>1908</v>
      </c>
      <c r="D774" s="160" t="s">
        <v>1802</v>
      </c>
      <c r="E774" s="101" t="s">
        <v>259</v>
      </c>
      <c r="F774" s="101" t="s">
        <v>259</v>
      </c>
      <c r="G774" s="101"/>
      <c r="H774" s="101"/>
      <c r="I774" s="101"/>
      <c r="J774" s="101"/>
      <c r="K774" s="101"/>
      <c r="L774" s="101"/>
      <c r="M774" s="101" t="s">
        <v>436</v>
      </c>
      <c r="N774" s="101" t="s">
        <v>499</v>
      </c>
      <c r="O774" s="127" t="s">
        <v>438</v>
      </c>
      <c r="P774" s="101" t="s">
        <v>473</v>
      </c>
      <c r="Q774" s="136">
        <v>30</v>
      </c>
      <c r="R774" s="202"/>
      <c r="S774" s="101"/>
      <c r="T774" s="101"/>
      <c r="U774" s="101"/>
      <c r="V774" s="134"/>
      <c r="W774" s="237"/>
      <c r="X774" s="238"/>
      <c r="Y774" s="228">
        <f t="shared" si="117"/>
        <v>0</v>
      </c>
      <c r="Z774" s="238"/>
      <c r="AA774" s="238"/>
      <c r="AB774" s="240"/>
      <c r="AC774" s="241" t="s">
        <v>496</v>
      </c>
      <c r="AD774" s="242">
        <v>0</v>
      </c>
      <c r="AE774" s="243">
        <v>0</v>
      </c>
      <c r="AF774" s="230">
        <f t="shared" si="118"/>
        <v>0</v>
      </c>
      <c r="AG774" s="243">
        <v>0</v>
      </c>
      <c r="AH774" s="243">
        <v>1</v>
      </c>
      <c r="AI774" s="230">
        <f t="shared" si="119"/>
        <v>1</v>
      </c>
      <c r="AJ774" s="238">
        <v>0</v>
      </c>
      <c r="AK774" s="238">
        <v>1</v>
      </c>
      <c r="AL774" s="239">
        <v>1</v>
      </c>
      <c r="AM774" s="243" t="s">
        <v>444</v>
      </c>
      <c r="AN774" s="243">
        <v>0</v>
      </c>
      <c r="AO774" s="245">
        <v>0</v>
      </c>
      <c r="AP774" s="132" t="s">
        <v>638</v>
      </c>
      <c r="AQ774" s="133" t="s">
        <v>643</v>
      </c>
      <c r="AR774" s="191"/>
      <c r="AS774" s="191"/>
      <c r="AT774" s="191"/>
      <c r="AU774" s="191"/>
      <c r="AV774" s="191"/>
      <c r="AW774" s="191"/>
    </row>
    <row r="775" spans="1:49" ht="22.5" x14ac:dyDescent="0.15">
      <c r="A775" s="103" t="s">
        <v>496</v>
      </c>
      <c r="B775" s="101" t="s">
        <v>1907</v>
      </c>
      <c r="C775" s="101" t="s">
        <v>1908</v>
      </c>
      <c r="D775" s="160" t="s">
        <v>1803</v>
      </c>
      <c r="E775" s="101" t="s">
        <v>259</v>
      </c>
      <c r="F775" s="101" t="s">
        <v>259</v>
      </c>
      <c r="G775" s="101"/>
      <c r="H775" s="101"/>
      <c r="I775" s="101"/>
      <c r="J775" s="101"/>
      <c r="K775" s="101"/>
      <c r="L775" s="101"/>
      <c r="M775" s="101" t="s">
        <v>436</v>
      </c>
      <c r="N775" s="101" t="s">
        <v>499</v>
      </c>
      <c r="O775" s="127" t="s">
        <v>438</v>
      </c>
      <c r="P775" s="101" t="s">
        <v>473</v>
      </c>
      <c r="Q775" s="136">
        <v>30</v>
      </c>
      <c r="R775" s="202"/>
      <c r="S775" s="101"/>
      <c r="T775" s="101"/>
      <c r="U775" s="101"/>
      <c r="V775" s="134"/>
      <c r="W775" s="237"/>
      <c r="X775" s="238"/>
      <c r="Y775" s="228">
        <f t="shared" si="117"/>
        <v>0</v>
      </c>
      <c r="Z775" s="238"/>
      <c r="AA775" s="238"/>
      <c r="AB775" s="240"/>
      <c r="AC775" s="241" t="s">
        <v>496</v>
      </c>
      <c r="AD775" s="242">
        <v>0</v>
      </c>
      <c r="AE775" s="243">
        <v>0</v>
      </c>
      <c r="AF775" s="230">
        <f t="shared" si="118"/>
        <v>0</v>
      </c>
      <c r="AG775" s="243">
        <v>0</v>
      </c>
      <c r="AH775" s="243">
        <v>3</v>
      </c>
      <c r="AI775" s="230">
        <f t="shared" si="119"/>
        <v>3</v>
      </c>
      <c r="AJ775" s="238">
        <v>0</v>
      </c>
      <c r="AK775" s="238">
        <v>3</v>
      </c>
      <c r="AL775" s="239">
        <v>3</v>
      </c>
      <c r="AM775" s="243" t="s">
        <v>444</v>
      </c>
      <c r="AN775" s="243">
        <v>0</v>
      </c>
      <c r="AO775" s="245">
        <v>0</v>
      </c>
      <c r="AP775" s="132" t="s">
        <v>638</v>
      </c>
      <c r="AQ775" s="133" t="s">
        <v>643</v>
      </c>
      <c r="AR775" s="191"/>
      <c r="AS775" s="191"/>
      <c r="AT775" s="191"/>
      <c r="AU775" s="191"/>
      <c r="AV775" s="191"/>
      <c r="AW775" s="191"/>
    </row>
    <row r="776" spans="1:49" ht="22.5" x14ac:dyDescent="0.15">
      <c r="A776" s="103" t="s">
        <v>496</v>
      </c>
      <c r="B776" s="101" t="s">
        <v>1907</v>
      </c>
      <c r="C776" s="101" t="s">
        <v>1908</v>
      </c>
      <c r="D776" s="160" t="s">
        <v>1804</v>
      </c>
      <c r="E776" s="101" t="s">
        <v>259</v>
      </c>
      <c r="F776" s="101" t="s">
        <v>259</v>
      </c>
      <c r="G776" s="101"/>
      <c r="H776" s="101"/>
      <c r="I776" s="101"/>
      <c r="J776" s="101"/>
      <c r="K776" s="101"/>
      <c r="L776" s="101"/>
      <c r="M776" s="101" t="s">
        <v>436</v>
      </c>
      <c r="N776" s="101" t="s">
        <v>499</v>
      </c>
      <c r="O776" s="127" t="s">
        <v>438</v>
      </c>
      <c r="P776" s="101" t="s">
        <v>473</v>
      </c>
      <c r="Q776" s="136">
        <v>30</v>
      </c>
      <c r="R776" s="202"/>
      <c r="S776" s="101"/>
      <c r="T776" s="101"/>
      <c r="U776" s="101"/>
      <c r="V776" s="134"/>
      <c r="W776" s="237"/>
      <c r="X776" s="238"/>
      <c r="Y776" s="228">
        <f t="shared" si="117"/>
        <v>0</v>
      </c>
      <c r="Z776" s="238"/>
      <c r="AA776" s="238"/>
      <c r="AB776" s="240"/>
      <c r="AC776" s="241" t="s">
        <v>496</v>
      </c>
      <c r="AD776" s="242">
        <v>0</v>
      </c>
      <c r="AE776" s="243">
        <v>0</v>
      </c>
      <c r="AF776" s="230">
        <f t="shared" si="118"/>
        <v>0</v>
      </c>
      <c r="AG776" s="243">
        <v>0</v>
      </c>
      <c r="AH776" s="243">
        <v>1</v>
      </c>
      <c r="AI776" s="230">
        <f t="shared" si="119"/>
        <v>1</v>
      </c>
      <c r="AJ776" s="238">
        <v>0</v>
      </c>
      <c r="AK776" s="238">
        <v>1</v>
      </c>
      <c r="AL776" s="239">
        <v>1</v>
      </c>
      <c r="AM776" s="243" t="s">
        <v>444</v>
      </c>
      <c r="AN776" s="243">
        <v>0</v>
      </c>
      <c r="AO776" s="245">
        <v>0</v>
      </c>
      <c r="AP776" s="132" t="s">
        <v>638</v>
      </c>
      <c r="AQ776" s="133" t="s">
        <v>643</v>
      </c>
      <c r="AR776" s="191"/>
      <c r="AS776" s="191"/>
      <c r="AT776" s="191"/>
      <c r="AU776" s="191"/>
      <c r="AV776" s="191"/>
      <c r="AW776" s="191"/>
    </row>
    <row r="777" spans="1:49" ht="22.5" x14ac:dyDescent="0.15">
      <c r="A777" s="103" t="s">
        <v>496</v>
      </c>
      <c r="B777" s="101" t="s">
        <v>1907</v>
      </c>
      <c r="C777" s="101" t="s">
        <v>1908</v>
      </c>
      <c r="D777" s="160" t="s">
        <v>1805</v>
      </c>
      <c r="E777" s="101" t="s">
        <v>259</v>
      </c>
      <c r="F777" s="101" t="s">
        <v>259</v>
      </c>
      <c r="G777" s="101"/>
      <c r="H777" s="101"/>
      <c r="I777" s="101"/>
      <c r="J777" s="101"/>
      <c r="K777" s="101"/>
      <c r="L777" s="101"/>
      <c r="M777" s="101" t="s">
        <v>436</v>
      </c>
      <c r="N777" s="101" t="s">
        <v>499</v>
      </c>
      <c r="O777" s="127" t="s">
        <v>438</v>
      </c>
      <c r="P777" s="101" t="s">
        <v>473</v>
      </c>
      <c r="Q777" s="136">
        <v>30</v>
      </c>
      <c r="R777" s="202"/>
      <c r="S777" s="101"/>
      <c r="T777" s="101"/>
      <c r="U777" s="101"/>
      <c r="V777" s="134"/>
      <c r="W777" s="237"/>
      <c r="X777" s="238"/>
      <c r="Y777" s="228">
        <f t="shared" si="117"/>
        <v>0</v>
      </c>
      <c r="Z777" s="238"/>
      <c r="AA777" s="238"/>
      <c r="AB777" s="240"/>
      <c r="AC777" s="241" t="s">
        <v>496</v>
      </c>
      <c r="AD777" s="242">
        <v>0</v>
      </c>
      <c r="AE777" s="243">
        <v>0</v>
      </c>
      <c r="AF777" s="230">
        <f t="shared" si="118"/>
        <v>0</v>
      </c>
      <c r="AG777" s="243">
        <v>0</v>
      </c>
      <c r="AH777" s="243">
        <v>1</v>
      </c>
      <c r="AI777" s="230">
        <f t="shared" si="119"/>
        <v>1</v>
      </c>
      <c r="AJ777" s="238">
        <v>0</v>
      </c>
      <c r="AK777" s="238">
        <v>1</v>
      </c>
      <c r="AL777" s="239">
        <v>1</v>
      </c>
      <c r="AM777" s="243" t="s">
        <v>444</v>
      </c>
      <c r="AN777" s="243">
        <v>0</v>
      </c>
      <c r="AO777" s="245">
        <v>0</v>
      </c>
      <c r="AP777" s="132" t="s">
        <v>638</v>
      </c>
      <c r="AQ777" s="133" t="s">
        <v>643</v>
      </c>
      <c r="AR777" s="191"/>
      <c r="AS777" s="191"/>
      <c r="AT777" s="191"/>
      <c r="AU777" s="191"/>
      <c r="AV777" s="191"/>
      <c r="AW777" s="191"/>
    </row>
    <row r="778" spans="1:49" ht="22.5" x14ac:dyDescent="0.15">
      <c r="A778" s="103" t="s">
        <v>496</v>
      </c>
      <c r="B778" s="101" t="s">
        <v>1907</v>
      </c>
      <c r="C778" s="101" t="s">
        <v>1908</v>
      </c>
      <c r="D778" s="160" t="s">
        <v>1806</v>
      </c>
      <c r="E778" s="101" t="s">
        <v>259</v>
      </c>
      <c r="F778" s="101" t="s">
        <v>259</v>
      </c>
      <c r="G778" s="101"/>
      <c r="H778" s="101"/>
      <c r="I778" s="101"/>
      <c r="J778" s="101"/>
      <c r="K778" s="101"/>
      <c r="L778" s="101"/>
      <c r="M778" s="101" t="s">
        <v>436</v>
      </c>
      <c r="N778" s="101" t="s">
        <v>499</v>
      </c>
      <c r="O778" s="127" t="s">
        <v>438</v>
      </c>
      <c r="P778" s="101" t="s">
        <v>473</v>
      </c>
      <c r="Q778" s="136">
        <v>30</v>
      </c>
      <c r="R778" s="202"/>
      <c r="S778" s="101"/>
      <c r="T778" s="101"/>
      <c r="U778" s="101"/>
      <c r="V778" s="134"/>
      <c r="W778" s="237"/>
      <c r="X778" s="238"/>
      <c r="Y778" s="228">
        <f t="shared" si="117"/>
        <v>0</v>
      </c>
      <c r="Z778" s="238"/>
      <c r="AA778" s="238"/>
      <c r="AB778" s="240"/>
      <c r="AC778" s="241" t="s">
        <v>496</v>
      </c>
      <c r="AD778" s="242">
        <v>0</v>
      </c>
      <c r="AE778" s="243">
        <v>0</v>
      </c>
      <c r="AF778" s="230">
        <f t="shared" si="118"/>
        <v>0</v>
      </c>
      <c r="AG778" s="243">
        <v>0</v>
      </c>
      <c r="AH778" s="243">
        <v>2</v>
      </c>
      <c r="AI778" s="230">
        <f t="shared" si="119"/>
        <v>2</v>
      </c>
      <c r="AJ778" s="238">
        <v>0</v>
      </c>
      <c r="AK778" s="238">
        <v>2</v>
      </c>
      <c r="AL778" s="239">
        <v>2</v>
      </c>
      <c r="AM778" s="243" t="s">
        <v>444</v>
      </c>
      <c r="AN778" s="243">
        <v>0</v>
      </c>
      <c r="AO778" s="245">
        <v>0</v>
      </c>
      <c r="AP778" s="132" t="s">
        <v>638</v>
      </c>
      <c r="AQ778" s="133" t="s">
        <v>643</v>
      </c>
      <c r="AR778" s="191"/>
      <c r="AS778" s="191"/>
      <c r="AT778" s="191"/>
      <c r="AU778" s="191"/>
      <c r="AV778" s="191"/>
      <c r="AW778" s="191"/>
    </row>
    <row r="779" spans="1:49" ht="22.5" x14ac:dyDescent="0.15">
      <c r="A779" s="103" t="s">
        <v>496</v>
      </c>
      <c r="B779" s="101" t="s">
        <v>1907</v>
      </c>
      <c r="C779" s="101" t="s">
        <v>1908</v>
      </c>
      <c r="D779" s="160" t="s">
        <v>1807</v>
      </c>
      <c r="E779" s="101" t="s">
        <v>259</v>
      </c>
      <c r="F779" s="101" t="s">
        <v>259</v>
      </c>
      <c r="G779" s="101"/>
      <c r="H779" s="101"/>
      <c r="I779" s="101"/>
      <c r="J779" s="101"/>
      <c r="K779" s="101"/>
      <c r="L779" s="101"/>
      <c r="M779" s="101" t="s">
        <v>436</v>
      </c>
      <c r="N779" s="101" t="s">
        <v>499</v>
      </c>
      <c r="O779" s="127" t="s">
        <v>438</v>
      </c>
      <c r="P779" s="101" t="s">
        <v>473</v>
      </c>
      <c r="Q779" s="136">
        <v>30</v>
      </c>
      <c r="R779" s="202"/>
      <c r="S779" s="101"/>
      <c r="T779" s="101"/>
      <c r="U779" s="101"/>
      <c r="V779" s="134"/>
      <c r="W779" s="237"/>
      <c r="X779" s="238"/>
      <c r="Y779" s="228">
        <f t="shared" si="117"/>
        <v>0</v>
      </c>
      <c r="Z779" s="238"/>
      <c r="AA779" s="238"/>
      <c r="AB779" s="240"/>
      <c r="AC779" s="241" t="s">
        <v>496</v>
      </c>
      <c r="AD779" s="242">
        <v>0</v>
      </c>
      <c r="AE779" s="243">
        <v>0</v>
      </c>
      <c r="AF779" s="230">
        <f t="shared" si="118"/>
        <v>0</v>
      </c>
      <c r="AG779" s="243">
        <v>0</v>
      </c>
      <c r="AH779" s="243">
        <v>6</v>
      </c>
      <c r="AI779" s="230">
        <f t="shared" si="119"/>
        <v>6</v>
      </c>
      <c r="AJ779" s="238">
        <v>0</v>
      </c>
      <c r="AK779" s="238">
        <v>6</v>
      </c>
      <c r="AL779" s="239">
        <v>6</v>
      </c>
      <c r="AM779" s="243" t="s">
        <v>444</v>
      </c>
      <c r="AN779" s="243">
        <v>0</v>
      </c>
      <c r="AO779" s="245">
        <v>0</v>
      </c>
      <c r="AP779" s="132" t="s">
        <v>638</v>
      </c>
      <c r="AQ779" s="133" t="s">
        <v>643</v>
      </c>
      <c r="AR779" s="191"/>
      <c r="AS779" s="191"/>
      <c r="AT779" s="191"/>
      <c r="AU779" s="191"/>
      <c r="AV779" s="191"/>
      <c r="AW779" s="191"/>
    </row>
    <row r="780" spans="1:49" ht="22.5" x14ac:dyDescent="0.15">
      <c r="A780" s="103" t="s">
        <v>496</v>
      </c>
      <c r="B780" s="101" t="s">
        <v>1907</v>
      </c>
      <c r="C780" s="101" t="s">
        <v>1908</v>
      </c>
      <c r="D780" s="160" t="s">
        <v>1808</v>
      </c>
      <c r="E780" s="101" t="s">
        <v>259</v>
      </c>
      <c r="F780" s="101" t="s">
        <v>259</v>
      </c>
      <c r="G780" s="101"/>
      <c r="H780" s="101"/>
      <c r="I780" s="101"/>
      <c r="J780" s="101"/>
      <c r="K780" s="101"/>
      <c r="L780" s="101"/>
      <c r="M780" s="101" t="s">
        <v>436</v>
      </c>
      <c r="N780" s="101" t="s">
        <v>499</v>
      </c>
      <c r="O780" s="127" t="s">
        <v>438</v>
      </c>
      <c r="P780" s="101" t="s">
        <v>473</v>
      </c>
      <c r="Q780" s="136">
        <v>30</v>
      </c>
      <c r="R780" s="202"/>
      <c r="S780" s="101"/>
      <c r="T780" s="101"/>
      <c r="U780" s="101"/>
      <c r="V780" s="134"/>
      <c r="W780" s="237"/>
      <c r="X780" s="238"/>
      <c r="Y780" s="228">
        <f t="shared" si="117"/>
        <v>0</v>
      </c>
      <c r="Z780" s="238"/>
      <c r="AA780" s="238"/>
      <c r="AB780" s="240"/>
      <c r="AC780" s="241" t="s">
        <v>496</v>
      </c>
      <c r="AD780" s="242">
        <v>0</v>
      </c>
      <c r="AE780" s="243">
        <v>0</v>
      </c>
      <c r="AF780" s="230">
        <f t="shared" si="118"/>
        <v>0</v>
      </c>
      <c r="AG780" s="243">
        <v>0</v>
      </c>
      <c r="AH780" s="243">
        <v>58</v>
      </c>
      <c r="AI780" s="230">
        <f t="shared" si="119"/>
        <v>58</v>
      </c>
      <c r="AJ780" s="238">
        <v>0</v>
      </c>
      <c r="AK780" s="238">
        <v>58</v>
      </c>
      <c r="AL780" s="239">
        <v>58</v>
      </c>
      <c r="AM780" s="243" t="s">
        <v>444</v>
      </c>
      <c r="AN780" s="243">
        <v>0</v>
      </c>
      <c r="AO780" s="245">
        <v>0</v>
      </c>
      <c r="AP780" s="132" t="s">
        <v>638</v>
      </c>
      <c r="AQ780" s="133" t="s">
        <v>643</v>
      </c>
      <c r="AR780" s="191"/>
      <c r="AS780" s="191"/>
      <c r="AT780" s="191"/>
      <c r="AU780" s="191"/>
      <c r="AV780" s="191"/>
      <c r="AW780" s="191"/>
    </row>
    <row r="781" spans="1:49" ht="22.5" x14ac:dyDescent="0.15">
      <c r="A781" s="103" t="s">
        <v>496</v>
      </c>
      <c r="B781" s="101" t="s">
        <v>1907</v>
      </c>
      <c r="C781" s="101" t="s">
        <v>1908</v>
      </c>
      <c r="D781" s="160" t="s">
        <v>1809</v>
      </c>
      <c r="E781" s="101" t="s">
        <v>259</v>
      </c>
      <c r="F781" s="101" t="s">
        <v>259</v>
      </c>
      <c r="G781" s="101"/>
      <c r="H781" s="101"/>
      <c r="I781" s="101"/>
      <c r="J781" s="101"/>
      <c r="K781" s="101"/>
      <c r="L781" s="101"/>
      <c r="M781" s="101" t="s">
        <v>436</v>
      </c>
      <c r="N781" s="101" t="s">
        <v>499</v>
      </c>
      <c r="O781" s="127" t="s">
        <v>438</v>
      </c>
      <c r="P781" s="101" t="s">
        <v>473</v>
      </c>
      <c r="Q781" s="136">
        <v>30</v>
      </c>
      <c r="R781" s="202"/>
      <c r="S781" s="101"/>
      <c r="T781" s="101"/>
      <c r="U781" s="101"/>
      <c r="V781" s="134"/>
      <c r="W781" s="237"/>
      <c r="X781" s="238"/>
      <c r="Y781" s="228">
        <f t="shared" si="117"/>
        <v>0</v>
      </c>
      <c r="Z781" s="238"/>
      <c r="AA781" s="238"/>
      <c r="AB781" s="240"/>
      <c r="AC781" s="241" t="s">
        <v>496</v>
      </c>
      <c r="AD781" s="242">
        <v>0</v>
      </c>
      <c r="AE781" s="243">
        <v>0</v>
      </c>
      <c r="AF781" s="230">
        <f t="shared" si="118"/>
        <v>0</v>
      </c>
      <c r="AG781" s="243">
        <v>0</v>
      </c>
      <c r="AH781" s="243">
        <v>2</v>
      </c>
      <c r="AI781" s="230">
        <f t="shared" si="119"/>
        <v>2</v>
      </c>
      <c r="AJ781" s="238">
        <v>0</v>
      </c>
      <c r="AK781" s="238">
        <v>2</v>
      </c>
      <c r="AL781" s="239">
        <v>2</v>
      </c>
      <c r="AM781" s="243" t="s">
        <v>444</v>
      </c>
      <c r="AN781" s="243">
        <v>0</v>
      </c>
      <c r="AO781" s="245">
        <v>0</v>
      </c>
      <c r="AP781" s="132" t="s">
        <v>638</v>
      </c>
      <c r="AQ781" s="133" t="s">
        <v>643</v>
      </c>
      <c r="AR781" s="191"/>
      <c r="AS781" s="191"/>
      <c r="AT781" s="191"/>
      <c r="AU781" s="191"/>
      <c r="AV781" s="191"/>
      <c r="AW781" s="191"/>
    </row>
    <row r="782" spans="1:49" ht="22.5" x14ac:dyDescent="0.15">
      <c r="A782" s="103" t="s">
        <v>496</v>
      </c>
      <c r="B782" s="101" t="s">
        <v>1907</v>
      </c>
      <c r="C782" s="101" t="s">
        <v>1908</v>
      </c>
      <c r="D782" s="160" t="s">
        <v>1810</v>
      </c>
      <c r="E782" s="101" t="s">
        <v>259</v>
      </c>
      <c r="F782" s="101" t="s">
        <v>259</v>
      </c>
      <c r="G782" s="101"/>
      <c r="H782" s="101"/>
      <c r="I782" s="101"/>
      <c r="J782" s="101"/>
      <c r="K782" s="101"/>
      <c r="L782" s="101"/>
      <c r="M782" s="101" t="s">
        <v>436</v>
      </c>
      <c r="N782" s="101" t="s">
        <v>499</v>
      </c>
      <c r="O782" s="127" t="s">
        <v>438</v>
      </c>
      <c r="P782" s="101" t="s">
        <v>473</v>
      </c>
      <c r="Q782" s="136">
        <v>30</v>
      </c>
      <c r="R782" s="202"/>
      <c r="S782" s="101"/>
      <c r="T782" s="101"/>
      <c r="U782" s="101"/>
      <c r="V782" s="134"/>
      <c r="W782" s="237"/>
      <c r="X782" s="238"/>
      <c r="Y782" s="228">
        <f t="shared" si="117"/>
        <v>0</v>
      </c>
      <c r="Z782" s="238"/>
      <c r="AA782" s="238"/>
      <c r="AB782" s="240"/>
      <c r="AC782" s="241" t="s">
        <v>496</v>
      </c>
      <c r="AD782" s="242">
        <v>0</v>
      </c>
      <c r="AE782" s="243">
        <v>0</v>
      </c>
      <c r="AF782" s="230">
        <f t="shared" si="118"/>
        <v>0</v>
      </c>
      <c r="AG782" s="243">
        <v>0</v>
      </c>
      <c r="AH782" s="243">
        <v>2</v>
      </c>
      <c r="AI782" s="230">
        <f t="shared" si="119"/>
        <v>2</v>
      </c>
      <c r="AJ782" s="238">
        <v>0</v>
      </c>
      <c r="AK782" s="238">
        <v>2</v>
      </c>
      <c r="AL782" s="239">
        <v>2</v>
      </c>
      <c r="AM782" s="243" t="s">
        <v>444</v>
      </c>
      <c r="AN782" s="243">
        <v>0</v>
      </c>
      <c r="AO782" s="245">
        <v>0</v>
      </c>
      <c r="AP782" s="132" t="s">
        <v>638</v>
      </c>
      <c r="AQ782" s="133" t="s">
        <v>643</v>
      </c>
      <c r="AR782" s="191"/>
      <c r="AS782" s="191"/>
      <c r="AT782" s="191"/>
      <c r="AU782" s="191"/>
      <c r="AV782" s="191"/>
      <c r="AW782" s="191"/>
    </row>
    <row r="783" spans="1:49" ht="22.5" x14ac:dyDescent="0.15">
      <c r="A783" s="103" t="s">
        <v>496</v>
      </c>
      <c r="B783" s="101" t="s">
        <v>1907</v>
      </c>
      <c r="C783" s="101" t="s">
        <v>1908</v>
      </c>
      <c r="D783" s="160" t="s">
        <v>1811</v>
      </c>
      <c r="E783" s="101" t="s">
        <v>259</v>
      </c>
      <c r="F783" s="101" t="s">
        <v>259</v>
      </c>
      <c r="G783" s="101"/>
      <c r="H783" s="101"/>
      <c r="I783" s="101"/>
      <c r="J783" s="101"/>
      <c r="K783" s="101"/>
      <c r="L783" s="101"/>
      <c r="M783" s="101" t="s">
        <v>436</v>
      </c>
      <c r="N783" s="101" t="s">
        <v>499</v>
      </c>
      <c r="O783" s="127" t="s">
        <v>438</v>
      </c>
      <c r="P783" s="101" t="s">
        <v>473</v>
      </c>
      <c r="Q783" s="136">
        <v>30</v>
      </c>
      <c r="R783" s="202"/>
      <c r="S783" s="101"/>
      <c r="T783" s="101"/>
      <c r="U783" s="101"/>
      <c r="V783" s="134"/>
      <c r="W783" s="237"/>
      <c r="X783" s="238"/>
      <c r="Y783" s="228">
        <f t="shared" si="117"/>
        <v>0</v>
      </c>
      <c r="Z783" s="238"/>
      <c r="AA783" s="238"/>
      <c r="AB783" s="240"/>
      <c r="AC783" s="241" t="s">
        <v>496</v>
      </c>
      <c r="AD783" s="242">
        <v>0</v>
      </c>
      <c r="AE783" s="243">
        <v>0</v>
      </c>
      <c r="AF783" s="230">
        <f t="shared" si="118"/>
        <v>0</v>
      </c>
      <c r="AG783" s="243">
        <v>0</v>
      </c>
      <c r="AH783" s="243">
        <v>0</v>
      </c>
      <c r="AI783" s="230">
        <f t="shared" si="119"/>
        <v>0</v>
      </c>
      <c r="AJ783" s="238">
        <v>0</v>
      </c>
      <c r="AK783" s="238">
        <v>0</v>
      </c>
      <c r="AL783" s="239">
        <v>0</v>
      </c>
      <c r="AM783" s="243" t="s">
        <v>444</v>
      </c>
      <c r="AN783" s="243">
        <v>0</v>
      </c>
      <c r="AO783" s="245">
        <v>0</v>
      </c>
      <c r="AP783" s="132" t="s">
        <v>638</v>
      </c>
      <c r="AQ783" s="133" t="s">
        <v>643</v>
      </c>
      <c r="AR783" s="191"/>
      <c r="AS783" s="191"/>
      <c r="AT783" s="191"/>
      <c r="AU783" s="191"/>
      <c r="AV783" s="191"/>
      <c r="AW783" s="191"/>
    </row>
    <row r="784" spans="1:49" ht="22.5" x14ac:dyDescent="0.15">
      <c r="A784" s="103" t="s">
        <v>496</v>
      </c>
      <c r="B784" s="101" t="s">
        <v>1907</v>
      </c>
      <c r="C784" s="101" t="s">
        <v>1908</v>
      </c>
      <c r="D784" s="160" t="s">
        <v>1812</v>
      </c>
      <c r="E784" s="101" t="s">
        <v>259</v>
      </c>
      <c r="F784" s="101" t="s">
        <v>259</v>
      </c>
      <c r="G784" s="101"/>
      <c r="H784" s="101"/>
      <c r="I784" s="101"/>
      <c r="J784" s="101"/>
      <c r="K784" s="101"/>
      <c r="L784" s="101"/>
      <c r="M784" s="101" t="s">
        <v>436</v>
      </c>
      <c r="N784" s="101" t="s">
        <v>499</v>
      </c>
      <c r="O784" s="127" t="s">
        <v>438</v>
      </c>
      <c r="P784" s="101" t="s">
        <v>473</v>
      </c>
      <c r="Q784" s="136">
        <v>30</v>
      </c>
      <c r="R784" s="202"/>
      <c r="S784" s="101"/>
      <c r="T784" s="101"/>
      <c r="U784" s="101"/>
      <c r="V784" s="134"/>
      <c r="W784" s="237"/>
      <c r="X784" s="238"/>
      <c r="Y784" s="228">
        <f t="shared" si="117"/>
        <v>0</v>
      </c>
      <c r="Z784" s="238"/>
      <c r="AA784" s="238"/>
      <c r="AB784" s="240"/>
      <c r="AC784" s="241" t="s">
        <v>496</v>
      </c>
      <c r="AD784" s="242">
        <v>0</v>
      </c>
      <c r="AE784" s="243">
        <v>0</v>
      </c>
      <c r="AF784" s="230">
        <f t="shared" si="118"/>
        <v>0</v>
      </c>
      <c r="AG784" s="243">
        <v>0</v>
      </c>
      <c r="AH784" s="243">
        <v>0</v>
      </c>
      <c r="AI784" s="230">
        <f t="shared" si="119"/>
        <v>0</v>
      </c>
      <c r="AJ784" s="238">
        <v>0</v>
      </c>
      <c r="AK784" s="238">
        <v>0</v>
      </c>
      <c r="AL784" s="239">
        <v>0</v>
      </c>
      <c r="AM784" s="243" t="s">
        <v>444</v>
      </c>
      <c r="AN784" s="243">
        <v>0</v>
      </c>
      <c r="AO784" s="245">
        <v>0</v>
      </c>
      <c r="AP784" s="132" t="s">
        <v>638</v>
      </c>
      <c r="AQ784" s="133" t="s">
        <v>643</v>
      </c>
      <c r="AR784" s="191"/>
      <c r="AS784" s="191"/>
      <c r="AT784" s="191"/>
      <c r="AU784" s="191"/>
      <c r="AV784" s="191"/>
      <c r="AW784" s="191"/>
    </row>
    <row r="785" spans="1:49" ht="22.5" x14ac:dyDescent="0.15">
      <c r="A785" s="103" t="s">
        <v>496</v>
      </c>
      <c r="B785" s="101" t="s">
        <v>1907</v>
      </c>
      <c r="C785" s="101" t="s">
        <v>1908</v>
      </c>
      <c r="D785" s="160" t="s">
        <v>1813</v>
      </c>
      <c r="E785" s="101" t="s">
        <v>259</v>
      </c>
      <c r="F785" s="101" t="s">
        <v>259</v>
      </c>
      <c r="G785" s="101"/>
      <c r="H785" s="101"/>
      <c r="I785" s="101"/>
      <c r="J785" s="101"/>
      <c r="K785" s="101"/>
      <c r="L785" s="101"/>
      <c r="M785" s="101" t="s">
        <v>436</v>
      </c>
      <c r="N785" s="101" t="s">
        <v>499</v>
      </c>
      <c r="O785" s="127" t="s">
        <v>438</v>
      </c>
      <c r="P785" s="101" t="s">
        <v>473</v>
      </c>
      <c r="Q785" s="136">
        <v>30</v>
      </c>
      <c r="R785" s="202"/>
      <c r="S785" s="101"/>
      <c r="T785" s="101"/>
      <c r="U785" s="101"/>
      <c r="V785" s="134"/>
      <c r="W785" s="237"/>
      <c r="X785" s="238"/>
      <c r="Y785" s="228">
        <f t="shared" si="117"/>
        <v>0</v>
      </c>
      <c r="Z785" s="238"/>
      <c r="AA785" s="238"/>
      <c r="AB785" s="240"/>
      <c r="AC785" s="241" t="s">
        <v>496</v>
      </c>
      <c r="AD785" s="242">
        <v>0</v>
      </c>
      <c r="AE785" s="243">
        <v>0</v>
      </c>
      <c r="AF785" s="230">
        <f t="shared" si="118"/>
        <v>0</v>
      </c>
      <c r="AG785" s="243">
        <v>0</v>
      </c>
      <c r="AH785" s="243">
        <v>11</v>
      </c>
      <c r="AI785" s="230">
        <f t="shared" si="119"/>
        <v>11</v>
      </c>
      <c r="AJ785" s="238">
        <v>0</v>
      </c>
      <c r="AK785" s="238">
        <v>11</v>
      </c>
      <c r="AL785" s="239">
        <v>11</v>
      </c>
      <c r="AM785" s="243" t="s">
        <v>444</v>
      </c>
      <c r="AN785" s="243">
        <v>0</v>
      </c>
      <c r="AO785" s="245">
        <v>0</v>
      </c>
      <c r="AP785" s="132" t="s">
        <v>638</v>
      </c>
      <c r="AQ785" s="133" t="s">
        <v>643</v>
      </c>
      <c r="AR785" s="191"/>
      <c r="AS785" s="191"/>
      <c r="AT785" s="191"/>
      <c r="AU785" s="191"/>
      <c r="AV785" s="191"/>
      <c r="AW785" s="191"/>
    </row>
    <row r="786" spans="1:49" ht="22.5" x14ac:dyDescent="0.15">
      <c r="A786" s="103" t="s">
        <v>496</v>
      </c>
      <c r="B786" s="101" t="s">
        <v>1907</v>
      </c>
      <c r="C786" s="101" t="s">
        <v>1908</v>
      </c>
      <c r="D786" s="160" t="s">
        <v>1814</v>
      </c>
      <c r="E786" s="101" t="s">
        <v>259</v>
      </c>
      <c r="F786" s="101" t="s">
        <v>259</v>
      </c>
      <c r="G786" s="101"/>
      <c r="H786" s="101"/>
      <c r="I786" s="101"/>
      <c r="J786" s="101"/>
      <c r="K786" s="101"/>
      <c r="L786" s="101"/>
      <c r="M786" s="101" t="s">
        <v>436</v>
      </c>
      <c r="N786" s="101" t="s">
        <v>499</v>
      </c>
      <c r="O786" s="127" t="s">
        <v>438</v>
      </c>
      <c r="P786" s="101" t="s">
        <v>473</v>
      </c>
      <c r="Q786" s="136">
        <v>30</v>
      </c>
      <c r="R786" s="202"/>
      <c r="S786" s="101"/>
      <c r="T786" s="101"/>
      <c r="U786" s="101"/>
      <c r="V786" s="134"/>
      <c r="W786" s="237"/>
      <c r="X786" s="238"/>
      <c r="Y786" s="228">
        <f t="shared" si="117"/>
        <v>0</v>
      </c>
      <c r="Z786" s="238"/>
      <c r="AA786" s="238"/>
      <c r="AB786" s="240"/>
      <c r="AC786" s="241" t="s">
        <v>496</v>
      </c>
      <c r="AD786" s="242">
        <v>0</v>
      </c>
      <c r="AE786" s="243">
        <v>0</v>
      </c>
      <c r="AF786" s="230">
        <f t="shared" si="118"/>
        <v>0</v>
      </c>
      <c r="AG786" s="243">
        <v>0</v>
      </c>
      <c r="AH786" s="243">
        <v>2</v>
      </c>
      <c r="AI786" s="230">
        <f t="shared" si="119"/>
        <v>2</v>
      </c>
      <c r="AJ786" s="238">
        <v>0</v>
      </c>
      <c r="AK786" s="238">
        <v>2</v>
      </c>
      <c r="AL786" s="239">
        <v>2</v>
      </c>
      <c r="AM786" s="243" t="s">
        <v>444</v>
      </c>
      <c r="AN786" s="243">
        <v>0</v>
      </c>
      <c r="AO786" s="245">
        <v>0</v>
      </c>
      <c r="AP786" s="132" t="s">
        <v>638</v>
      </c>
      <c r="AQ786" s="133" t="s">
        <v>643</v>
      </c>
      <c r="AR786" s="191"/>
      <c r="AS786" s="191"/>
      <c r="AT786" s="191"/>
      <c r="AU786" s="191"/>
      <c r="AV786" s="191"/>
      <c r="AW786" s="191"/>
    </row>
    <row r="787" spans="1:49" ht="22.5" x14ac:dyDescent="0.15">
      <c r="A787" s="103" t="s">
        <v>496</v>
      </c>
      <c r="B787" s="101" t="s">
        <v>1907</v>
      </c>
      <c r="C787" s="101" t="s">
        <v>1908</v>
      </c>
      <c r="D787" s="160" t="s">
        <v>1815</v>
      </c>
      <c r="E787" s="101" t="s">
        <v>259</v>
      </c>
      <c r="F787" s="101" t="s">
        <v>259</v>
      </c>
      <c r="G787" s="101"/>
      <c r="H787" s="101"/>
      <c r="I787" s="101"/>
      <c r="J787" s="101"/>
      <c r="K787" s="101"/>
      <c r="L787" s="101"/>
      <c r="M787" s="101" t="s">
        <v>436</v>
      </c>
      <c r="N787" s="101" t="s">
        <v>499</v>
      </c>
      <c r="O787" s="127" t="s">
        <v>438</v>
      </c>
      <c r="P787" s="101" t="s">
        <v>473</v>
      </c>
      <c r="Q787" s="136">
        <v>30</v>
      </c>
      <c r="R787" s="202"/>
      <c r="S787" s="101"/>
      <c r="T787" s="101"/>
      <c r="U787" s="101"/>
      <c r="V787" s="134"/>
      <c r="W787" s="237"/>
      <c r="X787" s="238"/>
      <c r="Y787" s="228">
        <f t="shared" si="117"/>
        <v>0</v>
      </c>
      <c r="Z787" s="238"/>
      <c r="AA787" s="238"/>
      <c r="AB787" s="240"/>
      <c r="AC787" s="241" t="s">
        <v>496</v>
      </c>
      <c r="AD787" s="242">
        <v>0</v>
      </c>
      <c r="AE787" s="243">
        <v>0</v>
      </c>
      <c r="AF787" s="230">
        <f t="shared" si="118"/>
        <v>0</v>
      </c>
      <c r="AG787" s="243">
        <v>0</v>
      </c>
      <c r="AH787" s="243">
        <v>0</v>
      </c>
      <c r="AI787" s="230">
        <f t="shared" si="119"/>
        <v>0</v>
      </c>
      <c r="AJ787" s="238">
        <v>0</v>
      </c>
      <c r="AK787" s="238">
        <v>0</v>
      </c>
      <c r="AL787" s="239">
        <v>0</v>
      </c>
      <c r="AM787" s="243" t="s">
        <v>444</v>
      </c>
      <c r="AN787" s="243">
        <v>0</v>
      </c>
      <c r="AO787" s="245">
        <v>0</v>
      </c>
      <c r="AP787" s="132" t="s">
        <v>638</v>
      </c>
      <c r="AQ787" s="133" t="s">
        <v>643</v>
      </c>
      <c r="AR787" s="191"/>
      <c r="AS787" s="191"/>
      <c r="AT787" s="191"/>
      <c r="AU787" s="191"/>
      <c r="AV787" s="191"/>
      <c r="AW787" s="191"/>
    </row>
    <row r="788" spans="1:49" ht="22.5" x14ac:dyDescent="0.15">
      <c r="A788" s="103" t="s">
        <v>496</v>
      </c>
      <c r="B788" s="101" t="s">
        <v>1907</v>
      </c>
      <c r="C788" s="101" t="s">
        <v>1908</v>
      </c>
      <c r="D788" s="160" t="s">
        <v>1701</v>
      </c>
      <c r="E788" s="101" t="s">
        <v>259</v>
      </c>
      <c r="F788" s="101" t="s">
        <v>259</v>
      </c>
      <c r="G788" s="101"/>
      <c r="H788" s="101"/>
      <c r="I788" s="101"/>
      <c r="J788" s="101"/>
      <c r="K788" s="101"/>
      <c r="L788" s="101"/>
      <c r="M788" s="101" t="s">
        <v>436</v>
      </c>
      <c r="N788" s="101" t="s">
        <v>499</v>
      </c>
      <c r="O788" s="127" t="s">
        <v>438</v>
      </c>
      <c r="P788" s="101" t="s">
        <v>473</v>
      </c>
      <c r="Q788" s="136">
        <v>30</v>
      </c>
      <c r="R788" s="202"/>
      <c r="S788" s="101"/>
      <c r="T788" s="101"/>
      <c r="U788" s="101"/>
      <c r="V788" s="134"/>
      <c r="W788" s="237"/>
      <c r="X788" s="238"/>
      <c r="Y788" s="228">
        <f t="shared" si="117"/>
        <v>0</v>
      </c>
      <c r="Z788" s="238"/>
      <c r="AA788" s="238"/>
      <c r="AB788" s="240"/>
      <c r="AC788" s="241" t="s">
        <v>496</v>
      </c>
      <c r="AD788" s="242">
        <v>0</v>
      </c>
      <c r="AE788" s="243">
        <v>0</v>
      </c>
      <c r="AF788" s="230">
        <f t="shared" si="118"/>
        <v>0</v>
      </c>
      <c r="AG788" s="243">
        <v>0</v>
      </c>
      <c r="AH788" s="243">
        <v>1</v>
      </c>
      <c r="AI788" s="230">
        <f t="shared" si="119"/>
        <v>1</v>
      </c>
      <c r="AJ788" s="238">
        <v>0</v>
      </c>
      <c r="AK788" s="238">
        <v>1</v>
      </c>
      <c r="AL788" s="239">
        <v>1</v>
      </c>
      <c r="AM788" s="243" t="s">
        <v>444</v>
      </c>
      <c r="AN788" s="243">
        <v>0</v>
      </c>
      <c r="AO788" s="245">
        <v>0</v>
      </c>
      <c r="AP788" s="132" t="s">
        <v>638</v>
      </c>
      <c r="AQ788" s="133" t="s">
        <v>643</v>
      </c>
      <c r="AR788" s="191"/>
      <c r="AS788" s="191"/>
      <c r="AT788" s="191"/>
      <c r="AU788" s="191"/>
      <c r="AV788" s="191"/>
      <c r="AW788" s="191"/>
    </row>
    <row r="789" spans="1:49" ht="22.5" x14ac:dyDescent="0.15">
      <c r="A789" s="103" t="s">
        <v>496</v>
      </c>
      <c r="B789" s="101" t="s">
        <v>1907</v>
      </c>
      <c r="C789" s="101" t="s">
        <v>1908</v>
      </c>
      <c r="D789" s="160" t="s">
        <v>1702</v>
      </c>
      <c r="E789" s="101" t="s">
        <v>259</v>
      </c>
      <c r="F789" s="101" t="s">
        <v>259</v>
      </c>
      <c r="G789" s="101"/>
      <c r="H789" s="101"/>
      <c r="I789" s="101"/>
      <c r="J789" s="101"/>
      <c r="K789" s="101"/>
      <c r="L789" s="101"/>
      <c r="M789" s="101" t="s">
        <v>436</v>
      </c>
      <c r="N789" s="101" t="s">
        <v>499</v>
      </c>
      <c r="O789" s="127" t="s">
        <v>438</v>
      </c>
      <c r="P789" s="101" t="s">
        <v>473</v>
      </c>
      <c r="Q789" s="136">
        <v>30</v>
      </c>
      <c r="R789" s="202"/>
      <c r="S789" s="101"/>
      <c r="T789" s="101"/>
      <c r="U789" s="101"/>
      <c r="V789" s="134"/>
      <c r="W789" s="237"/>
      <c r="X789" s="238"/>
      <c r="Y789" s="228">
        <f t="shared" si="117"/>
        <v>0</v>
      </c>
      <c r="Z789" s="238"/>
      <c r="AA789" s="238"/>
      <c r="AB789" s="240"/>
      <c r="AC789" s="241" t="s">
        <v>496</v>
      </c>
      <c r="AD789" s="242">
        <v>0</v>
      </c>
      <c r="AE789" s="243">
        <v>0</v>
      </c>
      <c r="AF789" s="230">
        <f t="shared" si="118"/>
        <v>0</v>
      </c>
      <c r="AG789" s="243">
        <v>0</v>
      </c>
      <c r="AH789" s="243">
        <v>1</v>
      </c>
      <c r="AI789" s="230">
        <f t="shared" si="119"/>
        <v>1</v>
      </c>
      <c r="AJ789" s="238">
        <v>0</v>
      </c>
      <c r="AK789" s="238">
        <v>1</v>
      </c>
      <c r="AL789" s="239">
        <v>1</v>
      </c>
      <c r="AM789" s="243" t="s">
        <v>444</v>
      </c>
      <c r="AN789" s="243">
        <v>0</v>
      </c>
      <c r="AO789" s="245">
        <v>0</v>
      </c>
      <c r="AP789" s="132" t="s">
        <v>638</v>
      </c>
      <c r="AQ789" s="133" t="s">
        <v>643</v>
      </c>
      <c r="AR789" s="191"/>
      <c r="AS789" s="191"/>
      <c r="AT789" s="191"/>
      <c r="AU789" s="191"/>
      <c r="AV789" s="191"/>
      <c r="AW789" s="191"/>
    </row>
    <row r="790" spans="1:49" ht="22.5" x14ac:dyDescent="0.15">
      <c r="A790" s="103" t="s">
        <v>496</v>
      </c>
      <c r="B790" s="101" t="s">
        <v>1907</v>
      </c>
      <c r="C790" s="101" t="s">
        <v>1908</v>
      </c>
      <c r="D790" s="160" t="s">
        <v>1703</v>
      </c>
      <c r="E790" s="101" t="s">
        <v>259</v>
      </c>
      <c r="F790" s="101" t="s">
        <v>259</v>
      </c>
      <c r="G790" s="101"/>
      <c r="H790" s="101"/>
      <c r="I790" s="101"/>
      <c r="J790" s="101"/>
      <c r="K790" s="101"/>
      <c r="L790" s="101"/>
      <c r="M790" s="101" t="s">
        <v>436</v>
      </c>
      <c r="N790" s="101" t="s">
        <v>499</v>
      </c>
      <c r="O790" s="127" t="s">
        <v>438</v>
      </c>
      <c r="P790" s="101" t="s">
        <v>473</v>
      </c>
      <c r="Q790" s="136">
        <v>30</v>
      </c>
      <c r="R790" s="202"/>
      <c r="S790" s="101"/>
      <c r="T790" s="101"/>
      <c r="U790" s="101"/>
      <c r="V790" s="134"/>
      <c r="W790" s="237"/>
      <c r="X790" s="238"/>
      <c r="Y790" s="228">
        <f t="shared" si="117"/>
        <v>0</v>
      </c>
      <c r="Z790" s="238"/>
      <c r="AA790" s="238"/>
      <c r="AB790" s="240"/>
      <c r="AC790" s="241" t="s">
        <v>496</v>
      </c>
      <c r="AD790" s="242">
        <v>0</v>
      </c>
      <c r="AE790" s="243">
        <v>0</v>
      </c>
      <c r="AF790" s="230">
        <f t="shared" si="118"/>
        <v>0</v>
      </c>
      <c r="AG790" s="243">
        <v>0</v>
      </c>
      <c r="AH790" s="243">
        <v>4</v>
      </c>
      <c r="AI790" s="230">
        <f t="shared" si="119"/>
        <v>4</v>
      </c>
      <c r="AJ790" s="238">
        <v>0</v>
      </c>
      <c r="AK790" s="238">
        <v>4</v>
      </c>
      <c r="AL790" s="239">
        <v>4</v>
      </c>
      <c r="AM790" s="243" t="s">
        <v>444</v>
      </c>
      <c r="AN790" s="243">
        <v>0</v>
      </c>
      <c r="AO790" s="245">
        <v>0</v>
      </c>
      <c r="AP790" s="132" t="s">
        <v>638</v>
      </c>
      <c r="AQ790" s="133" t="s">
        <v>643</v>
      </c>
      <c r="AR790" s="191"/>
      <c r="AS790" s="191"/>
      <c r="AT790" s="191"/>
      <c r="AU790" s="191"/>
      <c r="AV790" s="191"/>
      <c r="AW790" s="191"/>
    </row>
    <row r="791" spans="1:49" ht="22.5" x14ac:dyDescent="0.15">
      <c r="A791" s="103" t="s">
        <v>496</v>
      </c>
      <c r="B791" s="101" t="s">
        <v>1907</v>
      </c>
      <c r="C791" s="101" t="s">
        <v>1908</v>
      </c>
      <c r="D791" s="160" t="s">
        <v>1704</v>
      </c>
      <c r="E791" s="101" t="s">
        <v>259</v>
      </c>
      <c r="F791" s="101" t="s">
        <v>259</v>
      </c>
      <c r="G791" s="101"/>
      <c r="H791" s="101"/>
      <c r="I791" s="101"/>
      <c r="J791" s="101"/>
      <c r="K791" s="101"/>
      <c r="L791" s="101"/>
      <c r="M791" s="101" t="s">
        <v>436</v>
      </c>
      <c r="N791" s="101" t="s">
        <v>499</v>
      </c>
      <c r="O791" s="127" t="s">
        <v>438</v>
      </c>
      <c r="P791" s="101" t="s">
        <v>473</v>
      </c>
      <c r="Q791" s="136">
        <v>30</v>
      </c>
      <c r="R791" s="202"/>
      <c r="S791" s="101"/>
      <c r="T791" s="101"/>
      <c r="U791" s="101"/>
      <c r="V791" s="134"/>
      <c r="W791" s="237"/>
      <c r="X791" s="238"/>
      <c r="Y791" s="228">
        <f t="shared" si="117"/>
        <v>0</v>
      </c>
      <c r="Z791" s="238"/>
      <c r="AA791" s="238"/>
      <c r="AB791" s="240"/>
      <c r="AC791" s="241" t="s">
        <v>496</v>
      </c>
      <c r="AD791" s="242">
        <v>0</v>
      </c>
      <c r="AE791" s="243">
        <v>0</v>
      </c>
      <c r="AF791" s="230">
        <f t="shared" si="118"/>
        <v>0</v>
      </c>
      <c r="AG791" s="243">
        <v>0</v>
      </c>
      <c r="AH791" s="243">
        <v>23</v>
      </c>
      <c r="AI791" s="230">
        <f t="shared" si="119"/>
        <v>23</v>
      </c>
      <c r="AJ791" s="238">
        <v>0</v>
      </c>
      <c r="AK791" s="238">
        <v>23</v>
      </c>
      <c r="AL791" s="239">
        <v>23</v>
      </c>
      <c r="AM791" s="243" t="s">
        <v>444</v>
      </c>
      <c r="AN791" s="243">
        <v>0</v>
      </c>
      <c r="AO791" s="245">
        <v>0</v>
      </c>
      <c r="AP791" s="132" t="s">
        <v>638</v>
      </c>
      <c r="AQ791" s="133" t="s">
        <v>643</v>
      </c>
      <c r="AR791" s="191"/>
      <c r="AS791" s="191"/>
      <c r="AT791" s="191"/>
      <c r="AU791" s="191"/>
      <c r="AV791" s="191"/>
      <c r="AW791" s="191"/>
    </row>
    <row r="792" spans="1:49" ht="22.5" x14ac:dyDescent="0.15">
      <c r="A792" s="103" t="s">
        <v>496</v>
      </c>
      <c r="B792" s="101" t="s">
        <v>1907</v>
      </c>
      <c r="C792" s="101" t="s">
        <v>1908</v>
      </c>
      <c r="D792" s="160" t="s">
        <v>1705</v>
      </c>
      <c r="E792" s="101" t="s">
        <v>259</v>
      </c>
      <c r="F792" s="101" t="s">
        <v>259</v>
      </c>
      <c r="G792" s="101"/>
      <c r="H792" s="101"/>
      <c r="I792" s="101"/>
      <c r="J792" s="101"/>
      <c r="K792" s="101"/>
      <c r="L792" s="101"/>
      <c r="M792" s="101" t="s">
        <v>436</v>
      </c>
      <c r="N792" s="101" t="s">
        <v>499</v>
      </c>
      <c r="O792" s="127" t="s">
        <v>438</v>
      </c>
      <c r="P792" s="101" t="s">
        <v>473</v>
      </c>
      <c r="Q792" s="136">
        <v>30</v>
      </c>
      <c r="R792" s="202"/>
      <c r="S792" s="101"/>
      <c r="T792" s="101"/>
      <c r="U792" s="101"/>
      <c r="V792" s="134"/>
      <c r="W792" s="237"/>
      <c r="X792" s="238"/>
      <c r="Y792" s="228">
        <f t="shared" si="117"/>
        <v>0</v>
      </c>
      <c r="Z792" s="238"/>
      <c r="AA792" s="238"/>
      <c r="AB792" s="240"/>
      <c r="AC792" s="241" t="s">
        <v>496</v>
      </c>
      <c r="AD792" s="242">
        <v>0</v>
      </c>
      <c r="AE792" s="243">
        <v>0</v>
      </c>
      <c r="AF792" s="230">
        <f t="shared" si="118"/>
        <v>0</v>
      </c>
      <c r="AG792" s="243">
        <v>0</v>
      </c>
      <c r="AH792" s="243">
        <v>18</v>
      </c>
      <c r="AI792" s="230">
        <f t="shared" si="119"/>
        <v>18</v>
      </c>
      <c r="AJ792" s="238">
        <v>0</v>
      </c>
      <c r="AK792" s="238">
        <v>18</v>
      </c>
      <c r="AL792" s="239">
        <v>18</v>
      </c>
      <c r="AM792" s="243" t="s">
        <v>444</v>
      </c>
      <c r="AN792" s="243">
        <v>0</v>
      </c>
      <c r="AO792" s="245">
        <v>0</v>
      </c>
      <c r="AP792" s="132" t="s">
        <v>638</v>
      </c>
      <c r="AQ792" s="133" t="s">
        <v>643</v>
      </c>
      <c r="AR792" s="191"/>
      <c r="AS792" s="191"/>
      <c r="AT792" s="191"/>
      <c r="AU792" s="191"/>
      <c r="AV792" s="191"/>
      <c r="AW792" s="191"/>
    </row>
    <row r="793" spans="1:49" ht="33.75" x14ac:dyDescent="0.15">
      <c r="A793" s="103" t="s">
        <v>496</v>
      </c>
      <c r="B793" s="101" t="s">
        <v>1907</v>
      </c>
      <c r="C793" s="101" t="s">
        <v>1908</v>
      </c>
      <c r="D793" s="160" t="s">
        <v>1816</v>
      </c>
      <c r="E793" s="101" t="s">
        <v>259</v>
      </c>
      <c r="F793" s="101" t="s">
        <v>259</v>
      </c>
      <c r="G793" s="101"/>
      <c r="H793" s="101"/>
      <c r="I793" s="101"/>
      <c r="J793" s="101"/>
      <c r="K793" s="101"/>
      <c r="L793" s="101"/>
      <c r="M793" s="101" t="s">
        <v>436</v>
      </c>
      <c r="N793" s="101" t="s">
        <v>499</v>
      </c>
      <c r="O793" s="127" t="s">
        <v>438</v>
      </c>
      <c r="P793" s="101" t="s">
        <v>473</v>
      </c>
      <c r="Q793" s="136">
        <v>30</v>
      </c>
      <c r="R793" s="202"/>
      <c r="S793" s="101"/>
      <c r="T793" s="101"/>
      <c r="U793" s="101"/>
      <c r="V793" s="134"/>
      <c r="W793" s="237"/>
      <c r="X793" s="238"/>
      <c r="Y793" s="228">
        <f t="shared" si="117"/>
        <v>0</v>
      </c>
      <c r="Z793" s="238"/>
      <c r="AA793" s="238"/>
      <c r="AB793" s="240"/>
      <c r="AC793" s="241" t="s">
        <v>496</v>
      </c>
      <c r="AD793" s="242">
        <v>0</v>
      </c>
      <c r="AE793" s="243">
        <v>0</v>
      </c>
      <c r="AF793" s="230">
        <f t="shared" si="118"/>
        <v>0</v>
      </c>
      <c r="AG793" s="243">
        <v>0</v>
      </c>
      <c r="AH793" s="243">
        <v>1</v>
      </c>
      <c r="AI793" s="230">
        <f t="shared" si="119"/>
        <v>1</v>
      </c>
      <c r="AJ793" s="238">
        <v>0</v>
      </c>
      <c r="AK793" s="238">
        <v>1</v>
      </c>
      <c r="AL793" s="239">
        <v>1</v>
      </c>
      <c r="AM793" s="243" t="s">
        <v>444</v>
      </c>
      <c r="AN793" s="243">
        <v>0</v>
      </c>
      <c r="AO793" s="245">
        <v>0</v>
      </c>
      <c r="AP793" s="132" t="s">
        <v>638</v>
      </c>
      <c r="AQ793" s="133" t="s">
        <v>643</v>
      </c>
      <c r="AR793" s="191"/>
      <c r="AS793" s="191"/>
      <c r="AT793" s="191"/>
      <c r="AU793" s="191"/>
      <c r="AV793" s="191"/>
      <c r="AW793" s="191"/>
    </row>
    <row r="794" spans="1:49" ht="22.5" x14ac:dyDescent="0.15">
      <c r="A794" s="103" t="s">
        <v>496</v>
      </c>
      <c r="B794" s="101" t="s">
        <v>1907</v>
      </c>
      <c r="C794" s="101" t="s">
        <v>1908</v>
      </c>
      <c r="D794" s="160" t="s">
        <v>1707</v>
      </c>
      <c r="E794" s="101" t="s">
        <v>259</v>
      </c>
      <c r="F794" s="101" t="s">
        <v>259</v>
      </c>
      <c r="G794" s="101"/>
      <c r="H794" s="101"/>
      <c r="I794" s="101"/>
      <c r="J794" s="101"/>
      <c r="K794" s="101"/>
      <c r="L794" s="101"/>
      <c r="M794" s="101" t="s">
        <v>436</v>
      </c>
      <c r="N794" s="101" t="s">
        <v>499</v>
      </c>
      <c r="O794" s="127" t="s">
        <v>438</v>
      </c>
      <c r="P794" s="101" t="s">
        <v>473</v>
      </c>
      <c r="Q794" s="136">
        <v>30</v>
      </c>
      <c r="R794" s="202"/>
      <c r="S794" s="101"/>
      <c r="T794" s="101"/>
      <c r="U794" s="101"/>
      <c r="V794" s="134"/>
      <c r="W794" s="237"/>
      <c r="X794" s="238"/>
      <c r="Y794" s="228">
        <f t="shared" si="117"/>
        <v>0</v>
      </c>
      <c r="Z794" s="238"/>
      <c r="AA794" s="238"/>
      <c r="AB794" s="240"/>
      <c r="AC794" s="241" t="s">
        <v>496</v>
      </c>
      <c r="AD794" s="242">
        <v>0</v>
      </c>
      <c r="AE794" s="243">
        <v>0</v>
      </c>
      <c r="AF794" s="230">
        <f t="shared" si="118"/>
        <v>0</v>
      </c>
      <c r="AG794" s="243">
        <v>0</v>
      </c>
      <c r="AH794" s="243">
        <v>7</v>
      </c>
      <c r="AI794" s="230">
        <f t="shared" si="119"/>
        <v>7</v>
      </c>
      <c r="AJ794" s="238">
        <v>0</v>
      </c>
      <c r="AK794" s="238">
        <v>7</v>
      </c>
      <c r="AL794" s="239">
        <v>7</v>
      </c>
      <c r="AM794" s="243" t="s">
        <v>444</v>
      </c>
      <c r="AN794" s="243">
        <v>0</v>
      </c>
      <c r="AO794" s="245">
        <v>0</v>
      </c>
      <c r="AP794" s="132" t="s">
        <v>638</v>
      </c>
      <c r="AQ794" s="133" t="s">
        <v>643</v>
      </c>
      <c r="AR794" s="191"/>
      <c r="AS794" s="191"/>
      <c r="AT794" s="191"/>
      <c r="AU794" s="191"/>
      <c r="AV794" s="191"/>
      <c r="AW794" s="191"/>
    </row>
    <row r="795" spans="1:49" ht="22.5" x14ac:dyDescent="0.15">
      <c r="A795" s="103" t="s">
        <v>496</v>
      </c>
      <c r="B795" s="101" t="s">
        <v>1907</v>
      </c>
      <c r="C795" s="101" t="s">
        <v>1908</v>
      </c>
      <c r="D795" s="160" t="s">
        <v>1708</v>
      </c>
      <c r="E795" s="101" t="s">
        <v>259</v>
      </c>
      <c r="F795" s="101" t="s">
        <v>259</v>
      </c>
      <c r="G795" s="101"/>
      <c r="H795" s="101"/>
      <c r="I795" s="101"/>
      <c r="J795" s="101"/>
      <c r="K795" s="101"/>
      <c r="L795" s="101"/>
      <c r="M795" s="101" t="s">
        <v>436</v>
      </c>
      <c r="N795" s="101" t="s">
        <v>499</v>
      </c>
      <c r="O795" s="127" t="s">
        <v>438</v>
      </c>
      <c r="P795" s="101" t="s">
        <v>473</v>
      </c>
      <c r="Q795" s="136">
        <v>30</v>
      </c>
      <c r="R795" s="202"/>
      <c r="S795" s="101"/>
      <c r="T795" s="101"/>
      <c r="U795" s="101"/>
      <c r="V795" s="134"/>
      <c r="W795" s="237"/>
      <c r="X795" s="238"/>
      <c r="Y795" s="228">
        <f t="shared" si="117"/>
        <v>0</v>
      </c>
      <c r="Z795" s="238"/>
      <c r="AA795" s="238"/>
      <c r="AB795" s="240"/>
      <c r="AC795" s="241" t="s">
        <v>496</v>
      </c>
      <c r="AD795" s="242">
        <v>0</v>
      </c>
      <c r="AE795" s="243">
        <v>0</v>
      </c>
      <c r="AF795" s="230">
        <f t="shared" si="118"/>
        <v>0</v>
      </c>
      <c r="AG795" s="243">
        <v>0</v>
      </c>
      <c r="AH795" s="243">
        <v>28</v>
      </c>
      <c r="AI795" s="230">
        <f t="shared" si="119"/>
        <v>28</v>
      </c>
      <c r="AJ795" s="238">
        <v>0</v>
      </c>
      <c r="AK795" s="238">
        <v>28</v>
      </c>
      <c r="AL795" s="239">
        <v>28</v>
      </c>
      <c r="AM795" s="243" t="s">
        <v>444</v>
      </c>
      <c r="AN795" s="243">
        <v>0</v>
      </c>
      <c r="AO795" s="245">
        <v>0</v>
      </c>
      <c r="AP795" s="132" t="s">
        <v>638</v>
      </c>
      <c r="AQ795" s="133" t="s">
        <v>643</v>
      </c>
      <c r="AR795" s="191"/>
      <c r="AS795" s="191"/>
      <c r="AT795" s="191"/>
      <c r="AU795" s="191"/>
      <c r="AV795" s="191"/>
      <c r="AW795" s="191"/>
    </row>
    <row r="796" spans="1:49" ht="22.5" x14ac:dyDescent="0.15">
      <c r="A796" s="103" t="s">
        <v>496</v>
      </c>
      <c r="B796" s="101" t="s">
        <v>1907</v>
      </c>
      <c r="C796" s="101" t="s">
        <v>1908</v>
      </c>
      <c r="D796" s="160" t="s">
        <v>1817</v>
      </c>
      <c r="E796" s="101" t="s">
        <v>259</v>
      </c>
      <c r="F796" s="101" t="s">
        <v>259</v>
      </c>
      <c r="G796" s="101"/>
      <c r="H796" s="101"/>
      <c r="I796" s="101"/>
      <c r="J796" s="101"/>
      <c r="K796" s="101"/>
      <c r="L796" s="101"/>
      <c r="M796" s="101" t="s">
        <v>436</v>
      </c>
      <c r="N796" s="101" t="s">
        <v>499</v>
      </c>
      <c r="O796" s="127" t="s">
        <v>438</v>
      </c>
      <c r="P796" s="101" t="s">
        <v>473</v>
      </c>
      <c r="Q796" s="136">
        <v>30</v>
      </c>
      <c r="R796" s="202"/>
      <c r="S796" s="101"/>
      <c r="T796" s="101"/>
      <c r="U796" s="101"/>
      <c r="V796" s="134"/>
      <c r="W796" s="237"/>
      <c r="X796" s="238"/>
      <c r="Y796" s="228">
        <f t="shared" si="117"/>
        <v>0</v>
      </c>
      <c r="Z796" s="238"/>
      <c r="AA796" s="238"/>
      <c r="AB796" s="240"/>
      <c r="AC796" s="241" t="s">
        <v>496</v>
      </c>
      <c r="AD796" s="242">
        <v>0</v>
      </c>
      <c r="AE796" s="243">
        <v>0</v>
      </c>
      <c r="AF796" s="230">
        <f t="shared" si="118"/>
        <v>0</v>
      </c>
      <c r="AG796" s="243">
        <v>0</v>
      </c>
      <c r="AH796" s="243">
        <v>1</v>
      </c>
      <c r="AI796" s="230">
        <f t="shared" si="119"/>
        <v>1</v>
      </c>
      <c r="AJ796" s="238">
        <v>0</v>
      </c>
      <c r="AK796" s="238">
        <v>1</v>
      </c>
      <c r="AL796" s="239">
        <v>1</v>
      </c>
      <c r="AM796" s="243" t="s">
        <v>444</v>
      </c>
      <c r="AN796" s="243">
        <v>0</v>
      </c>
      <c r="AO796" s="245">
        <v>0</v>
      </c>
      <c r="AP796" s="132" t="s">
        <v>638</v>
      </c>
      <c r="AQ796" s="133" t="s">
        <v>643</v>
      </c>
      <c r="AR796" s="191"/>
      <c r="AS796" s="191"/>
      <c r="AT796" s="191"/>
      <c r="AU796" s="191"/>
      <c r="AV796" s="191"/>
      <c r="AW796" s="191"/>
    </row>
    <row r="797" spans="1:49" ht="22.5" x14ac:dyDescent="0.15">
      <c r="A797" s="103" t="s">
        <v>496</v>
      </c>
      <c r="B797" s="101" t="s">
        <v>1907</v>
      </c>
      <c r="C797" s="101" t="s">
        <v>1908</v>
      </c>
      <c r="D797" s="160" t="s">
        <v>1818</v>
      </c>
      <c r="E797" s="101" t="s">
        <v>259</v>
      </c>
      <c r="F797" s="101" t="s">
        <v>259</v>
      </c>
      <c r="G797" s="101"/>
      <c r="H797" s="101"/>
      <c r="I797" s="101"/>
      <c r="J797" s="101"/>
      <c r="K797" s="101"/>
      <c r="L797" s="101"/>
      <c r="M797" s="101" t="s">
        <v>436</v>
      </c>
      <c r="N797" s="101" t="s">
        <v>499</v>
      </c>
      <c r="O797" s="127" t="s">
        <v>438</v>
      </c>
      <c r="P797" s="101" t="s">
        <v>473</v>
      </c>
      <c r="Q797" s="136">
        <v>30</v>
      </c>
      <c r="R797" s="202"/>
      <c r="S797" s="101"/>
      <c r="T797" s="101"/>
      <c r="U797" s="101"/>
      <c r="V797" s="134"/>
      <c r="W797" s="237"/>
      <c r="X797" s="238"/>
      <c r="Y797" s="228">
        <f t="shared" si="117"/>
        <v>0</v>
      </c>
      <c r="Z797" s="238"/>
      <c r="AA797" s="238"/>
      <c r="AB797" s="240"/>
      <c r="AC797" s="241" t="s">
        <v>496</v>
      </c>
      <c r="AD797" s="242">
        <v>0</v>
      </c>
      <c r="AE797" s="243">
        <v>0</v>
      </c>
      <c r="AF797" s="230">
        <f t="shared" si="118"/>
        <v>0</v>
      </c>
      <c r="AG797" s="243">
        <v>0</v>
      </c>
      <c r="AH797" s="243">
        <v>1</v>
      </c>
      <c r="AI797" s="230">
        <f t="shared" si="119"/>
        <v>1</v>
      </c>
      <c r="AJ797" s="238">
        <v>0</v>
      </c>
      <c r="AK797" s="238">
        <v>1</v>
      </c>
      <c r="AL797" s="239">
        <v>1</v>
      </c>
      <c r="AM797" s="243" t="s">
        <v>444</v>
      </c>
      <c r="AN797" s="243">
        <v>0</v>
      </c>
      <c r="AO797" s="245">
        <v>0</v>
      </c>
      <c r="AP797" s="132" t="s">
        <v>638</v>
      </c>
      <c r="AQ797" s="133" t="s">
        <v>643</v>
      </c>
      <c r="AR797" s="191"/>
      <c r="AS797" s="191"/>
      <c r="AT797" s="191"/>
      <c r="AU797" s="191"/>
      <c r="AV797" s="191"/>
      <c r="AW797" s="191"/>
    </row>
    <row r="798" spans="1:49" ht="22.5" x14ac:dyDescent="0.15">
      <c r="A798" s="103" t="s">
        <v>496</v>
      </c>
      <c r="B798" s="101" t="s">
        <v>1907</v>
      </c>
      <c r="C798" s="101" t="s">
        <v>1908</v>
      </c>
      <c r="D798" s="160" t="s">
        <v>1819</v>
      </c>
      <c r="E798" s="101" t="s">
        <v>259</v>
      </c>
      <c r="F798" s="101" t="s">
        <v>259</v>
      </c>
      <c r="G798" s="101"/>
      <c r="H798" s="101"/>
      <c r="I798" s="101"/>
      <c r="J798" s="101"/>
      <c r="K798" s="101"/>
      <c r="L798" s="101"/>
      <c r="M798" s="101" t="s">
        <v>436</v>
      </c>
      <c r="N798" s="101" t="s">
        <v>499</v>
      </c>
      <c r="O798" s="127" t="s">
        <v>438</v>
      </c>
      <c r="P798" s="101" t="s">
        <v>473</v>
      </c>
      <c r="Q798" s="136">
        <v>30</v>
      </c>
      <c r="R798" s="202"/>
      <c r="S798" s="101"/>
      <c r="T798" s="101"/>
      <c r="U798" s="101"/>
      <c r="V798" s="134"/>
      <c r="W798" s="237"/>
      <c r="X798" s="238"/>
      <c r="Y798" s="228">
        <f t="shared" si="117"/>
        <v>0</v>
      </c>
      <c r="Z798" s="238"/>
      <c r="AA798" s="238"/>
      <c r="AB798" s="240"/>
      <c r="AC798" s="241" t="s">
        <v>496</v>
      </c>
      <c r="AD798" s="242">
        <v>0</v>
      </c>
      <c r="AE798" s="243">
        <v>0</v>
      </c>
      <c r="AF798" s="230">
        <f t="shared" si="118"/>
        <v>0</v>
      </c>
      <c r="AG798" s="243">
        <v>0</v>
      </c>
      <c r="AH798" s="243">
        <v>3</v>
      </c>
      <c r="AI798" s="230">
        <f t="shared" si="119"/>
        <v>3</v>
      </c>
      <c r="AJ798" s="238">
        <v>0</v>
      </c>
      <c r="AK798" s="238">
        <v>3</v>
      </c>
      <c r="AL798" s="239">
        <v>3</v>
      </c>
      <c r="AM798" s="243" t="s">
        <v>444</v>
      </c>
      <c r="AN798" s="243">
        <v>0</v>
      </c>
      <c r="AO798" s="245">
        <v>0</v>
      </c>
      <c r="AP798" s="132" t="s">
        <v>638</v>
      </c>
      <c r="AQ798" s="133" t="s">
        <v>643</v>
      </c>
      <c r="AR798" s="191"/>
      <c r="AS798" s="191"/>
      <c r="AT798" s="191"/>
      <c r="AU798" s="191"/>
      <c r="AV798" s="191"/>
      <c r="AW798" s="191"/>
    </row>
    <row r="799" spans="1:49" ht="22.5" x14ac:dyDescent="0.15">
      <c r="A799" s="103" t="s">
        <v>496</v>
      </c>
      <c r="B799" s="101" t="s">
        <v>1907</v>
      </c>
      <c r="C799" s="101" t="s">
        <v>1908</v>
      </c>
      <c r="D799" s="160" t="s">
        <v>1820</v>
      </c>
      <c r="E799" s="101" t="s">
        <v>259</v>
      </c>
      <c r="F799" s="101" t="s">
        <v>259</v>
      </c>
      <c r="G799" s="101"/>
      <c r="H799" s="101"/>
      <c r="I799" s="101"/>
      <c r="J799" s="101"/>
      <c r="K799" s="101"/>
      <c r="L799" s="101"/>
      <c r="M799" s="101" t="s">
        <v>436</v>
      </c>
      <c r="N799" s="101" t="s">
        <v>499</v>
      </c>
      <c r="O799" s="127" t="s">
        <v>438</v>
      </c>
      <c r="P799" s="101" t="s">
        <v>473</v>
      </c>
      <c r="Q799" s="136">
        <v>30</v>
      </c>
      <c r="R799" s="202"/>
      <c r="S799" s="101"/>
      <c r="T799" s="101"/>
      <c r="U799" s="101"/>
      <c r="V799" s="134"/>
      <c r="W799" s="237"/>
      <c r="X799" s="238"/>
      <c r="Y799" s="228">
        <f t="shared" si="117"/>
        <v>0</v>
      </c>
      <c r="Z799" s="238"/>
      <c r="AA799" s="238"/>
      <c r="AB799" s="240"/>
      <c r="AC799" s="241" t="s">
        <v>496</v>
      </c>
      <c r="AD799" s="242">
        <v>0</v>
      </c>
      <c r="AE799" s="243">
        <v>0</v>
      </c>
      <c r="AF799" s="230">
        <f t="shared" si="118"/>
        <v>0</v>
      </c>
      <c r="AG799" s="243">
        <v>0</v>
      </c>
      <c r="AH799" s="243">
        <v>2</v>
      </c>
      <c r="AI799" s="230">
        <f t="shared" si="119"/>
        <v>2</v>
      </c>
      <c r="AJ799" s="238">
        <v>0</v>
      </c>
      <c r="AK799" s="238">
        <v>2</v>
      </c>
      <c r="AL799" s="239">
        <v>2</v>
      </c>
      <c r="AM799" s="243" t="s">
        <v>444</v>
      </c>
      <c r="AN799" s="243">
        <v>0</v>
      </c>
      <c r="AO799" s="245">
        <v>0</v>
      </c>
      <c r="AP799" s="132" t="s">
        <v>638</v>
      </c>
      <c r="AQ799" s="133" t="s">
        <v>643</v>
      </c>
      <c r="AR799" s="191"/>
      <c r="AS799" s="191"/>
      <c r="AT799" s="191"/>
      <c r="AU799" s="191"/>
      <c r="AV799" s="191"/>
      <c r="AW799" s="191"/>
    </row>
    <row r="800" spans="1:49" ht="22.5" x14ac:dyDescent="0.15">
      <c r="A800" s="103" t="s">
        <v>496</v>
      </c>
      <c r="B800" s="101" t="s">
        <v>1907</v>
      </c>
      <c r="C800" s="101" t="s">
        <v>1908</v>
      </c>
      <c r="D800" s="160" t="s">
        <v>1821</v>
      </c>
      <c r="E800" s="101" t="s">
        <v>259</v>
      </c>
      <c r="F800" s="101" t="s">
        <v>259</v>
      </c>
      <c r="G800" s="101"/>
      <c r="H800" s="101"/>
      <c r="I800" s="101"/>
      <c r="J800" s="101"/>
      <c r="K800" s="101"/>
      <c r="L800" s="101"/>
      <c r="M800" s="101" t="s">
        <v>436</v>
      </c>
      <c r="N800" s="101" t="s">
        <v>499</v>
      </c>
      <c r="O800" s="127" t="s">
        <v>438</v>
      </c>
      <c r="P800" s="101" t="s">
        <v>473</v>
      </c>
      <c r="Q800" s="136">
        <v>30</v>
      </c>
      <c r="R800" s="202"/>
      <c r="S800" s="101"/>
      <c r="T800" s="101"/>
      <c r="U800" s="101"/>
      <c r="V800" s="134"/>
      <c r="W800" s="237"/>
      <c r="X800" s="238"/>
      <c r="Y800" s="228">
        <f t="shared" si="117"/>
        <v>0</v>
      </c>
      <c r="Z800" s="238"/>
      <c r="AA800" s="238"/>
      <c r="AB800" s="240"/>
      <c r="AC800" s="241" t="s">
        <v>496</v>
      </c>
      <c r="AD800" s="242">
        <v>0</v>
      </c>
      <c r="AE800" s="243">
        <v>0</v>
      </c>
      <c r="AF800" s="230">
        <f t="shared" si="118"/>
        <v>0</v>
      </c>
      <c r="AG800" s="243">
        <v>0</v>
      </c>
      <c r="AH800" s="243">
        <v>0</v>
      </c>
      <c r="AI800" s="230">
        <f t="shared" si="119"/>
        <v>0</v>
      </c>
      <c r="AJ800" s="238">
        <v>0</v>
      </c>
      <c r="AK800" s="238">
        <v>0</v>
      </c>
      <c r="AL800" s="239">
        <v>0</v>
      </c>
      <c r="AM800" s="243" t="s">
        <v>444</v>
      </c>
      <c r="AN800" s="243">
        <v>0</v>
      </c>
      <c r="AO800" s="245">
        <v>0</v>
      </c>
      <c r="AP800" s="132" t="s">
        <v>638</v>
      </c>
      <c r="AQ800" s="133" t="s">
        <v>643</v>
      </c>
      <c r="AR800" s="191"/>
      <c r="AS800" s="191"/>
      <c r="AT800" s="191"/>
      <c r="AU800" s="191"/>
      <c r="AV800" s="191"/>
      <c r="AW800" s="191"/>
    </row>
    <row r="801" spans="1:49" ht="22.5" x14ac:dyDescent="0.15">
      <c r="A801" s="103" t="s">
        <v>496</v>
      </c>
      <c r="B801" s="101" t="s">
        <v>1907</v>
      </c>
      <c r="C801" s="101" t="s">
        <v>1908</v>
      </c>
      <c r="D801" s="160" t="s">
        <v>1714</v>
      </c>
      <c r="E801" s="101" t="s">
        <v>259</v>
      </c>
      <c r="F801" s="101" t="s">
        <v>259</v>
      </c>
      <c r="G801" s="101"/>
      <c r="H801" s="101"/>
      <c r="I801" s="101"/>
      <c r="J801" s="101"/>
      <c r="K801" s="101"/>
      <c r="L801" s="101"/>
      <c r="M801" s="101" t="s">
        <v>436</v>
      </c>
      <c r="N801" s="101" t="s">
        <v>499</v>
      </c>
      <c r="O801" s="127" t="s">
        <v>438</v>
      </c>
      <c r="P801" s="101" t="s">
        <v>473</v>
      </c>
      <c r="Q801" s="136">
        <v>30</v>
      </c>
      <c r="R801" s="202"/>
      <c r="S801" s="101"/>
      <c r="T801" s="101"/>
      <c r="U801" s="101"/>
      <c r="V801" s="134"/>
      <c r="W801" s="237"/>
      <c r="X801" s="238"/>
      <c r="Y801" s="228">
        <f t="shared" si="117"/>
        <v>0</v>
      </c>
      <c r="Z801" s="238"/>
      <c r="AA801" s="238"/>
      <c r="AB801" s="240"/>
      <c r="AC801" s="241" t="s">
        <v>496</v>
      </c>
      <c r="AD801" s="242">
        <v>0</v>
      </c>
      <c r="AE801" s="243">
        <v>0</v>
      </c>
      <c r="AF801" s="230">
        <f t="shared" si="118"/>
        <v>0</v>
      </c>
      <c r="AG801" s="243">
        <v>0</v>
      </c>
      <c r="AH801" s="243">
        <v>1</v>
      </c>
      <c r="AI801" s="230">
        <f t="shared" si="119"/>
        <v>1</v>
      </c>
      <c r="AJ801" s="238">
        <v>0</v>
      </c>
      <c r="AK801" s="238">
        <v>1</v>
      </c>
      <c r="AL801" s="239">
        <v>1</v>
      </c>
      <c r="AM801" s="243" t="s">
        <v>444</v>
      </c>
      <c r="AN801" s="243">
        <v>0</v>
      </c>
      <c r="AO801" s="245">
        <v>0</v>
      </c>
      <c r="AP801" s="132" t="s">
        <v>638</v>
      </c>
      <c r="AQ801" s="133" t="s">
        <v>643</v>
      </c>
      <c r="AR801" s="191"/>
      <c r="AS801" s="191"/>
      <c r="AT801" s="191"/>
      <c r="AU801" s="191"/>
      <c r="AV801" s="191"/>
      <c r="AW801" s="191"/>
    </row>
    <row r="802" spans="1:49" ht="22.5" x14ac:dyDescent="0.15">
      <c r="A802" s="103" t="s">
        <v>496</v>
      </c>
      <c r="B802" s="101" t="s">
        <v>1907</v>
      </c>
      <c r="C802" s="101" t="s">
        <v>1908</v>
      </c>
      <c r="D802" s="160" t="s">
        <v>1715</v>
      </c>
      <c r="E802" s="101" t="s">
        <v>259</v>
      </c>
      <c r="F802" s="101" t="s">
        <v>259</v>
      </c>
      <c r="G802" s="101"/>
      <c r="H802" s="101"/>
      <c r="I802" s="101"/>
      <c r="J802" s="101"/>
      <c r="K802" s="101"/>
      <c r="L802" s="101"/>
      <c r="M802" s="101" t="s">
        <v>436</v>
      </c>
      <c r="N802" s="101" t="s">
        <v>499</v>
      </c>
      <c r="O802" s="127" t="s">
        <v>438</v>
      </c>
      <c r="P802" s="101" t="s">
        <v>473</v>
      </c>
      <c r="Q802" s="136">
        <v>30</v>
      </c>
      <c r="R802" s="202"/>
      <c r="S802" s="101"/>
      <c r="T802" s="101"/>
      <c r="U802" s="101"/>
      <c r="V802" s="134"/>
      <c r="W802" s="237"/>
      <c r="X802" s="238"/>
      <c r="Y802" s="228">
        <f t="shared" si="117"/>
        <v>0</v>
      </c>
      <c r="Z802" s="238"/>
      <c r="AA802" s="238"/>
      <c r="AB802" s="240"/>
      <c r="AC802" s="241" t="s">
        <v>496</v>
      </c>
      <c r="AD802" s="242">
        <v>0</v>
      </c>
      <c r="AE802" s="243">
        <v>0</v>
      </c>
      <c r="AF802" s="230">
        <f t="shared" si="118"/>
        <v>0</v>
      </c>
      <c r="AG802" s="243">
        <v>0</v>
      </c>
      <c r="AH802" s="243">
        <v>71</v>
      </c>
      <c r="AI802" s="230">
        <f t="shared" si="119"/>
        <v>71</v>
      </c>
      <c r="AJ802" s="238">
        <v>0</v>
      </c>
      <c r="AK802" s="238">
        <v>71</v>
      </c>
      <c r="AL802" s="239">
        <v>71</v>
      </c>
      <c r="AM802" s="243" t="s">
        <v>444</v>
      </c>
      <c r="AN802" s="243">
        <v>0</v>
      </c>
      <c r="AO802" s="245">
        <v>0</v>
      </c>
      <c r="AP802" s="132" t="s">
        <v>638</v>
      </c>
      <c r="AQ802" s="133" t="s">
        <v>643</v>
      </c>
      <c r="AR802" s="191"/>
      <c r="AS802" s="191"/>
      <c r="AT802" s="191"/>
      <c r="AU802" s="191"/>
      <c r="AV802" s="191"/>
      <c r="AW802" s="191"/>
    </row>
    <row r="803" spans="1:49" ht="22.5" x14ac:dyDescent="0.15">
      <c r="A803" s="103" t="s">
        <v>496</v>
      </c>
      <c r="B803" s="101" t="s">
        <v>1907</v>
      </c>
      <c r="C803" s="101" t="s">
        <v>1908</v>
      </c>
      <c r="D803" s="160" t="s">
        <v>1822</v>
      </c>
      <c r="E803" s="101" t="s">
        <v>259</v>
      </c>
      <c r="F803" s="101" t="s">
        <v>259</v>
      </c>
      <c r="G803" s="101"/>
      <c r="H803" s="101"/>
      <c r="I803" s="101"/>
      <c r="J803" s="101"/>
      <c r="K803" s="101"/>
      <c r="L803" s="101"/>
      <c r="M803" s="101" t="s">
        <v>436</v>
      </c>
      <c r="N803" s="101" t="s">
        <v>499</v>
      </c>
      <c r="O803" s="127" t="s">
        <v>438</v>
      </c>
      <c r="P803" s="101" t="s">
        <v>473</v>
      </c>
      <c r="Q803" s="136">
        <v>30</v>
      </c>
      <c r="R803" s="202"/>
      <c r="S803" s="101"/>
      <c r="T803" s="101"/>
      <c r="U803" s="101"/>
      <c r="V803" s="134"/>
      <c r="W803" s="237"/>
      <c r="X803" s="238"/>
      <c r="Y803" s="228">
        <f t="shared" si="117"/>
        <v>0</v>
      </c>
      <c r="Z803" s="238"/>
      <c r="AA803" s="238"/>
      <c r="AB803" s="240"/>
      <c r="AC803" s="241" t="s">
        <v>496</v>
      </c>
      <c r="AD803" s="242">
        <v>0</v>
      </c>
      <c r="AE803" s="243">
        <v>0</v>
      </c>
      <c r="AF803" s="230">
        <f t="shared" si="118"/>
        <v>0</v>
      </c>
      <c r="AG803" s="243">
        <v>0</v>
      </c>
      <c r="AH803" s="243">
        <v>36</v>
      </c>
      <c r="AI803" s="230">
        <f t="shared" si="119"/>
        <v>36</v>
      </c>
      <c r="AJ803" s="238">
        <v>0</v>
      </c>
      <c r="AK803" s="238">
        <v>36</v>
      </c>
      <c r="AL803" s="239">
        <v>36</v>
      </c>
      <c r="AM803" s="243" t="s">
        <v>444</v>
      </c>
      <c r="AN803" s="243">
        <v>0</v>
      </c>
      <c r="AO803" s="245">
        <v>0</v>
      </c>
      <c r="AP803" s="132" t="s">
        <v>638</v>
      </c>
      <c r="AQ803" s="133" t="s">
        <v>643</v>
      </c>
      <c r="AR803" s="191"/>
      <c r="AS803" s="191"/>
      <c r="AT803" s="191"/>
      <c r="AU803" s="191"/>
      <c r="AV803" s="191"/>
      <c r="AW803" s="191"/>
    </row>
    <row r="804" spans="1:49" ht="22.5" x14ac:dyDescent="0.15">
      <c r="A804" s="103" t="s">
        <v>496</v>
      </c>
      <c r="B804" s="101" t="s">
        <v>1907</v>
      </c>
      <c r="C804" s="101" t="s">
        <v>1908</v>
      </c>
      <c r="D804" s="160" t="s">
        <v>1717</v>
      </c>
      <c r="E804" s="101" t="s">
        <v>259</v>
      </c>
      <c r="F804" s="101" t="s">
        <v>259</v>
      </c>
      <c r="G804" s="101"/>
      <c r="H804" s="101"/>
      <c r="I804" s="101"/>
      <c r="J804" s="101"/>
      <c r="K804" s="101"/>
      <c r="L804" s="101"/>
      <c r="M804" s="101" t="s">
        <v>436</v>
      </c>
      <c r="N804" s="101" t="s">
        <v>499</v>
      </c>
      <c r="O804" s="127" t="s">
        <v>438</v>
      </c>
      <c r="P804" s="101" t="s">
        <v>473</v>
      </c>
      <c r="Q804" s="136">
        <v>30</v>
      </c>
      <c r="R804" s="202"/>
      <c r="S804" s="101"/>
      <c r="T804" s="101"/>
      <c r="U804" s="101"/>
      <c r="V804" s="134"/>
      <c r="W804" s="237"/>
      <c r="X804" s="238"/>
      <c r="Y804" s="228">
        <f t="shared" si="117"/>
        <v>0</v>
      </c>
      <c r="Z804" s="238"/>
      <c r="AA804" s="238"/>
      <c r="AB804" s="240"/>
      <c r="AC804" s="241" t="s">
        <v>496</v>
      </c>
      <c r="AD804" s="242">
        <v>0</v>
      </c>
      <c r="AE804" s="243">
        <v>0</v>
      </c>
      <c r="AF804" s="230">
        <f t="shared" si="118"/>
        <v>0</v>
      </c>
      <c r="AG804" s="243">
        <v>0</v>
      </c>
      <c r="AH804" s="243">
        <v>11</v>
      </c>
      <c r="AI804" s="230">
        <f t="shared" si="119"/>
        <v>11</v>
      </c>
      <c r="AJ804" s="238">
        <v>0</v>
      </c>
      <c r="AK804" s="238">
        <v>11</v>
      </c>
      <c r="AL804" s="239">
        <v>11</v>
      </c>
      <c r="AM804" s="243" t="s">
        <v>444</v>
      </c>
      <c r="AN804" s="243">
        <v>0</v>
      </c>
      <c r="AO804" s="245">
        <v>0</v>
      </c>
      <c r="AP804" s="132" t="s">
        <v>638</v>
      </c>
      <c r="AQ804" s="133" t="s">
        <v>643</v>
      </c>
      <c r="AR804" s="191"/>
      <c r="AS804" s="191"/>
      <c r="AT804" s="191"/>
      <c r="AU804" s="191"/>
      <c r="AV804" s="191"/>
      <c r="AW804" s="191"/>
    </row>
    <row r="805" spans="1:49" ht="22.5" x14ac:dyDescent="0.15">
      <c r="A805" s="103" t="s">
        <v>496</v>
      </c>
      <c r="B805" s="101" t="s">
        <v>1907</v>
      </c>
      <c r="C805" s="101" t="s">
        <v>1908</v>
      </c>
      <c r="D805" s="160" t="s">
        <v>1718</v>
      </c>
      <c r="E805" s="101" t="s">
        <v>259</v>
      </c>
      <c r="F805" s="101" t="s">
        <v>259</v>
      </c>
      <c r="G805" s="101"/>
      <c r="H805" s="101"/>
      <c r="I805" s="101"/>
      <c r="J805" s="101"/>
      <c r="K805" s="101"/>
      <c r="L805" s="101"/>
      <c r="M805" s="101" t="s">
        <v>436</v>
      </c>
      <c r="N805" s="101" t="s">
        <v>499</v>
      </c>
      <c r="O805" s="127" t="s">
        <v>438</v>
      </c>
      <c r="P805" s="101" t="s">
        <v>473</v>
      </c>
      <c r="Q805" s="136">
        <v>30</v>
      </c>
      <c r="R805" s="202"/>
      <c r="S805" s="101"/>
      <c r="T805" s="101"/>
      <c r="U805" s="101"/>
      <c r="V805" s="134"/>
      <c r="W805" s="237"/>
      <c r="X805" s="238"/>
      <c r="Y805" s="228">
        <f t="shared" si="117"/>
        <v>0</v>
      </c>
      <c r="Z805" s="238"/>
      <c r="AA805" s="238"/>
      <c r="AB805" s="240"/>
      <c r="AC805" s="241" t="s">
        <v>496</v>
      </c>
      <c r="AD805" s="242">
        <v>0</v>
      </c>
      <c r="AE805" s="243">
        <v>0</v>
      </c>
      <c r="AF805" s="230">
        <f t="shared" si="118"/>
        <v>0</v>
      </c>
      <c r="AG805" s="243">
        <v>0</v>
      </c>
      <c r="AH805" s="243">
        <v>6</v>
      </c>
      <c r="AI805" s="230">
        <f t="shared" si="119"/>
        <v>6</v>
      </c>
      <c r="AJ805" s="238">
        <v>0</v>
      </c>
      <c r="AK805" s="238">
        <v>6</v>
      </c>
      <c r="AL805" s="239">
        <v>6</v>
      </c>
      <c r="AM805" s="243" t="s">
        <v>444</v>
      </c>
      <c r="AN805" s="243">
        <v>0</v>
      </c>
      <c r="AO805" s="245">
        <v>0</v>
      </c>
      <c r="AP805" s="132" t="s">
        <v>638</v>
      </c>
      <c r="AQ805" s="133" t="s">
        <v>643</v>
      </c>
      <c r="AR805" s="191"/>
      <c r="AS805" s="191"/>
      <c r="AT805" s="191"/>
      <c r="AU805" s="191"/>
      <c r="AV805" s="191"/>
      <c r="AW805" s="191"/>
    </row>
    <row r="806" spans="1:49" ht="22.5" x14ac:dyDescent="0.15">
      <c r="A806" s="103" t="s">
        <v>496</v>
      </c>
      <c r="B806" s="101" t="s">
        <v>1907</v>
      </c>
      <c r="C806" s="101" t="s">
        <v>1908</v>
      </c>
      <c r="D806" s="160" t="s">
        <v>1719</v>
      </c>
      <c r="E806" s="101" t="s">
        <v>259</v>
      </c>
      <c r="F806" s="101" t="s">
        <v>259</v>
      </c>
      <c r="G806" s="101"/>
      <c r="H806" s="101"/>
      <c r="I806" s="101"/>
      <c r="J806" s="101"/>
      <c r="K806" s="101"/>
      <c r="L806" s="101"/>
      <c r="M806" s="101" t="s">
        <v>436</v>
      </c>
      <c r="N806" s="101" t="s">
        <v>499</v>
      </c>
      <c r="O806" s="127" t="s">
        <v>438</v>
      </c>
      <c r="P806" s="101" t="s">
        <v>473</v>
      </c>
      <c r="Q806" s="136">
        <v>30</v>
      </c>
      <c r="R806" s="202"/>
      <c r="S806" s="101"/>
      <c r="T806" s="101"/>
      <c r="U806" s="101"/>
      <c r="V806" s="134"/>
      <c r="W806" s="237"/>
      <c r="X806" s="238"/>
      <c r="Y806" s="228">
        <f t="shared" si="117"/>
        <v>0</v>
      </c>
      <c r="Z806" s="238"/>
      <c r="AA806" s="238"/>
      <c r="AB806" s="240"/>
      <c r="AC806" s="241" t="s">
        <v>496</v>
      </c>
      <c r="AD806" s="242">
        <v>0</v>
      </c>
      <c r="AE806" s="243">
        <v>0</v>
      </c>
      <c r="AF806" s="230">
        <f t="shared" si="118"/>
        <v>0</v>
      </c>
      <c r="AG806" s="243">
        <v>0</v>
      </c>
      <c r="AH806" s="243">
        <v>25</v>
      </c>
      <c r="AI806" s="230">
        <f t="shared" si="119"/>
        <v>25</v>
      </c>
      <c r="AJ806" s="238">
        <v>0</v>
      </c>
      <c r="AK806" s="238">
        <v>25</v>
      </c>
      <c r="AL806" s="239">
        <v>25</v>
      </c>
      <c r="AM806" s="243" t="s">
        <v>444</v>
      </c>
      <c r="AN806" s="243">
        <v>0</v>
      </c>
      <c r="AO806" s="245">
        <v>0</v>
      </c>
      <c r="AP806" s="132" t="s">
        <v>638</v>
      </c>
      <c r="AQ806" s="133" t="s">
        <v>643</v>
      </c>
      <c r="AR806" s="191"/>
      <c r="AS806" s="191"/>
      <c r="AT806" s="191"/>
      <c r="AU806" s="191"/>
      <c r="AV806" s="191"/>
      <c r="AW806" s="191"/>
    </row>
    <row r="807" spans="1:49" ht="33.75" x14ac:dyDescent="0.15">
      <c r="A807" s="103" t="s">
        <v>496</v>
      </c>
      <c r="B807" s="101" t="s">
        <v>1907</v>
      </c>
      <c r="C807" s="101" t="s">
        <v>1908</v>
      </c>
      <c r="D807" s="160" t="s">
        <v>1823</v>
      </c>
      <c r="E807" s="101" t="s">
        <v>259</v>
      </c>
      <c r="F807" s="101" t="s">
        <v>259</v>
      </c>
      <c r="G807" s="101"/>
      <c r="H807" s="101"/>
      <c r="I807" s="101"/>
      <c r="J807" s="101"/>
      <c r="K807" s="101"/>
      <c r="L807" s="101"/>
      <c r="M807" s="101" t="s">
        <v>436</v>
      </c>
      <c r="N807" s="101" t="s">
        <v>499</v>
      </c>
      <c r="O807" s="127" t="s">
        <v>438</v>
      </c>
      <c r="P807" s="101" t="s">
        <v>473</v>
      </c>
      <c r="Q807" s="136">
        <v>30</v>
      </c>
      <c r="R807" s="202"/>
      <c r="S807" s="101"/>
      <c r="T807" s="101"/>
      <c r="U807" s="101"/>
      <c r="V807" s="134"/>
      <c r="W807" s="237"/>
      <c r="X807" s="238"/>
      <c r="Y807" s="228">
        <f t="shared" si="117"/>
        <v>0</v>
      </c>
      <c r="Z807" s="238"/>
      <c r="AA807" s="238"/>
      <c r="AB807" s="240"/>
      <c r="AC807" s="241" t="s">
        <v>496</v>
      </c>
      <c r="AD807" s="242">
        <v>0</v>
      </c>
      <c r="AE807" s="243">
        <v>0</v>
      </c>
      <c r="AF807" s="230">
        <f t="shared" si="118"/>
        <v>0</v>
      </c>
      <c r="AG807" s="243">
        <v>0</v>
      </c>
      <c r="AH807" s="243">
        <v>4</v>
      </c>
      <c r="AI807" s="230">
        <f t="shared" si="119"/>
        <v>4</v>
      </c>
      <c r="AJ807" s="238">
        <v>0</v>
      </c>
      <c r="AK807" s="238">
        <v>4</v>
      </c>
      <c r="AL807" s="239">
        <v>4</v>
      </c>
      <c r="AM807" s="243" t="s">
        <v>444</v>
      </c>
      <c r="AN807" s="243">
        <v>0</v>
      </c>
      <c r="AO807" s="245">
        <v>0</v>
      </c>
      <c r="AP807" s="132" t="s">
        <v>638</v>
      </c>
      <c r="AQ807" s="133" t="s">
        <v>643</v>
      </c>
      <c r="AR807" s="191"/>
      <c r="AS807" s="191"/>
      <c r="AT807" s="191"/>
      <c r="AU807" s="191"/>
      <c r="AV807" s="191"/>
      <c r="AW807" s="191"/>
    </row>
    <row r="808" spans="1:49" ht="22.5" x14ac:dyDescent="0.15">
      <c r="A808" s="103" t="s">
        <v>496</v>
      </c>
      <c r="B808" s="101" t="s">
        <v>1907</v>
      </c>
      <c r="C808" s="101" t="s">
        <v>1908</v>
      </c>
      <c r="D808" s="160" t="s">
        <v>1824</v>
      </c>
      <c r="E808" s="101" t="s">
        <v>259</v>
      </c>
      <c r="F808" s="101" t="s">
        <v>259</v>
      </c>
      <c r="G808" s="101"/>
      <c r="H808" s="101"/>
      <c r="I808" s="101"/>
      <c r="J808" s="101"/>
      <c r="K808" s="101"/>
      <c r="L808" s="101"/>
      <c r="M808" s="101" t="s">
        <v>436</v>
      </c>
      <c r="N808" s="101" t="s">
        <v>499</v>
      </c>
      <c r="O808" s="127" t="s">
        <v>438</v>
      </c>
      <c r="P808" s="101" t="s">
        <v>473</v>
      </c>
      <c r="Q808" s="136">
        <v>30</v>
      </c>
      <c r="R808" s="202"/>
      <c r="S808" s="101"/>
      <c r="T808" s="101"/>
      <c r="U808" s="101"/>
      <c r="V808" s="134"/>
      <c r="W808" s="237"/>
      <c r="X808" s="238"/>
      <c r="Y808" s="228">
        <f t="shared" si="117"/>
        <v>0</v>
      </c>
      <c r="Z808" s="238"/>
      <c r="AA808" s="238"/>
      <c r="AB808" s="240"/>
      <c r="AC808" s="241" t="s">
        <v>496</v>
      </c>
      <c r="AD808" s="242">
        <v>0</v>
      </c>
      <c r="AE808" s="243">
        <v>0</v>
      </c>
      <c r="AF808" s="230">
        <f t="shared" si="118"/>
        <v>0</v>
      </c>
      <c r="AG808" s="243">
        <v>0</v>
      </c>
      <c r="AH808" s="243">
        <v>10</v>
      </c>
      <c r="AI808" s="230">
        <f t="shared" si="119"/>
        <v>10</v>
      </c>
      <c r="AJ808" s="238">
        <v>0</v>
      </c>
      <c r="AK808" s="238">
        <v>10</v>
      </c>
      <c r="AL808" s="239">
        <v>10</v>
      </c>
      <c r="AM808" s="243" t="s">
        <v>444</v>
      </c>
      <c r="AN808" s="243">
        <v>0</v>
      </c>
      <c r="AO808" s="245">
        <v>0</v>
      </c>
      <c r="AP808" s="132" t="s">
        <v>638</v>
      </c>
      <c r="AQ808" s="133" t="s">
        <v>643</v>
      </c>
      <c r="AR808" s="191"/>
      <c r="AS808" s="191"/>
      <c r="AT808" s="191"/>
      <c r="AU808" s="191"/>
      <c r="AV808" s="191"/>
      <c r="AW808" s="191"/>
    </row>
    <row r="809" spans="1:49" ht="22.5" x14ac:dyDescent="0.15">
      <c r="A809" s="103" t="s">
        <v>496</v>
      </c>
      <c r="B809" s="101" t="s">
        <v>1907</v>
      </c>
      <c r="C809" s="101" t="s">
        <v>1908</v>
      </c>
      <c r="D809" s="160" t="s">
        <v>1722</v>
      </c>
      <c r="E809" s="101" t="s">
        <v>259</v>
      </c>
      <c r="F809" s="101" t="s">
        <v>259</v>
      </c>
      <c r="G809" s="101"/>
      <c r="H809" s="101"/>
      <c r="I809" s="101"/>
      <c r="J809" s="101"/>
      <c r="K809" s="101"/>
      <c r="L809" s="101"/>
      <c r="M809" s="101" t="s">
        <v>436</v>
      </c>
      <c r="N809" s="101" t="s">
        <v>499</v>
      </c>
      <c r="O809" s="127" t="s">
        <v>438</v>
      </c>
      <c r="P809" s="101" t="s">
        <v>473</v>
      </c>
      <c r="Q809" s="136">
        <v>30</v>
      </c>
      <c r="R809" s="202"/>
      <c r="S809" s="101"/>
      <c r="T809" s="101"/>
      <c r="U809" s="101"/>
      <c r="V809" s="134"/>
      <c r="W809" s="237"/>
      <c r="X809" s="238"/>
      <c r="Y809" s="228">
        <f t="shared" si="117"/>
        <v>0</v>
      </c>
      <c r="Z809" s="238"/>
      <c r="AA809" s="238"/>
      <c r="AB809" s="240"/>
      <c r="AC809" s="241" t="s">
        <v>496</v>
      </c>
      <c r="AD809" s="242">
        <v>0</v>
      </c>
      <c r="AE809" s="243">
        <v>0</v>
      </c>
      <c r="AF809" s="230">
        <f t="shared" si="118"/>
        <v>0</v>
      </c>
      <c r="AG809" s="243">
        <v>0</v>
      </c>
      <c r="AH809" s="243">
        <v>10</v>
      </c>
      <c r="AI809" s="230">
        <f t="shared" si="119"/>
        <v>10</v>
      </c>
      <c r="AJ809" s="238">
        <v>0</v>
      </c>
      <c r="AK809" s="238">
        <v>10</v>
      </c>
      <c r="AL809" s="239">
        <v>10</v>
      </c>
      <c r="AM809" s="243" t="s">
        <v>444</v>
      </c>
      <c r="AN809" s="243">
        <v>0</v>
      </c>
      <c r="AO809" s="245">
        <v>0</v>
      </c>
      <c r="AP809" s="132" t="s">
        <v>638</v>
      </c>
      <c r="AQ809" s="133" t="s">
        <v>643</v>
      </c>
      <c r="AR809" s="191"/>
      <c r="AS809" s="191"/>
      <c r="AT809" s="191"/>
      <c r="AU809" s="191"/>
      <c r="AV809" s="191"/>
      <c r="AW809" s="191"/>
    </row>
    <row r="810" spans="1:49" ht="22.5" x14ac:dyDescent="0.15">
      <c r="A810" s="103" t="s">
        <v>496</v>
      </c>
      <c r="B810" s="101" t="s">
        <v>1907</v>
      </c>
      <c r="C810" s="101" t="s">
        <v>1908</v>
      </c>
      <c r="D810" s="160" t="s">
        <v>1825</v>
      </c>
      <c r="E810" s="101" t="s">
        <v>259</v>
      </c>
      <c r="F810" s="101" t="s">
        <v>259</v>
      </c>
      <c r="G810" s="101"/>
      <c r="H810" s="101"/>
      <c r="I810" s="101"/>
      <c r="J810" s="101"/>
      <c r="K810" s="101"/>
      <c r="L810" s="101"/>
      <c r="M810" s="101" t="s">
        <v>436</v>
      </c>
      <c r="N810" s="101" t="s">
        <v>499</v>
      </c>
      <c r="O810" s="127" t="s">
        <v>438</v>
      </c>
      <c r="P810" s="101" t="s">
        <v>473</v>
      </c>
      <c r="Q810" s="136">
        <v>30</v>
      </c>
      <c r="R810" s="202"/>
      <c r="S810" s="101"/>
      <c r="T810" s="101"/>
      <c r="U810" s="101"/>
      <c r="V810" s="134"/>
      <c r="W810" s="237"/>
      <c r="X810" s="238"/>
      <c r="Y810" s="228">
        <f t="shared" si="117"/>
        <v>0</v>
      </c>
      <c r="Z810" s="238"/>
      <c r="AA810" s="238"/>
      <c r="AB810" s="240"/>
      <c r="AC810" s="241" t="s">
        <v>496</v>
      </c>
      <c r="AD810" s="242">
        <v>0</v>
      </c>
      <c r="AE810" s="243">
        <v>0</v>
      </c>
      <c r="AF810" s="230">
        <f t="shared" si="118"/>
        <v>0</v>
      </c>
      <c r="AG810" s="243">
        <v>0</v>
      </c>
      <c r="AH810" s="243">
        <v>22</v>
      </c>
      <c r="AI810" s="230">
        <f t="shared" si="119"/>
        <v>22</v>
      </c>
      <c r="AJ810" s="238">
        <v>0</v>
      </c>
      <c r="AK810" s="238">
        <v>22</v>
      </c>
      <c r="AL810" s="239">
        <v>22</v>
      </c>
      <c r="AM810" s="243" t="s">
        <v>444</v>
      </c>
      <c r="AN810" s="243">
        <v>0</v>
      </c>
      <c r="AO810" s="245">
        <v>0</v>
      </c>
      <c r="AP810" s="132" t="s">
        <v>638</v>
      </c>
      <c r="AQ810" s="133" t="s">
        <v>643</v>
      </c>
      <c r="AR810" s="191"/>
      <c r="AS810" s="191"/>
      <c r="AT810" s="191"/>
      <c r="AU810" s="191"/>
      <c r="AV810" s="191"/>
      <c r="AW810" s="191"/>
    </row>
    <row r="811" spans="1:49" ht="22.5" x14ac:dyDescent="0.15">
      <c r="A811" s="103" t="s">
        <v>496</v>
      </c>
      <c r="B811" s="101" t="s">
        <v>1907</v>
      </c>
      <c r="C811" s="101" t="s">
        <v>1908</v>
      </c>
      <c r="D811" s="160" t="s">
        <v>1630</v>
      </c>
      <c r="E811" s="101" t="s">
        <v>259</v>
      </c>
      <c r="F811" s="101" t="s">
        <v>259</v>
      </c>
      <c r="G811" s="101"/>
      <c r="H811" s="101"/>
      <c r="I811" s="101"/>
      <c r="J811" s="101"/>
      <c r="K811" s="101"/>
      <c r="L811" s="101"/>
      <c r="M811" s="101" t="s">
        <v>436</v>
      </c>
      <c r="N811" s="101" t="s">
        <v>499</v>
      </c>
      <c r="O811" s="127" t="s">
        <v>438</v>
      </c>
      <c r="P811" s="101" t="s">
        <v>473</v>
      </c>
      <c r="Q811" s="136">
        <v>30</v>
      </c>
      <c r="R811" s="202"/>
      <c r="S811" s="101"/>
      <c r="T811" s="101"/>
      <c r="U811" s="101"/>
      <c r="V811" s="134"/>
      <c r="W811" s="237"/>
      <c r="X811" s="238"/>
      <c r="Y811" s="228">
        <f t="shared" si="117"/>
        <v>0</v>
      </c>
      <c r="Z811" s="238"/>
      <c r="AA811" s="238"/>
      <c r="AB811" s="240"/>
      <c r="AC811" s="241" t="s">
        <v>496</v>
      </c>
      <c r="AD811" s="242">
        <v>0</v>
      </c>
      <c r="AE811" s="243">
        <v>0</v>
      </c>
      <c r="AF811" s="230">
        <f t="shared" si="118"/>
        <v>0</v>
      </c>
      <c r="AG811" s="243">
        <v>0</v>
      </c>
      <c r="AH811" s="243">
        <v>40</v>
      </c>
      <c r="AI811" s="230">
        <f t="shared" si="119"/>
        <v>40</v>
      </c>
      <c r="AJ811" s="238">
        <v>0</v>
      </c>
      <c r="AK811" s="238">
        <v>40</v>
      </c>
      <c r="AL811" s="239">
        <v>40</v>
      </c>
      <c r="AM811" s="243" t="s">
        <v>444</v>
      </c>
      <c r="AN811" s="243">
        <v>0</v>
      </c>
      <c r="AO811" s="245">
        <v>0</v>
      </c>
      <c r="AP811" s="132" t="s">
        <v>638</v>
      </c>
      <c r="AQ811" s="133" t="s">
        <v>643</v>
      </c>
      <c r="AR811" s="191"/>
      <c r="AS811" s="191"/>
      <c r="AT811" s="191"/>
      <c r="AU811" s="191"/>
      <c r="AV811" s="191"/>
      <c r="AW811" s="191"/>
    </row>
    <row r="812" spans="1:49" ht="22.5" x14ac:dyDescent="0.15">
      <c r="A812" s="103" t="s">
        <v>496</v>
      </c>
      <c r="B812" s="101" t="s">
        <v>1907</v>
      </c>
      <c r="C812" s="101" t="s">
        <v>1908</v>
      </c>
      <c r="D812" s="160" t="s">
        <v>1778</v>
      </c>
      <c r="E812" s="101" t="s">
        <v>259</v>
      </c>
      <c r="F812" s="101" t="s">
        <v>259</v>
      </c>
      <c r="G812" s="101"/>
      <c r="H812" s="101"/>
      <c r="I812" s="101"/>
      <c r="J812" s="101"/>
      <c r="K812" s="101"/>
      <c r="L812" s="101"/>
      <c r="M812" s="101" t="s">
        <v>436</v>
      </c>
      <c r="N812" s="101" t="s">
        <v>499</v>
      </c>
      <c r="O812" s="127" t="s">
        <v>438</v>
      </c>
      <c r="P812" s="101" t="s">
        <v>473</v>
      </c>
      <c r="Q812" s="136">
        <v>30</v>
      </c>
      <c r="R812" s="202"/>
      <c r="S812" s="101"/>
      <c r="T812" s="101"/>
      <c r="U812" s="101"/>
      <c r="V812" s="134"/>
      <c r="W812" s="237"/>
      <c r="X812" s="238"/>
      <c r="Y812" s="228">
        <f t="shared" si="117"/>
        <v>0</v>
      </c>
      <c r="Z812" s="238"/>
      <c r="AA812" s="238"/>
      <c r="AB812" s="240"/>
      <c r="AC812" s="241" t="s">
        <v>496</v>
      </c>
      <c r="AD812" s="242">
        <v>0</v>
      </c>
      <c r="AE812" s="243">
        <v>0</v>
      </c>
      <c r="AF812" s="230">
        <f t="shared" si="118"/>
        <v>0</v>
      </c>
      <c r="AG812" s="243">
        <v>0</v>
      </c>
      <c r="AH812" s="243">
        <v>45</v>
      </c>
      <c r="AI812" s="230">
        <f t="shared" si="119"/>
        <v>45</v>
      </c>
      <c r="AJ812" s="238">
        <v>0</v>
      </c>
      <c r="AK812" s="238">
        <v>45</v>
      </c>
      <c r="AL812" s="239">
        <v>45</v>
      </c>
      <c r="AM812" s="243" t="s">
        <v>444</v>
      </c>
      <c r="AN812" s="243">
        <v>0</v>
      </c>
      <c r="AO812" s="245">
        <v>0</v>
      </c>
      <c r="AP812" s="132" t="s">
        <v>638</v>
      </c>
      <c r="AQ812" s="133" t="s">
        <v>643</v>
      </c>
      <c r="AR812" s="191"/>
      <c r="AS812" s="191"/>
      <c r="AT812" s="191"/>
      <c r="AU812" s="191"/>
      <c r="AV812" s="191"/>
      <c r="AW812" s="191"/>
    </row>
    <row r="813" spans="1:49" ht="33.75" x14ac:dyDescent="0.15">
      <c r="A813" s="103" t="s">
        <v>496</v>
      </c>
      <c r="B813" s="101" t="s">
        <v>1907</v>
      </c>
      <c r="C813" s="101" t="s">
        <v>1908</v>
      </c>
      <c r="D813" s="160" t="s">
        <v>1826</v>
      </c>
      <c r="E813" s="101" t="s">
        <v>259</v>
      </c>
      <c r="F813" s="101" t="s">
        <v>259</v>
      </c>
      <c r="G813" s="101"/>
      <c r="H813" s="101"/>
      <c r="I813" s="101"/>
      <c r="J813" s="101"/>
      <c r="K813" s="101"/>
      <c r="L813" s="101"/>
      <c r="M813" s="101" t="s">
        <v>436</v>
      </c>
      <c r="N813" s="101" t="s">
        <v>499</v>
      </c>
      <c r="O813" s="127" t="s">
        <v>438</v>
      </c>
      <c r="P813" s="101" t="s">
        <v>473</v>
      </c>
      <c r="Q813" s="136">
        <v>30</v>
      </c>
      <c r="R813" s="202"/>
      <c r="S813" s="101"/>
      <c r="T813" s="101"/>
      <c r="U813" s="101"/>
      <c r="V813" s="134"/>
      <c r="W813" s="237"/>
      <c r="X813" s="238"/>
      <c r="Y813" s="228">
        <f t="shared" si="117"/>
        <v>0</v>
      </c>
      <c r="Z813" s="238"/>
      <c r="AA813" s="238"/>
      <c r="AB813" s="240"/>
      <c r="AC813" s="241" t="s">
        <v>496</v>
      </c>
      <c r="AD813" s="242">
        <v>0</v>
      </c>
      <c r="AE813" s="243">
        <v>0</v>
      </c>
      <c r="AF813" s="230">
        <f t="shared" si="118"/>
        <v>0</v>
      </c>
      <c r="AG813" s="243">
        <v>0</v>
      </c>
      <c r="AH813" s="243">
        <v>0</v>
      </c>
      <c r="AI813" s="230">
        <f t="shared" si="119"/>
        <v>0</v>
      </c>
      <c r="AJ813" s="238">
        <v>0</v>
      </c>
      <c r="AK813" s="238">
        <v>0</v>
      </c>
      <c r="AL813" s="239">
        <v>0</v>
      </c>
      <c r="AM813" s="243" t="s">
        <v>444</v>
      </c>
      <c r="AN813" s="243">
        <v>0</v>
      </c>
      <c r="AO813" s="245">
        <v>0</v>
      </c>
      <c r="AP813" s="132" t="s">
        <v>638</v>
      </c>
      <c r="AQ813" s="133" t="s">
        <v>643</v>
      </c>
      <c r="AR813" s="191"/>
      <c r="AS813" s="191"/>
      <c r="AT813" s="191"/>
      <c r="AU813" s="191"/>
      <c r="AV813" s="191"/>
      <c r="AW813" s="191"/>
    </row>
    <row r="814" spans="1:49" ht="22.5" x14ac:dyDescent="0.15">
      <c r="A814" s="103" t="s">
        <v>496</v>
      </c>
      <c r="B814" s="101" t="s">
        <v>1907</v>
      </c>
      <c r="C814" s="101" t="s">
        <v>1908</v>
      </c>
      <c r="D814" s="160" t="s">
        <v>1827</v>
      </c>
      <c r="E814" s="101" t="s">
        <v>259</v>
      </c>
      <c r="F814" s="101" t="s">
        <v>259</v>
      </c>
      <c r="G814" s="101"/>
      <c r="H814" s="101"/>
      <c r="I814" s="101"/>
      <c r="J814" s="101"/>
      <c r="K814" s="101"/>
      <c r="L814" s="101"/>
      <c r="M814" s="101" t="s">
        <v>436</v>
      </c>
      <c r="N814" s="101" t="s">
        <v>499</v>
      </c>
      <c r="O814" s="127" t="s">
        <v>438</v>
      </c>
      <c r="P814" s="101" t="s">
        <v>473</v>
      </c>
      <c r="Q814" s="136">
        <v>30</v>
      </c>
      <c r="R814" s="202"/>
      <c r="S814" s="101"/>
      <c r="T814" s="101"/>
      <c r="U814" s="101"/>
      <c r="V814" s="134"/>
      <c r="W814" s="237"/>
      <c r="X814" s="238"/>
      <c r="Y814" s="228">
        <f t="shared" si="117"/>
        <v>0</v>
      </c>
      <c r="Z814" s="238"/>
      <c r="AA814" s="238"/>
      <c r="AB814" s="240"/>
      <c r="AC814" s="241" t="s">
        <v>496</v>
      </c>
      <c r="AD814" s="242">
        <v>0</v>
      </c>
      <c r="AE814" s="243">
        <v>0</v>
      </c>
      <c r="AF814" s="230">
        <f t="shared" si="118"/>
        <v>0</v>
      </c>
      <c r="AG814" s="243">
        <v>0</v>
      </c>
      <c r="AH814" s="243">
        <v>0</v>
      </c>
      <c r="AI814" s="230">
        <f t="shared" si="119"/>
        <v>0</v>
      </c>
      <c r="AJ814" s="238">
        <v>0</v>
      </c>
      <c r="AK814" s="238">
        <v>0</v>
      </c>
      <c r="AL814" s="239">
        <v>0</v>
      </c>
      <c r="AM814" s="243" t="s">
        <v>444</v>
      </c>
      <c r="AN814" s="243">
        <v>0</v>
      </c>
      <c r="AO814" s="245">
        <v>0</v>
      </c>
      <c r="AP814" s="132" t="s">
        <v>638</v>
      </c>
      <c r="AQ814" s="133" t="s">
        <v>643</v>
      </c>
      <c r="AR814" s="191"/>
      <c r="AS814" s="191"/>
      <c r="AT814" s="191"/>
      <c r="AU814" s="191"/>
      <c r="AV814" s="191"/>
      <c r="AW814" s="191"/>
    </row>
    <row r="815" spans="1:49" ht="22.5" x14ac:dyDescent="0.15">
      <c r="A815" s="103" t="s">
        <v>496</v>
      </c>
      <c r="B815" s="101" t="s">
        <v>1907</v>
      </c>
      <c r="C815" s="101" t="s">
        <v>1908</v>
      </c>
      <c r="D815" s="160" t="s">
        <v>1828</v>
      </c>
      <c r="E815" s="101" t="s">
        <v>259</v>
      </c>
      <c r="F815" s="101" t="s">
        <v>259</v>
      </c>
      <c r="G815" s="101"/>
      <c r="H815" s="101"/>
      <c r="I815" s="101"/>
      <c r="J815" s="101"/>
      <c r="K815" s="101"/>
      <c r="L815" s="101"/>
      <c r="M815" s="101" t="s">
        <v>436</v>
      </c>
      <c r="N815" s="101" t="s">
        <v>499</v>
      </c>
      <c r="O815" s="127" t="s">
        <v>438</v>
      </c>
      <c r="P815" s="101" t="s">
        <v>473</v>
      </c>
      <c r="Q815" s="136">
        <v>30</v>
      </c>
      <c r="R815" s="202"/>
      <c r="S815" s="101"/>
      <c r="T815" s="101"/>
      <c r="U815" s="101"/>
      <c r="V815" s="134"/>
      <c r="W815" s="237"/>
      <c r="X815" s="238"/>
      <c r="Y815" s="228">
        <f t="shared" si="117"/>
        <v>0</v>
      </c>
      <c r="Z815" s="238"/>
      <c r="AA815" s="238"/>
      <c r="AB815" s="240"/>
      <c r="AC815" s="241" t="s">
        <v>496</v>
      </c>
      <c r="AD815" s="242">
        <v>0</v>
      </c>
      <c r="AE815" s="243">
        <v>0</v>
      </c>
      <c r="AF815" s="230">
        <f t="shared" si="118"/>
        <v>0</v>
      </c>
      <c r="AG815" s="243">
        <v>0</v>
      </c>
      <c r="AH815" s="243">
        <v>2</v>
      </c>
      <c r="AI815" s="230">
        <f t="shared" si="119"/>
        <v>2</v>
      </c>
      <c r="AJ815" s="238">
        <v>0</v>
      </c>
      <c r="AK815" s="238">
        <v>2</v>
      </c>
      <c r="AL815" s="239">
        <v>2</v>
      </c>
      <c r="AM815" s="243" t="s">
        <v>444</v>
      </c>
      <c r="AN815" s="243">
        <v>0</v>
      </c>
      <c r="AO815" s="245">
        <v>0</v>
      </c>
      <c r="AP815" s="132" t="s">
        <v>638</v>
      </c>
      <c r="AQ815" s="133" t="s">
        <v>643</v>
      </c>
      <c r="AR815" s="191"/>
      <c r="AS815" s="191"/>
      <c r="AT815" s="191"/>
      <c r="AU815" s="191"/>
      <c r="AV815" s="191"/>
      <c r="AW815" s="191"/>
    </row>
    <row r="816" spans="1:49" ht="22.5" x14ac:dyDescent="0.15">
      <c r="A816" s="103" t="s">
        <v>496</v>
      </c>
      <c r="B816" s="101" t="s">
        <v>1907</v>
      </c>
      <c r="C816" s="101" t="s">
        <v>1908</v>
      </c>
      <c r="D816" s="160" t="s">
        <v>1829</v>
      </c>
      <c r="E816" s="101" t="s">
        <v>259</v>
      </c>
      <c r="F816" s="101" t="s">
        <v>259</v>
      </c>
      <c r="G816" s="101"/>
      <c r="H816" s="101"/>
      <c r="I816" s="101"/>
      <c r="J816" s="101"/>
      <c r="K816" s="101"/>
      <c r="L816" s="101"/>
      <c r="M816" s="101" t="s">
        <v>436</v>
      </c>
      <c r="N816" s="101" t="s">
        <v>499</v>
      </c>
      <c r="O816" s="127" t="s">
        <v>438</v>
      </c>
      <c r="P816" s="101" t="s">
        <v>473</v>
      </c>
      <c r="Q816" s="136">
        <v>30</v>
      </c>
      <c r="R816" s="202"/>
      <c r="S816" s="101"/>
      <c r="T816" s="101"/>
      <c r="U816" s="101"/>
      <c r="V816" s="134"/>
      <c r="W816" s="237"/>
      <c r="X816" s="238"/>
      <c r="Y816" s="228">
        <f t="shared" si="117"/>
        <v>0</v>
      </c>
      <c r="Z816" s="238"/>
      <c r="AA816" s="238"/>
      <c r="AB816" s="240"/>
      <c r="AC816" s="241" t="s">
        <v>496</v>
      </c>
      <c r="AD816" s="242">
        <v>0</v>
      </c>
      <c r="AE816" s="243">
        <v>0</v>
      </c>
      <c r="AF816" s="230">
        <f t="shared" si="118"/>
        <v>0</v>
      </c>
      <c r="AG816" s="243">
        <v>0</v>
      </c>
      <c r="AH816" s="243">
        <v>0</v>
      </c>
      <c r="AI816" s="230">
        <f t="shared" si="119"/>
        <v>0</v>
      </c>
      <c r="AJ816" s="238">
        <v>0</v>
      </c>
      <c r="AK816" s="238">
        <v>0</v>
      </c>
      <c r="AL816" s="239">
        <v>0</v>
      </c>
      <c r="AM816" s="243" t="s">
        <v>444</v>
      </c>
      <c r="AN816" s="243">
        <v>0</v>
      </c>
      <c r="AO816" s="245">
        <v>0</v>
      </c>
      <c r="AP816" s="132" t="s">
        <v>638</v>
      </c>
      <c r="AQ816" s="133" t="s">
        <v>643</v>
      </c>
      <c r="AR816" s="191"/>
      <c r="AS816" s="191"/>
      <c r="AT816" s="191"/>
      <c r="AU816" s="191"/>
      <c r="AV816" s="191"/>
      <c r="AW816" s="191"/>
    </row>
    <row r="817" spans="1:49" ht="22.5" x14ac:dyDescent="0.15">
      <c r="A817" s="103" t="s">
        <v>496</v>
      </c>
      <c r="B817" s="101" t="s">
        <v>1907</v>
      </c>
      <c r="C817" s="101" t="s">
        <v>1908</v>
      </c>
      <c r="D817" s="160" t="s">
        <v>1830</v>
      </c>
      <c r="E817" s="101" t="s">
        <v>259</v>
      </c>
      <c r="F817" s="101" t="s">
        <v>259</v>
      </c>
      <c r="G817" s="101"/>
      <c r="H817" s="101"/>
      <c r="I817" s="101"/>
      <c r="J817" s="101"/>
      <c r="K817" s="101"/>
      <c r="L817" s="101"/>
      <c r="M817" s="101" t="s">
        <v>436</v>
      </c>
      <c r="N817" s="101" t="s">
        <v>499</v>
      </c>
      <c r="O817" s="127" t="s">
        <v>438</v>
      </c>
      <c r="P817" s="101" t="s">
        <v>473</v>
      </c>
      <c r="Q817" s="136">
        <v>30</v>
      </c>
      <c r="R817" s="202"/>
      <c r="S817" s="101"/>
      <c r="T817" s="101"/>
      <c r="U817" s="101"/>
      <c r="V817" s="134"/>
      <c r="W817" s="237"/>
      <c r="X817" s="238"/>
      <c r="Y817" s="228">
        <f t="shared" si="117"/>
        <v>0</v>
      </c>
      <c r="Z817" s="238"/>
      <c r="AA817" s="238"/>
      <c r="AB817" s="240"/>
      <c r="AC817" s="241" t="s">
        <v>496</v>
      </c>
      <c r="AD817" s="242">
        <v>0</v>
      </c>
      <c r="AE817" s="243">
        <v>0</v>
      </c>
      <c r="AF817" s="230">
        <f t="shared" si="118"/>
        <v>0</v>
      </c>
      <c r="AG817" s="243">
        <v>0</v>
      </c>
      <c r="AH817" s="243">
        <v>1</v>
      </c>
      <c r="AI817" s="230">
        <f t="shared" si="119"/>
        <v>1</v>
      </c>
      <c r="AJ817" s="238">
        <v>0</v>
      </c>
      <c r="AK817" s="238">
        <v>1</v>
      </c>
      <c r="AL817" s="239">
        <v>1</v>
      </c>
      <c r="AM817" s="243" t="s">
        <v>444</v>
      </c>
      <c r="AN817" s="243">
        <v>0</v>
      </c>
      <c r="AO817" s="245">
        <v>0</v>
      </c>
      <c r="AP817" s="132" t="s">
        <v>638</v>
      </c>
      <c r="AQ817" s="133" t="s">
        <v>643</v>
      </c>
      <c r="AR817" s="191"/>
      <c r="AS817" s="191"/>
      <c r="AT817" s="191"/>
      <c r="AU817" s="191"/>
      <c r="AV817" s="191"/>
      <c r="AW817" s="191"/>
    </row>
    <row r="818" spans="1:49" ht="22.5" x14ac:dyDescent="0.15">
      <c r="A818" s="103" t="s">
        <v>496</v>
      </c>
      <c r="B818" s="101" t="s">
        <v>1907</v>
      </c>
      <c r="C818" s="101" t="s">
        <v>1908</v>
      </c>
      <c r="D818" s="160" t="s">
        <v>1831</v>
      </c>
      <c r="E818" s="101" t="s">
        <v>259</v>
      </c>
      <c r="F818" s="101" t="s">
        <v>259</v>
      </c>
      <c r="G818" s="101"/>
      <c r="H818" s="101"/>
      <c r="I818" s="101"/>
      <c r="J818" s="101"/>
      <c r="K818" s="101"/>
      <c r="L818" s="101"/>
      <c r="M818" s="101" t="s">
        <v>436</v>
      </c>
      <c r="N818" s="101" t="s">
        <v>499</v>
      </c>
      <c r="O818" s="127" t="s">
        <v>438</v>
      </c>
      <c r="P818" s="101" t="s">
        <v>473</v>
      </c>
      <c r="Q818" s="136">
        <v>30</v>
      </c>
      <c r="R818" s="202"/>
      <c r="S818" s="101"/>
      <c r="T818" s="101"/>
      <c r="U818" s="101"/>
      <c r="V818" s="134"/>
      <c r="W818" s="237"/>
      <c r="X818" s="238"/>
      <c r="Y818" s="228">
        <f t="shared" si="117"/>
        <v>0</v>
      </c>
      <c r="Z818" s="238"/>
      <c r="AA818" s="238"/>
      <c r="AB818" s="240"/>
      <c r="AC818" s="241" t="s">
        <v>496</v>
      </c>
      <c r="AD818" s="242">
        <v>0</v>
      </c>
      <c r="AE818" s="243">
        <v>0</v>
      </c>
      <c r="AF818" s="230">
        <f t="shared" si="118"/>
        <v>0</v>
      </c>
      <c r="AG818" s="243">
        <v>0</v>
      </c>
      <c r="AH818" s="243">
        <v>0</v>
      </c>
      <c r="AI818" s="230">
        <f t="shared" si="119"/>
        <v>0</v>
      </c>
      <c r="AJ818" s="238">
        <v>0</v>
      </c>
      <c r="AK818" s="238">
        <v>0</v>
      </c>
      <c r="AL818" s="239">
        <v>0</v>
      </c>
      <c r="AM818" s="243" t="s">
        <v>444</v>
      </c>
      <c r="AN818" s="243">
        <v>0</v>
      </c>
      <c r="AO818" s="245">
        <v>0</v>
      </c>
      <c r="AP818" s="132" t="s">
        <v>638</v>
      </c>
      <c r="AQ818" s="133" t="s">
        <v>643</v>
      </c>
      <c r="AR818" s="191"/>
      <c r="AS818" s="191"/>
      <c r="AT818" s="191"/>
      <c r="AU818" s="191"/>
      <c r="AV818" s="191"/>
      <c r="AW818" s="191"/>
    </row>
    <row r="819" spans="1:49" ht="22.5" x14ac:dyDescent="0.15">
      <c r="A819" s="103" t="s">
        <v>496</v>
      </c>
      <c r="B819" s="101" t="s">
        <v>1907</v>
      </c>
      <c r="C819" s="101" t="s">
        <v>1908</v>
      </c>
      <c r="D819" s="160" t="s">
        <v>1832</v>
      </c>
      <c r="E819" s="101" t="s">
        <v>259</v>
      </c>
      <c r="F819" s="101" t="s">
        <v>259</v>
      </c>
      <c r="G819" s="101"/>
      <c r="H819" s="101"/>
      <c r="I819" s="101"/>
      <c r="J819" s="101"/>
      <c r="K819" s="101"/>
      <c r="L819" s="101"/>
      <c r="M819" s="101" t="s">
        <v>436</v>
      </c>
      <c r="N819" s="101" t="s">
        <v>499</v>
      </c>
      <c r="O819" s="127" t="s">
        <v>438</v>
      </c>
      <c r="P819" s="101" t="s">
        <v>473</v>
      </c>
      <c r="Q819" s="136">
        <v>30</v>
      </c>
      <c r="R819" s="202"/>
      <c r="S819" s="101"/>
      <c r="T819" s="101"/>
      <c r="U819" s="101"/>
      <c r="V819" s="134"/>
      <c r="W819" s="237"/>
      <c r="X819" s="238"/>
      <c r="Y819" s="228">
        <f t="shared" si="117"/>
        <v>0</v>
      </c>
      <c r="Z819" s="238"/>
      <c r="AA819" s="238"/>
      <c r="AB819" s="240"/>
      <c r="AC819" s="241" t="s">
        <v>496</v>
      </c>
      <c r="AD819" s="242">
        <v>0</v>
      </c>
      <c r="AE819" s="243">
        <v>0</v>
      </c>
      <c r="AF819" s="230">
        <f t="shared" si="118"/>
        <v>0</v>
      </c>
      <c r="AG819" s="243">
        <v>0</v>
      </c>
      <c r="AH819" s="243">
        <v>0</v>
      </c>
      <c r="AI819" s="230">
        <f t="shared" si="119"/>
        <v>0</v>
      </c>
      <c r="AJ819" s="238">
        <v>0</v>
      </c>
      <c r="AK819" s="238">
        <v>0</v>
      </c>
      <c r="AL819" s="239">
        <v>0</v>
      </c>
      <c r="AM819" s="243" t="s">
        <v>444</v>
      </c>
      <c r="AN819" s="243">
        <v>0</v>
      </c>
      <c r="AO819" s="245">
        <v>0</v>
      </c>
      <c r="AP819" s="132" t="s">
        <v>638</v>
      </c>
      <c r="AQ819" s="133" t="s">
        <v>643</v>
      </c>
      <c r="AR819" s="191"/>
      <c r="AS819" s="191"/>
      <c r="AT819" s="191"/>
      <c r="AU819" s="191"/>
      <c r="AV819" s="191"/>
      <c r="AW819" s="191"/>
    </row>
    <row r="820" spans="1:49" ht="22.5" x14ac:dyDescent="0.15">
      <c r="A820" s="103" t="s">
        <v>496</v>
      </c>
      <c r="B820" s="101" t="s">
        <v>1907</v>
      </c>
      <c r="C820" s="101" t="s">
        <v>1908</v>
      </c>
      <c r="D820" s="160" t="s">
        <v>1833</v>
      </c>
      <c r="E820" s="101" t="s">
        <v>259</v>
      </c>
      <c r="F820" s="101" t="s">
        <v>259</v>
      </c>
      <c r="G820" s="101"/>
      <c r="H820" s="101"/>
      <c r="I820" s="101"/>
      <c r="J820" s="101"/>
      <c r="K820" s="101"/>
      <c r="L820" s="101"/>
      <c r="M820" s="101" t="s">
        <v>436</v>
      </c>
      <c r="N820" s="101" t="s">
        <v>499</v>
      </c>
      <c r="O820" s="127" t="s">
        <v>438</v>
      </c>
      <c r="P820" s="101" t="s">
        <v>473</v>
      </c>
      <c r="Q820" s="136">
        <v>30</v>
      </c>
      <c r="R820" s="202"/>
      <c r="S820" s="101"/>
      <c r="T820" s="101"/>
      <c r="U820" s="101"/>
      <c r="V820" s="134"/>
      <c r="W820" s="237"/>
      <c r="X820" s="238"/>
      <c r="Y820" s="228">
        <f t="shared" si="117"/>
        <v>0</v>
      </c>
      <c r="Z820" s="238"/>
      <c r="AA820" s="238"/>
      <c r="AB820" s="240"/>
      <c r="AC820" s="241" t="s">
        <v>496</v>
      </c>
      <c r="AD820" s="242">
        <v>0</v>
      </c>
      <c r="AE820" s="243">
        <v>0</v>
      </c>
      <c r="AF820" s="230">
        <f t="shared" si="118"/>
        <v>0</v>
      </c>
      <c r="AG820" s="243">
        <v>0</v>
      </c>
      <c r="AH820" s="243">
        <v>9</v>
      </c>
      <c r="AI820" s="230">
        <f t="shared" si="119"/>
        <v>9</v>
      </c>
      <c r="AJ820" s="238">
        <v>0</v>
      </c>
      <c r="AK820" s="238">
        <v>9</v>
      </c>
      <c r="AL820" s="239">
        <v>9</v>
      </c>
      <c r="AM820" s="243" t="s">
        <v>444</v>
      </c>
      <c r="AN820" s="243">
        <v>0</v>
      </c>
      <c r="AO820" s="245">
        <v>0</v>
      </c>
      <c r="AP820" s="132" t="s">
        <v>638</v>
      </c>
      <c r="AQ820" s="133" t="s">
        <v>643</v>
      </c>
      <c r="AR820" s="191"/>
      <c r="AS820" s="191"/>
      <c r="AT820" s="191"/>
      <c r="AU820" s="191"/>
      <c r="AV820" s="191"/>
      <c r="AW820" s="191"/>
    </row>
    <row r="821" spans="1:49" ht="22.5" x14ac:dyDescent="0.15">
      <c r="A821" s="103" t="s">
        <v>496</v>
      </c>
      <c r="B821" s="101" t="s">
        <v>1907</v>
      </c>
      <c r="C821" s="101" t="s">
        <v>1908</v>
      </c>
      <c r="D821" s="160" t="s">
        <v>1834</v>
      </c>
      <c r="E821" s="101" t="s">
        <v>259</v>
      </c>
      <c r="F821" s="101" t="s">
        <v>259</v>
      </c>
      <c r="G821" s="101"/>
      <c r="H821" s="101"/>
      <c r="I821" s="101"/>
      <c r="J821" s="101"/>
      <c r="K821" s="101"/>
      <c r="L821" s="101"/>
      <c r="M821" s="101" t="s">
        <v>436</v>
      </c>
      <c r="N821" s="101" t="s">
        <v>499</v>
      </c>
      <c r="O821" s="127" t="s">
        <v>438</v>
      </c>
      <c r="P821" s="101" t="s">
        <v>473</v>
      </c>
      <c r="Q821" s="136">
        <v>30</v>
      </c>
      <c r="R821" s="202"/>
      <c r="S821" s="101"/>
      <c r="T821" s="101"/>
      <c r="U821" s="101"/>
      <c r="V821" s="134"/>
      <c r="W821" s="237"/>
      <c r="X821" s="238"/>
      <c r="Y821" s="228">
        <f t="shared" si="117"/>
        <v>0</v>
      </c>
      <c r="Z821" s="238"/>
      <c r="AA821" s="238"/>
      <c r="AB821" s="240"/>
      <c r="AC821" s="241" t="s">
        <v>496</v>
      </c>
      <c r="AD821" s="242">
        <v>0</v>
      </c>
      <c r="AE821" s="243">
        <v>0</v>
      </c>
      <c r="AF821" s="230">
        <f t="shared" si="118"/>
        <v>0</v>
      </c>
      <c r="AG821" s="243">
        <v>0</v>
      </c>
      <c r="AH821" s="243">
        <v>1</v>
      </c>
      <c r="AI821" s="230">
        <f t="shared" si="119"/>
        <v>1</v>
      </c>
      <c r="AJ821" s="238">
        <v>0</v>
      </c>
      <c r="AK821" s="238">
        <v>1</v>
      </c>
      <c r="AL821" s="239">
        <v>1</v>
      </c>
      <c r="AM821" s="243" t="s">
        <v>444</v>
      </c>
      <c r="AN821" s="243">
        <v>0</v>
      </c>
      <c r="AO821" s="245">
        <v>0</v>
      </c>
      <c r="AP821" s="132" t="s">
        <v>638</v>
      </c>
      <c r="AQ821" s="133" t="s">
        <v>643</v>
      </c>
      <c r="AR821" s="191"/>
      <c r="AS821" s="191"/>
      <c r="AT821" s="191"/>
      <c r="AU821" s="191"/>
      <c r="AV821" s="191"/>
      <c r="AW821" s="191"/>
    </row>
    <row r="822" spans="1:49" ht="22.5" x14ac:dyDescent="0.15">
      <c r="A822" s="103" t="s">
        <v>496</v>
      </c>
      <c r="B822" s="101" t="s">
        <v>1907</v>
      </c>
      <c r="C822" s="101" t="s">
        <v>1908</v>
      </c>
      <c r="D822" s="160" t="s">
        <v>1835</v>
      </c>
      <c r="E822" s="101" t="s">
        <v>259</v>
      </c>
      <c r="F822" s="101" t="s">
        <v>259</v>
      </c>
      <c r="G822" s="101"/>
      <c r="H822" s="101"/>
      <c r="I822" s="101"/>
      <c r="J822" s="101"/>
      <c r="K822" s="101"/>
      <c r="L822" s="101"/>
      <c r="M822" s="101" t="s">
        <v>436</v>
      </c>
      <c r="N822" s="101" t="s">
        <v>499</v>
      </c>
      <c r="O822" s="127" t="s">
        <v>438</v>
      </c>
      <c r="P822" s="101" t="s">
        <v>473</v>
      </c>
      <c r="Q822" s="136">
        <v>30</v>
      </c>
      <c r="R822" s="202"/>
      <c r="S822" s="101"/>
      <c r="T822" s="101"/>
      <c r="U822" s="101"/>
      <c r="V822" s="134"/>
      <c r="W822" s="237"/>
      <c r="X822" s="238"/>
      <c r="Y822" s="228">
        <f t="shared" si="117"/>
        <v>0</v>
      </c>
      <c r="Z822" s="238"/>
      <c r="AA822" s="238"/>
      <c r="AB822" s="240"/>
      <c r="AC822" s="241" t="s">
        <v>496</v>
      </c>
      <c r="AD822" s="242">
        <v>0</v>
      </c>
      <c r="AE822" s="243">
        <v>0</v>
      </c>
      <c r="AF822" s="230">
        <f t="shared" si="118"/>
        <v>0</v>
      </c>
      <c r="AG822" s="243">
        <v>0</v>
      </c>
      <c r="AH822" s="243">
        <v>2</v>
      </c>
      <c r="AI822" s="230">
        <f t="shared" si="119"/>
        <v>2</v>
      </c>
      <c r="AJ822" s="238">
        <v>0</v>
      </c>
      <c r="AK822" s="238">
        <v>2</v>
      </c>
      <c r="AL822" s="239">
        <v>2</v>
      </c>
      <c r="AM822" s="243" t="s">
        <v>444</v>
      </c>
      <c r="AN822" s="243">
        <v>0</v>
      </c>
      <c r="AO822" s="245">
        <v>0</v>
      </c>
      <c r="AP822" s="132" t="s">
        <v>638</v>
      </c>
      <c r="AQ822" s="133" t="s">
        <v>643</v>
      </c>
      <c r="AR822" s="191"/>
      <c r="AS822" s="191"/>
      <c r="AT822" s="191"/>
      <c r="AU822" s="191"/>
      <c r="AV822" s="191"/>
      <c r="AW822" s="191"/>
    </row>
    <row r="823" spans="1:49" ht="22.5" x14ac:dyDescent="0.15">
      <c r="A823" s="103" t="s">
        <v>496</v>
      </c>
      <c r="B823" s="101" t="s">
        <v>1907</v>
      </c>
      <c r="C823" s="101" t="s">
        <v>1908</v>
      </c>
      <c r="D823" s="160" t="s">
        <v>1836</v>
      </c>
      <c r="E823" s="101" t="s">
        <v>259</v>
      </c>
      <c r="F823" s="101" t="s">
        <v>259</v>
      </c>
      <c r="G823" s="101"/>
      <c r="H823" s="101"/>
      <c r="I823" s="101"/>
      <c r="J823" s="101"/>
      <c r="K823" s="101"/>
      <c r="L823" s="101"/>
      <c r="M823" s="101" t="s">
        <v>436</v>
      </c>
      <c r="N823" s="101" t="s">
        <v>499</v>
      </c>
      <c r="O823" s="127" t="s">
        <v>438</v>
      </c>
      <c r="P823" s="101" t="s">
        <v>473</v>
      </c>
      <c r="Q823" s="136">
        <v>30</v>
      </c>
      <c r="R823" s="202"/>
      <c r="S823" s="101"/>
      <c r="T823" s="101"/>
      <c r="U823" s="101"/>
      <c r="V823" s="134"/>
      <c r="W823" s="237"/>
      <c r="X823" s="238"/>
      <c r="Y823" s="228">
        <f t="shared" si="117"/>
        <v>0</v>
      </c>
      <c r="Z823" s="238"/>
      <c r="AA823" s="238"/>
      <c r="AB823" s="240"/>
      <c r="AC823" s="241" t="s">
        <v>496</v>
      </c>
      <c r="AD823" s="242">
        <v>0</v>
      </c>
      <c r="AE823" s="243">
        <v>0</v>
      </c>
      <c r="AF823" s="230">
        <f t="shared" si="118"/>
        <v>0</v>
      </c>
      <c r="AG823" s="243">
        <v>0</v>
      </c>
      <c r="AH823" s="243">
        <v>5</v>
      </c>
      <c r="AI823" s="230">
        <f t="shared" si="119"/>
        <v>5</v>
      </c>
      <c r="AJ823" s="238">
        <v>0</v>
      </c>
      <c r="AK823" s="238">
        <v>5</v>
      </c>
      <c r="AL823" s="239">
        <v>5</v>
      </c>
      <c r="AM823" s="243" t="s">
        <v>444</v>
      </c>
      <c r="AN823" s="243">
        <v>0</v>
      </c>
      <c r="AO823" s="245">
        <v>0</v>
      </c>
      <c r="AP823" s="132" t="s">
        <v>638</v>
      </c>
      <c r="AQ823" s="133" t="s">
        <v>643</v>
      </c>
      <c r="AR823" s="191"/>
      <c r="AS823" s="191"/>
      <c r="AT823" s="191"/>
      <c r="AU823" s="191"/>
      <c r="AV823" s="191"/>
      <c r="AW823" s="191"/>
    </row>
    <row r="824" spans="1:49" ht="22.5" x14ac:dyDescent="0.15">
      <c r="A824" s="103" t="s">
        <v>496</v>
      </c>
      <c r="B824" s="101" t="s">
        <v>1907</v>
      </c>
      <c r="C824" s="101" t="s">
        <v>1908</v>
      </c>
      <c r="D824" s="160" t="s">
        <v>1837</v>
      </c>
      <c r="E824" s="101" t="s">
        <v>259</v>
      </c>
      <c r="F824" s="101" t="s">
        <v>259</v>
      </c>
      <c r="G824" s="101"/>
      <c r="H824" s="101"/>
      <c r="I824" s="101"/>
      <c r="J824" s="101"/>
      <c r="K824" s="101"/>
      <c r="L824" s="101"/>
      <c r="M824" s="101" t="s">
        <v>436</v>
      </c>
      <c r="N824" s="101" t="s">
        <v>499</v>
      </c>
      <c r="O824" s="127" t="s">
        <v>438</v>
      </c>
      <c r="P824" s="101" t="s">
        <v>473</v>
      </c>
      <c r="Q824" s="136">
        <v>30</v>
      </c>
      <c r="R824" s="202"/>
      <c r="S824" s="101"/>
      <c r="T824" s="101"/>
      <c r="U824" s="101"/>
      <c r="V824" s="134"/>
      <c r="W824" s="237"/>
      <c r="X824" s="238"/>
      <c r="Y824" s="228">
        <f t="shared" si="117"/>
        <v>0</v>
      </c>
      <c r="Z824" s="238"/>
      <c r="AA824" s="238"/>
      <c r="AB824" s="240"/>
      <c r="AC824" s="241" t="s">
        <v>496</v>
      </c>
      <c r="AD824" s="242">
        <v>0</v>
      </c>
      <c r="AE824" s="243">
        <v>0</v>
      </c>
      <c r="AF824" s="230">
        <f t="shared" si="118"/>
        <v>0</v>
      </c>
      <c r="AG824" s="243">
        <v>0</v>
      </c>
      <c r="AH824" s="243">
        <v>3</v>
      </c>
      <c r="AI824" s="230">
        <f t="shared" si="119"/>
        <v>3</v>
      </c>
      <c r="AJ824" s="238">
        <v>0</v>
      </c>
      <c r="AK824" s="238">
        <v>3</v>
      </c>
      <c r="AL824" s="239">
        <v>3</v>
      </c>
      <c r="AM824" s="243" t="s">
        <v>444</v>
      </c>
      <c r="AN824" s="243">
        <v>0</v>
      </c>
      <c r="AO824" s="245">
        <v>0</v>
      </c>
      <c r="AP824" s="132" t="s">
        <v>638</v>
      </c>
      <c r="AQ824" s="133" t="s">
        <v>643</v>
      </c>
      <c r="AR824" s="191"/>
      <c r="AS824" s="191"/>
      <c r="AT824" s="191"/>
      <c r="AU824" s="191"/>
      <c r="AV824" s="191"/>
      <c r="AW824" s="191"/>
    </row>
    <row r="825" spans="1:49" ht="22.5" x14ac:dyDescent="0.15">
      <c r="A825" s="103" t="s">
        <v>496</v>
      </c>
      <c r="B825" s="101" t="s">
        <v>1907</v>
      </c>
      <c r="C825" s="101" t="s">
        <v>1908</v>
      </c>
      <c r="D825" s="160" t="s">
        <v>1838</v>
      </c>
      <c r="E825" s="101" t="s">
        <v>259</v>
      </c>
      <c r="F825" s="101" t="s">
        <v>259</v>
      </c>
      <c r="G825" s="101"/>
      <c r="H825" s="101"/>
      <c r="I825" s="101"/>
      <c r="J825" s="101"/>
      <c r="K825" s="101"/>
      <c r="L825" s="101"/>
      <c r="M825" s="101" t="s">
        <v>436</v>
      </c>
      <c r="N825" s="101" t="s">
        <v>499</v>
      </c>
      <c r="O825" s="127" t="s">
        <v>438</v>
      </c>
      <c r="P825" s="101" t="s">
        <v>473</v>
      </c>
      <c r="Q825" s="136">
        <v>30</v>
      </c>
      <c r="R825" s="202"/>
      <c r="S825" s="101"/>
      <c r="T825" s="101"/>
      <c r="U825" s="101"/>
      <c r="V825" s="134"/>
      <c r="W825" s="237"/>
      <c r="X825" s="238"/>
      <c r="Y825" s="228">
        <f t="shared" si="117"/>
        <v>0</v>
      </c>
      <c r="Z825" s="238"/>
      <c r="AA825" s="238"/>
      <c r="AB825" s="240"/>
      <c r="AC825" s="241" t="s">
        <v>496</v>
      </c>
      <c r="AD825" s="242">
        <v>0</v>
      </c>
      <c r="AE825" s="243">
        <v>0</v>
      </c>
      <c r="AF825" s="230">
        <f t="shared" si="118"/>
        <v>0</v>
      </c>
      <c r="AG825" s="243">
        <v>0</v>
      </c>
      <c r="AH825" s="243">
        <v>8</v>
      </c>
      <c r="AI825" s="230">
        <f t="shared" si="119"/>
        <v>8</v>
      </c>
      <c r="AJ825" s="238">
        <v>0</v>
      </c>
      <c r="AK825" s="238">
        <v>8</v>
      </c>
      <c r="AL825" s="239">
        <v>8</v>
      </c>
      <c r="AM825" s="243" t="s">
        <v>444</v>
      </c>
      <c r="AN825" s="243">
        <v>0</v>
      </c>
      <c r="AO825" s="245">
        <v>0</v>
      </c>
      <c r="AP825" s="132" t="s">
        <v>638</v>
      </c>
      <c r="AQ825" s="133" t="s">
        <v>643</v>
      </c>
      <c r="AR825" s="191"/>
      <c r="AS825" s="191"/>
      <c r="AT825" s="191"/>
      <c r="AU825" s="191"/>
      <c r="AV825" s="191"/>
      <c r="AW825" s="191"/>
    </row>
    <row r="826" spans="1:49" ht="22.5" x14ac:dyDescent="0.15">
      <c r="A826" s="103" t="s">
        <v>496</v>
      </c>
      <c r="B826" s="101" t="s">
        <v>1907</v>
      </c>
      <c r="C826" s="101" t="s">
        <v>1908</v>
      </c>
      <c r="D826" s="160" t="s">
        <v>1737</v>
      </c>
      <c r="E826" s="101" t="s">
        <v>259</v>
      </c>
      <c r="F826" s="101" t="s">
        <v>259</v>
      </c>
      <c r="G826" s="101"/>
      <c r="H826" s="101"/>
      <c r="I826" s="101"/>
      <c r="J826" s="101"/>
      <c r="K826" s="101"/>
      <c r="L826" s="101"/>
      <c r="M826" s="101" t="s">
        <v>436</v>
      </c>
      <c r="N826" s="101" t="s">
        <v>499</v>
      </c>
      <c r="O826" s="127" t="s">
        <v>438</v>
      </c>
      <c r="P826" s="101" t="s">
        <v>473</v>
      </c>
      <c r="Q826" s="136">
        <v>30</v>
      </c>
      <c r="R826" s="202"/>
      <c r="S826" s="101"/>
      <c r="T826" s="101"/>
      <c r="U826" s="101"/>
      <c r="V826" s="134"/>
      <c r="W826" s="237"/>
      <c r="X826" s="238"/>
      <c r="Y826" s="228">
        <f t="shared" si="117"/>
        <v>0</v>
      </c>
      <c r="Z826" s="238"/>
      <c r="AA826" s="238"/>
      <c r="AB826" s="240"/>
      <c r="AC826" s="241" t="s">
        <v>496</v>
      </c>
      <c r="AD826" s="242">
        <v>0</v>
      </c>
      <c r="AE826" s="243">
        <v>0</v>
      </c>
      <c r="AF826" s="230">
        <f t="shared" si="118"/>
        <v>0</v>
      </c>
      <c r="AG826" s="243">
        <v>0</v>
      </c>
      <c r="AH826" s="243">
        <v>2</v>
      </c>
      <c r="AI826" s="230">
        <f t="shared" si="119"/>
        <v>2</v>
      </c>
      <c r="AJ826" s="238">
        <v>0</v>
      </c>
      <c r="AK826" s="238">
        <v>2</v>
      </c>
      <c r="AL826" s="239">
        <v>2</v>
      </c>
      <c r="AM826" s="243" t="s">
        <v>444</v>
      </c>
      <c r="AN826" s="243">
        <v>0</v>
      </c>
      <c r="AO826" s="245">
        <v>0</v>
      </c>
      <c r="AP826" s="132" t="s">
        <v>638</v>
      </c>
      <c r="AQ826" s="133" t="s">
        <v>643</v>
      </c>
      <c r="AR826" s="191"/>
      <c r="AS826" s="191"/>
      <c r="AT826" s="191"/>
      <c r="AU826" s="191"/>
      <c r="AV826" s="191"/>
      <c r="AW826" s="191"/>
    </row>
    <row r="827" spans="1:49" ht="22.5" x14ac:dyDescent="0.15">
      <c r="A827" s="103" t="s">
        <v>496</v>
      </c>
      <c r="B827" s="101" t="s">
        <v>1907</v>
      </c>
      <c r="C827" s="101" t="s">
        <v>1908</v>
      </c>
      <c r="D827" s="160" t="s">
        <v>1738</v>
      </c>
      <c r="E827" s="101" t="s">
        <v>259</v>
      </c>
      <c r="F827" s="101" t="s">
        <v>259</v>
      </c>
      <c r="G827" s="101"/>
      <c r="H827" s="101"/>
      <c r="I827" s="101"/>
      <c r="J827" s="101"/>
      <c r="K827" s="101"/>
      <c r="L827" s="101"/>
      <c r="M827" s="101" t="s">
        <v>436</v>
      </c>
      <c r="N827" s="101" t="s">
        <v>499</v>
      </c>
      <c r="O827" s="127" t="s">
        <v>438</v>
      </c>
      <c r="P827" s="101" t="s">
        <v>473</v>
      </c>
      <c r="Q827" s="136">
        <v>30</v>
      </c>
      <c r="R827" s="202"/>
      <c r="S827" s="101"/>
      <c r="T827" s="101"/>
      <c r="U827" s="101"/>
      <c r="V827" s="134"/>
      <c r="W827" s="237"/>
      <c r="X827" s="238"/>
      <c r="Y827" s="228">
        <f t="shared" si="117"/>
        <v>0</v>
      </c>
      <c r="Z827" s="238"/>
      <c r="AA827" s="238"/>
      <c r="AB827" s="240"/>
      <c r="AC827" s="241" t="s">
        <v>496</v>
      </c>
      <c r="AD827" s="242">
        <v>0</v>
      </c>
      <c r="AE827" s="243">
        <v>0</v>
      </c>
      <c r="AF827" s="230">
        <f t="shared" si="118"/>
        <v>0</v>
      </c>
      <c r="AG827" s="243">
        <v>0</v>
      </c>
      <c r="AH827" s="243">
        <v>0</v>
      </c>
      <c r="AI827" s="230">
        <f t="shared" si="119"/>
        <v>0</v>
      </c>
      <c r="AJ827" s="238">
        <v>0</v>
      </c>
      <c r="AK827" s="238">
        <v>0</v>
      </c>
      <c r="AL827" s="239">
        <v>0</v>
      </c>
      <c r="AM827" s="243" t="s">
        <v>444</v>
      </c>
      <c r="AN827" s="243">
        <v>0</v>
      </c>
      <c r="AO827" s="245">
        <v>0</v>
      </c>
      <c r="AP827" s="132" t="s">
        <v>638</v>
      </c>
      <c r="AQ827" s="133" t="s">
        <v>643</v>
      </c>
      <c r="AR827" s="191"/>
      <c r="AS827" s="191"/>
      <c r="AT827" s="191"/>
      <c r="AU827" s="191"/>
      <c r="AV827" s="191"/>
      <c r="AW827" s="191"/>
    </row>
    <row r="828" spans="1:49" ht="22.5" x14ac:dyDescent="0.15">
      <c r="A828" s="103" t="s">
        <v>496</v>
      </c>
      <c r="B828" s="101" t="s">
        <v>1907</v>
      </c>
      <c r="C828" s="101" t="s">
        <v>1908</v>
      </c>
      <c r="D828" s="160" t="s">
        <v>1739</v>
      </c>
      <c r="E828" s="101" t="s">
        <v>259</v>
      </c>
      <c r="F828" s="101" t="s">
        <v>259</v>
      </c>
      <c r="G828" s="101"/>
      <c r="H828" s="101"/>
      <c r="I828" s="101"/>
      <c r="J828" s="101"/>
      <c r="K828" s="101"/>
      <c r="L828" s="101"/>
      <c r="M828" s="101" t="s">
        <v>436</v>
      </c>
      <c r="N828" s="101" t="s">
        <v>499</v>
      </c>
      <c r="O828" s="127" t="s">
        <v>438</v>
      </c>
      <c r="P828" s="101" t="s">
        <v>473</v>
      </c>
      <c r="Q828" s="136">
        <v>30</v>
      </c>
      <c r="R828" s="202"/>
      <c r="S828" s="101"/>
      <c r="T828" s="101"/>
      <c r="U828" s="101"/>
      <c r="V828" s="134"/>
      <c r="W828" s="237"/>
      <c r="X828" s="238"/>
      <c r="Y828" s="228">
        <f t="shared" si="117"/>
        <v>0</v>
      </c>
      <c r="Z828" s="238"/>
      <c r="AA828" s="238"/>
      <c r="AB828" s="240"/>
      <c r="AC828" s="241" t="s">
        <v>496</v>
      </c>
      <c r="AD828" s="242">
        <v>0</v>
      </c>
      <c r="AE828" s="243">
        <v>0</v>
      </c>
      <c r="AF828" s="230">
        <f t="shared" si="118"/>
        <v>0</v>
      </c>
      <c r="AG828" s="243">
        <v>0</v>
      </c>
      <c r="AH828" s="243">
        <v>4</v>
      </c>
      <c r="AI828" s="230">
        <f t="shared" si="119"/>
        <v>4</v>
      </c>
      <c r="AJ828" s="238">
        <v>0</v>
      </c>
      <c r="AK828" s="238">
        <v>4</v>
      </c>
      <c r="AL828" s="239">
        <v>4</v>
      </c>
      <c r="AM828" s="243" t="s">
        <v>444</v>
      </c>
      <c r="AN828" s="243">
        <v>0</v>
      </c>
      <c r="AO828" s="245">
        <v>0</v>
      </c>
      <c r="AP828" s="132" t="s">
        <v>638</v>
      </c>
      <c r="AQ828" s="133" t="s">
        <v>643</v>
      </c>
      <c r="AR828" s="191"/>
      <c r="AS828" s="191"/>
      <c r="AT828" s="191"/>
      <c r="AU828" s="191"/>
      <c r="AV828" s="191"/>
      <c r="AW828" s="191"/>
    </row>
    <row r="829" spans="1:49" ht="22.5" x14ac:dyDescent="0.15">
      <c r="A829" s="103" t="s">
        <v>496</v>
      </c>
      <c r="B829" s="101" t="s">
        <v>1907</v>
      </c>
      <c r="C829" s="101" t="s">
        <v>1908</v>
      </c>
      <c r="D829" s="160" t="s">
        <v>1741</v>
      </c>
      <c r="E829" s="101" t="s">
        <v>259</v>
      </c>
      <c r="F829" s="101" t="s">
        <v>259</v>
      </c>
      <c r="G829" s="101"/>
      <c r="H829" s="101"/>
      <c r="I829" s="101"/>
      <c r="J829" s="101"/>
      <c r="K829" s="101"/>
      <c r="L829" s="101"/>
      <c r="M829" s="101" t="s">
        <v>436</v>
      </c>
      <c r="N829" s="101" t="s">
        <v>499</v>
      </c>
      <c r="O829" s="127" t="s">
        <v>438</v>
      </c>
      <c r="P829" s="101" t="s">
        <v>473</v>
      </c>
      <c r="Q829" s="136">
        <v>30</v>
      </c>
      <c r="R829" s="202"/>
      <c r="S829" s="101"/>
      <c r="T829" s="101"/>
      <c r="U829" s="101"/>
      <c r="V829" s="134"/>
      <c r="W829" s="237"/>
      <c r="X829" s="238"/>
      <c r="Y829" s="228">
        <f t="shared" si="117"/>
        <v>0</v>
      </c>
      <c r="Z829" s="238"/>
      <c r="AA829" s="238"/>
      <c r="AB829" s="240"/>
      <c r="AC829" s="241" t="s">
        <v>496</v>
      </c>
      <c r="AD829" s="242">
        <v>0</v>
      </c>
      <c r="AE829" s="243">
        <v>0</v>
      </c>
      <c r="AF829" s="230">
        <f t="shared" si="118"/>
        <v>0</v>
      </c>
      <c r="AG829" s="243">
        <v>0</v>
      </c>
      <c r="AH829" s="243">
        <v>7</v>
      </c>
      <c r="AI829" s="230">
        <f t="shared" si="119"/>
        <v>7</v>
      </c>
      <c r="AJ829" s="238">
        <v>0</v>
      </c>
      <c r="AK829" s="238">
        <v>7</v>
      </c>
      <c r="AL829" s="239">
        <v>7</v>
      </c>
      <c r="AM829" s="243" t="s">
        <v>444</v>
      </c>
      <c r="AN829" s="243">
        <v>0</v>
      </c>
      <c r="AO829" s="245">
        <v>0</v>
      </c>
      <c r="AP829" s="132" t="s">
        <v>638</v>
      </c>
      <c r="AQ829" s="133" t="s">
        <v>643</v>
      </c>
      <c r="AR829" s="191"/>
      <c r="AS829" s="191"/>
      <c r="AT829" s="191"/>
      <c r="AU829" s="191"/>
      <c r="AV829" s="191"/>
      <c r="AW829" s="191"/>
    </row>
    <row r="830" spans="1:49" ht="33.75" x14ac:dyDescent="0.15">
      <c r="A830" s="103" t="s">
        <v>496</v>
      </c>
      <c r="B830" s="101" t="s">
        <v>1907</v>
      </c>
      <c r="C830" s="101" t="s">
        <v>1908</v>
      </c>
      <c r="D830" s="160" t="s">
        <v>1742</v>
      </c>
      <c r="E830" s="101" t="s">
        <v>259</v>
      </c>
      <c r="F830" s="101" t="s">
        <v>259</v>
      </c>
      <c r="G830" s="101"/>
      <c r="H830" s="101"/>
      <c r="I830" s="101"/>
      <c r="J830" s="101"/>
      <c r="K830" s="101"/>
      <c r="L830" s="101"/>
      <c r="M830" s="101" t="s">
        <v>436</v>
      </c>
      <c r="N830" s="101" t="s">
        <v>499</v>
      </c>
      <c r="O830" s="127" t="s">
        <v>438</v>
      </c>
      <c r="P830" s="101" t="s">
        <v>473</v>
      </c>
      <c r="Q830" s="136">
        <v>30</v>
      </c>
      <c r="R830" s="202"/>
      <c r="S830" s="101"/>
      <c r="T830" s="101"/>
      <c r="U830" s="101"/>
      <c r="V830" s="134"/>
      <c r="W830" s="237"/>
      <c r="X830" s="238"/>
      <c r="Y830" s="228">
        <f t="shared" si="117"/>
        <v>0</v>
      </c>
      <c r="Z830" s="238"/>
      <c r="AA830" s="238"/>
      <c r="AB830" s="240"/>
      <c r="AC830" s="241" t="s">
        <v>496</v>
      </c>
      <c r="AD830" s="242">
        <v>0</v>
      </c>
      <c r="AE830" s="243">
        <v>0</v>
      </c>
      <c r="AF830" s="230">
        <f t="shared" si="118"/>
        <v>0</v>
      </c>
      <c r="AG830" s="243">
        <v>0</v>
      </c>
      <c r="AH830" s="243">
        <v>5</v>
      </c>
      <c r="AI830" s="230">
        <f t="shared" si="119"/>
        <v>5</v>
      </c>
      <c r="AJ830" s="238">
        <v>0</v>
      </c>
      <c r="AK830" s="238">
        <v>5</v>
      </c>
      <c r="AL830" s="239">
        <v>5</v>
      </c>
      <c r="AM830" s="243" t="s">
        <v>444</v>
      </c>
      <c r="AN830" s="243">
        <v>0</v>
      </c>
      <c r="AO830" s="245">
        <v>0</v>
      </c>
      <c r="AP830" s="132" t="s">
        <v>638</v>
      </c>
      <c r="AQ830" s="133" t="s">
        <v>643</v>
      </c>
      <c r="AR830" s="191"/>
      <c r="AS830" s="191"/>
      <c r="AT830" s="191"/>
      <c r="AU830" s="191"/>
      <c r="AV830" s="191"/>
      <c r="AW830" s="191"/>
    </row>
    <row r="831" spans="1:49" ht="22.5" x14ac:dyDescent="0.15">
      <c r="A831" s="103" t="s">
        <v>496</v>
      </c>
      <c r="B831" s="101" t="s">
        <v>1907</v>
      </c>
      <c r="C831" s="101" t="s">
        <v>1908</v>
      </c>
      <c r="D831" s="160" t="s">
        <v>1840</v>
      </c>
      <c r="E831" s="101" t="s">
        <v>259</v>
      </c>
      <c r="F831" s="101" t="s">
        <v>259</v>
      </c>
      <c r="G831" s="101"/>
      <c r="H831" s="101"/>
      <c r="I831" s="101"/>
      <c r="J831" s="101"/>
      <c r="K831" s="101"/>
      <c r="L831" s="101"/>
      <c r="M831" s="101" t="s">
        <v>436</v>
      </c>
      <c r="N831" s="101" t="s">
        <v>499</v>
      </c>
      <c r="O831" s="127" t="s">
        <v>438</v>
      </c>
      <c r="P831" s="101" t="s">
        <v>473</v>
      </c>
      <c r="Q831" s="136">
        <v>30</v>
      </c>
      <c r="R831" s="202"/>
      <c r="S831" s="101"/>
      <c r="T831" s="101"/>
      <c r="U831" s="101"/>
      <c r="V831" s="134"/>
      <c r="W831" s="237"/>
      <c r="X831" s="238"/>
      <c r="Y831" s="228">
        <f t="shared" si="117"/>
        <v>0</v>
      </c>
      <c r="Z831" s="238"/>
      <c r="AA831" s="238"/>
      <c r="AB831" s="240"/>
      <c r="AC831" s="241" t="s">
        <v>496</v>
      </c>
      <c r="AD831" s="242">
        <v>0</v>
      </c>
      <c r="AE831" s="243">
        <v>0</v>
      </c>
      <c r="AF831" s="230">
        <f t="shared" si="118"/>
        <v>0</v>
      </c>
      <c r="AG831" s="243">
        <v>0</v>
      </c>
      <c r="AH831" s="243">
        <v>4</v>
      </c>
      <c r="AI831" s="230">
        <f t="shared" si="119"/>
        <v>4</v>
      </c>
      <c r="AJ831" s="238">
        <v>0</v>
      </c>
      <c r="AK831" s="238">
        <v>4</v>
      </c>
      <c r="AL831" s="239">
        <v>4</v>
      </c>
      <c r="AM831" s="243" t="s">
        <v>444</v>
      </c>
      <c r="AN831" s="243">
        <v>0</v>
      </c>
      <c r="AO831" s="245">
        <v>0</v>
      </c>
      <c r="AP831" s="132" t="s">
        <v>638</v>
      </c>
      <c r="AQ831" s="133" t="s">
        <v>643</v>
      </c>
      <c r="AR831" s="191"/>
      <c r="AS831" s="191"/>
      <c r="AT831" s="191"/>
      <c r="AU831" s="191"/>
      <c r="AV831" s="191"/>
      <c r="AW831" s="191"/>
    </row>
    <row r="832" spans="1:49" ht="22.5" x14ac:dyDescent="0.15">
      <c r="A832" s="103" t="s">
        <v>496</v>
      </c>
      <c r="B832" s="101" t="s">
        <v>1907</v>
      </c>
      <c r="C832" s="101" t="s">
        <v>1908</v>
      </c>
      <c r="D832" s="160" t="s">
        <v>1841</v>
      </c>
      <c r="E832" s="101" t="s">
        <v>259</v>
      </c>
      <c r="F832" s="101" t="s">
        <v>259</v>
      </c>
      <c r="G832" s="101"/>
      <c r="H832" s="101"/>
      <c r="I832" s="101"/>
      <c r="J832" s="101"/>
      <c r="K832" s="101"/>
      <c r="L832" s="101"/>
      <c r="M832" s="101" t="s">
        <v>436</v>
      </c>
      <c r="N832" s="101" t="s">
        <v>499</v>
      </c>
      <c r="O832" s="127" t="s">
        <v>438</v>
      </c>
      <c r="P832" s="101" t="s">
        <v>473</v>
      </c>
      <c r="Q832" s="136">
        <v>30</v>
      </c>
      <c r="R832" s="202"/>
      <c r="S832" s="101"/>
      <c r="T832" s="101"/>
      <c r="U832" s="101"/>
      <c r="V832" s="134"/>
      <c r="W832" s="237"/>
      <c r="X832" s="238"/>
      <c r="Y832" s="228">
        <f t="shared" ref="Y832:Y836" si="120">+W832+X832</f>
        <v>0</v>
      </c>
      <c r="Z832" s="238"/>
      <c r="AA832" s="238"/>
      <c r="AB832" s="240"/>
      <c r="AC832" s="241" t="s">
        <v>496</v>
      </c>
      <c r="AD832" s="242">
        <v>0</v>
      </c>
      <c r="AE832" s="243">
        <v>0</v>
      </c>
      <c r="AF832" s="230">
        <f t="shared" ref="AF832:AF836" si="121">+AD832+AE832</f>
        <v>0</v>
      </c>
      <c r="AG832" s="243">
        <v>0</v>
      </c>
      <c r="AH832" s="243">
        <v>7</v>
      </c>
      <c r="AI832" s="230">
        <f t="shared" ref="AI832:AI836" si="122">+AG832+AH832</f>
        <v>7</v>
      </c>
      <c r="AJ832" s="238">
        <v>0</v>
      </c>
      <c r="AK832" s="238">
        <v>7</v>
      </c>
      <c r="AL832" s="239">
        <v>7</v>
      </c>
      <c r="AM832" s="243" t="s">
        <v>444</v>
      </c>
      <c r="AN832" s="243">
        <v>0</v>
      </c>
      <c r="AO832" s="245">
        <v>0</v>
      </c>
      <c r="AP832" s="132" t="s">
        <v>638</v>
      </c>
      <c r="AQ832" s="133" t="s">
        <v>643</v>
      </c>
      <c r="AR832" s="191"/>
      <c r="AS832" s="191"/>
      <c r="AT832" s="191"/>
      <c r="AU832" s="191"/>
      <c r="AV832" s="191"/>
      <c r="AW832" s="191"/>
    </row>
    <row r="833" spans="1:49" ht="22.5" x14ac:dyDescent="0.15">
      <c r="A833" s="103" t="s">
        <v>496</v>
      </c>
      <c r="B833" s="101" t="s">
        <v>1907</v>
      </c>
      <c r="C833" s="101" t="s">
        <v>1908</v>
      </c>
      <c r="D833" s="160" t="s">
        <v>1842</v>
      </c>
      <c r="E833" s="101" t="s">
        <v>259</v>
      </c>
      <c r="F833" s="101" t="s">
        <v>259</v>
      </c>
      <c r="G833" s="101"/>
      <c r="H833" s="101"/>
      <c r="I833" s="101"/>
      <c r="J833" s="101"/>
      <c r="K833" s="101"/>
      <c r="L833" s="101"/>
      <c r="M833" s="101" t="s">
        <v>436</v>
      </c>
      <c r="N833" s="101" t="s">
        <v>499</v>
      </c>
      <c r="O833" s="127" t="s">
        <v>438</v>
      </c>
      <c r="P833" s="101" t="s">
        <v>473</v>
      </c>
      <c r="Q833" s="136">
        <v>30</v>
      </c>
      <c r="R833" s="202"/>
      <c r="S833" s="101"/>
      <c r="T833" s="101"/>
      <c r="U833" s="101"/>
      <c r="V833" s="134"/>
      <c r="W833" s="237"/>
      <c r="X833" s="238"/>
      <c r="Y833" s="228">
        <f t="shared" si="120"/>
        <v>0</v>
      </c>
      <c r="Z833" s="238"/>
      <c r="AA833" s="238"/>
      <c r="AB833" s="240"/>
      <c r="AC833" s="241" t="s">
        <v>496</v>
      </c>
      <c r="AD833" s="242">
        <v>0</v>
      </c>
      <c r="AE833" s="243">
        <v>0</v>
      </c>
      <c r="AF833" s="230">
        <f t="shared" si="121"/>
        <v>0</v>
      </c>
      <c r="AG833" s="243">
        <v>0</v>
      </c>
      <c r="AH833" s="243">
        <v>5</v>
      </c>
      <c r="AI833" s="230">
        <f t="shared" si="122"/>
        <v>5</v>
      </c>
      <c r="AJ833" s="238">
        <v>0</v>
      </c>
      <c r="AK833" s="238">
        <v>5</v>
      </c>
      <c r="AL833" s="239">
        <v>5</v>
      </c>
      <c r="AM833" s="243" t="s">
        <v>444</v>
      </c>
      <c r="AN833" s="243">
        <v>0</v>
      </c>
      <c r="AO833" s="245">
        <v>0</v>
      </c>
      <c r="AP833" s="132" t="s">
        <v>638</v>
      </c>
      <c r="AQ833" s="133" t="s">
        <v>643</v>
      </c>
      <c r="AR833" s="191"/>
      <c r="AS833" s="191"/>
      <c r="AT833" s="191"/>
      <c r="AU833" s="191"/>
      <c r="AV833" s="191"/>
      <c r="AW833" s="191"/>
    </row>
    <row r="834" spans="1:49" ht="22.5" x14ac:dyDescent="0.15">
      <c r="A834" s="103" t="s">
        <v>496</v>
      </c>
      <c r="B834" s="101" t="s">
        <v>1907</v>
      </c>
      <c r="C834" s="101" t="s">
        <v>1908</v>
      </c>
      <c r="D834" s="160" t="s">
        <v>1843</v>
      </c>
      <c r="E834" s="101" t="s">
        <v>259</v>
      </c>
      <c r="F834" s="101" t="s">
        <v>259</v>
      </c>
      <c r="G834" s="101"/>
      <c r="H834" s="101"/>
      <c r="I834" s="101"/>
      <c r="J834" s="101"/>
      <c r="K834" s="101"/>
      <c r="L834" s="101"/>
      <c r="M834" s="101" t="s">
        <v>436</v>
      </c>
      <c r="N834" s="101" t="s">
        <v>499</v>
      </c>
      <c r="O834" s="127" t="s">
        <v>438</v>
      </c>
      <c r="P834" s="101" t="s">
        <v>473</v>
      </c>
      <c r="Q834" s="136">
        <v>30</v>
      </c>
      <c r="R834" s="202"/>
      <c r="S834" s="101"/>
      <c r="T834" s="101"/>
      <c r="U834" s="101"/>
      <c r="V834" s="134"/>
      <c r="W834" s="237"/>
      <c r="X834" s="238"/>
      <c r="Y834" s="228">
        <f t="shared" si="120"/>
        <v>0</v>
      </c>
      <c r="Z834" s="238"/>
      <c r="AA834" s="238"/>
      <c r="AB834" s="240"/>
      <c r="AC834" s="241" t="s">
        <v>496</v>
      </c>
      <c r="AD834" s="242">
        <v>0</v>
      </c>
      <c r="AE834" s="243">
        <v>0</v>
      </c>
      <c r="AF834" s="230">
        <f t="shared" si="121"/>
        <v>0</v>
      </c>
      <c r="AG834" s="243">
        <v>0</v>
      </c>
      <c r="AH834" s="243">
        <v>2</v>
      </c>
      <c r="AI834" s="230">
        <f t="shared" si="122"/>
        <v>2</v>
      </c>
      <c r="AJ834" s="238">
        <v>0</v>
      </c>
      <c r="AK834" s="238">
        <v>2</v>
      </c>
      <c r="AL834" s="239">
        <v>2</v>
      </c>
      <c r="AM834" s="243" t="s">
        <v>444</v>
      </c>
      <c r="AN834" s="243">
        <v>0</v>
      </c>
      <c r="AO834" s="245">
        <v>0</v>
      </c>
      <c r="AP834" s="132" t="s">
        <v>638</v>
      </c>
      <c r="AQ834" s="133" t="s">
        <v>643</v>
      </c>
      <c r="AR834" s="191"/>
      <c r="AS834" s="191"/>
      <c r="AT834" s="191"/>
      <c r="AU834" s="191"/>
      <c r="AV834" s="191"/>
      <c r="AW834" s="191"/>
    </row>
    <row r="835" spans="1:49" ht="22.5" x14ac:dyDescent="0.15">
      <c r="A835" s="103" t="s">
        <v>496</v>
      </c>
      <c r="B835" s="101" t="s">
        <v>1907</v>
      </c>
      <c r="C835" s="101" t="s">
        <v>1908</v>
      </c>
      <c r="D835" s="160" t="s">
        <v>1844</v>
      </c>
      <c r="E835" s="101" t="s">
        <v>259</v>
      </c>
      <c r="F835" s="101" t="s">
        <v>259</v>
      </c>
      <c r="G835" s="101"/>
      <c r="H835" s="101"/>
      <c r="I835" s="101"/>
      <c r="J835" s="101"/>
      <c r="K835" s="101"/>
      <c r="L835" s="101"/>
      <c r="M835" s="101" t="s">
        <v>436</v>
      </c>
      <c r="N835" s="101" t="s">
        <v>499</v>
      </c>
      <c r="O835" s="127" t="s">
        <v>438</v>
      </c>
      <c r="P835" s="101" t="s">
        <v>473</v>
      </c>
      <c r="Q835" s="136">
        <v>30</v>
      </c>
      <c r="R835" s="202"/>
      <c r="S835" s="101"/>
      <c r="T835" s="101"/>
      <c r="U835" s="101"/>
      <c r="V835" s="134"/>
      <c r="W835" s="237"/>
      <c r="X835" s="238"/>
      <c r="Y835" s="228">
        <f t="shared" si="120"/>
        <v>0</v>
      </c>
      <c r="Z835" s="238"/>
      <c r="AA835" s="238"/>
      <c r="AB835" s="240"/>
      <c r="AC835" s="241" t="s">
        <v>496</v>
      </c>
      <c r="AD835" s="242">
        <v>0</v>
      </c>
      <c r="AE835" s="243">
        <v>0</v>
      </c>
      <c r="AF835" s="230">
        <f t="shared" si="121"/>
        <v>0</v>
      </c>
      <c r="AG835" s="243">
        <v>0</v>
      </c>
      <c r="AH835" s="243">
        <v>2</v>
      </c>
      <c r="AI835" s="230">
        <f t="shared" si="122"/>
        <v>2</v>
      </c>
      <c r="AJ835" s="238">
        <v>0</v>
      </c>
      <c r="AK835" s="238">
        <v>2</v>
      </c>
      <c r="AL835" s="239">
        <v>2</v>
      </c>
      <c r="AM835" s="243" t="s">
        <v>444</v>
      </c>
      <c r="AN835" s="243">
        <v>0</v>
      </c>
      <c r="AO835" s="245">
        <v>0</v>
      </c>
      <c r="AP835" s="132" t="s">
        <v>638</v>
      </c>
      <c r="AQ835" s="133" t="s">
        <v>643</v>
      </c>
      <c r="AR835" s="191"/>
      <c r="AS835" s="191"/>
      <c r="AT835" s="191"/>
      <c r="AU835" s="191"/>
      <c r="AV835" s="191"/>
      <c r="AW835" s="191"/>
    </row>
    <row r="836" spans="1:49" ht="33.75" x14ac:dyDescent="0.15">
      <c r="A836" s="103" t="s">
        <v>446</v>
      </c>
      <c r="B836" s="101" t="s">
        <v>1907</v>
      </c>
      <c r="C836" s="101" t="s">
        <v>1909</v>
      </c>
      <c r="D836" s="160" t="s">
        <v>1910</v>
      </c>
      <c r="E836" s="101" t="s">
        <v>259</v>
      </c>
      <c r="F836" s="101" t="s">
        <v>259</v>
      </c>
      <c r="G836" s="101"/>
      <c r="H836" s="101"/>
      <c r="I836" s="101"/>
      <c r="J836" s="101"/>
      <c r="K836" s="101"/>
      <c r="L836" s="101"/>
      <c r="M836" s="101" t="s">
        <v>436</v>
      </c>
      <c r="N836" s="101" t="s">
        <v>499</v>
      </c>
      <c r="O836" s="127" t="s">
        <v>438</v>
      </c>
      <c r="P836" s="101" t="s">
        <v>439</v>
      </c>
      <c r="Q836" s="136">
        <v>19</v>
      </c>
      <c r="R836" s="202"/>
      <c r="S836" s="101"/>
      <c r="T836" s="101"/>
      <c r="U836" s="101"/>
      <c r="V836" s="134"/>
      <c r="W836" s="237"/>
      <c r="X836" s="238"/>
      <c r="Y836" s="228">
        <f t="shared" si="120"/>
        <v>0</v>
      </c>
      <c r="Z836" s="238"/>
      <c r="AA836" s="238"/>
      <c r="AB836" s="240"/>
      <c r="AC836" s="241" t="s">
        <v>496</v>
      </c>
      <c r="AD836" s="242">
        <v>0</v>
      </c>
      <c r="AE836" s="243">
        <v>0</v>
      </c>
      <c r="AF836" s="230">
        <f t="shared" si="121"/>
        <v>0</v>
      </c>
      <c r="AG836" s="243">
        <v>0</v>
      </c>
      <c r="AH836" s="243">
        <v>489</v>
      </c>
      <c r="AI836" s="230">
        <f t="shared" si="122"/>
        <v>489</v>
      </c>
      <c r="AJ836" s="238">
        <v>0</v>
      </c>
      <c r="AK836" s="238">
        <v>489</v>
      </c>
      <c r="AL836" s="239">
        <v>489</v>
      </c>
      <c r="AM836" s="243" t="s">
        <v>444</v>
      </c>
      <c r="AN836" s="243">
        <v>0</v>
      </c>
      <c r="AO836" s="245">
        <v>0</v>
      </c>
      <c r="AP836" s="132" t="s">
        <v>638</v>
      </c>
      <c r="AQ836" s="133" t="s">
        <v>643</v>
      </c>
      <c r="AR836" s="191"/>
      <c r="AS836" s="191"/>
      <c r="AT836" s="191"/>
      <c r="AU836" s="191"/>
      <c r="AV836" s="191"/>
      <c r="AW836" s="191"/>
    </row>
    <row r="837" spans="1:49" ht="22.5" x14ac:dyDescent="0.15">
      <c r="A837" s="103" t="s">
        <v>432</v>
      </c>
      <c r="B837" s="101" t="s">
        <v>1907</v>
      </c>
      <c r="C837" s="101" t="s">
        <v>1911</v>
      </c>
      <c r="D837" s="160" t="s">
        <v>1653</v>
      </c>
      <c r="E837" s="101" t="s">
        <v>1862</v>
      </c>
      <c r="F837" s="101"/>
      <c r="G837" s="101" t="s">
        <v>267</v>
      </c>
      <c r="H837" s="101"/>
      <c r="I837" s="101" t="s">
        <v>296</v>
      </c>
      <c r="J837" s="101"/>
      <c r="K837" s="101"/>
      <c r="L837" s="101" t="s">
        <v>349</v>
      </c>
      <c r="M837" s="101" t="s">
        <v>449</v>
      </c>
      <c r="N837" s="101" t="s">
        <v>437</v>
      </c>
      <c r="O837" s="127" t="s">
        <v>438</v>
      </c>
      <c r="P837" s="101" t="s">
        <v>439</v>
      </c>
      <c r="Q837" s="136">
        <v>1</v>
      </c>
      <c r="R837" s="202" t="s">
        <v>1284</v>
      </c>
      <c r="S837" s="101" t="s">
        <v>441</v>
      </c>
      <c r="T837" s="101" t="s">
        <v>442</v>
      </c>
      <c r="U837" s="101" t="s">
        <v>724</v>
      </c>
      <c r="V837" s="134" t="s">
        <v>724</v>
      </c>
      <c r="W837" s="237">
        <v>357</v>
      </c>
      <c r="X837" s="238">
        <v>0</v>
      </c>
      <c r="Y837" s="239">
        <v>357</v>
      </c>
      <c r="Z837" s="238" t="s">
        <v>444</v>
      </c>
      <c r="AA837" s="238">
        <v>0</v>
      </c>
      <c r="AB837" s="240">
        <v>0</v>
      </c>
      <c r="AC837" s="241"/>
      <c r="AD837" s="242"/>
      <c r="AE837" s="243"/>
      <c r="AF837" s="244"/>
      <c r="AG837" s="243"/>
      <c r="AH837" s="243"/>
      <c r="AI837" s="230">
        <v>0</v>
      </c>
      <c r="AJ837" s="238">
        <v>0</v>
      </c>
      <c r="AK837" s="238">
        <v>0</v>
      </c>
      <c r="AL837" s="239">
        <v>0</v>
      </c>
      <c r="AM837" s="243"/>
      <c r="AN837" s="243"/>
      <c r="AO837" s="245"/>
      <c r="AP837" s="132"/>
      <c r="AQ837" s="133"/>
      <c r="AR837" s="191"/>
      <c r="AS837" s="191"/>
      <c r="AT837" s="191"/>
      <c r="AU837" s="191"/>
      <c r="AV837" s="191"/>
      <c r="AW837" s="191"/>
    </row>
    <row r="838" spans="1:49" ht="56.25" x14ac:dyDescent="0.15">
      <c r="A838" s="103" t="s">
        <v>446</v>
      </c>
      <c r="B838" s="101" t="s">
        <v>1907</v>
      </c>
      <c r="C838" s="101" t="s">
        <v>1912</v>
      </c>
      <c r="D838" s="160" t="s">
        <v>1913</v>
      </c>
      <c r="E838" s="101" t="s">
        <v>259</v>
      </c>
      <c r="F838" s="101" t="s">
        <v>259</v>
      </c>
      <c r="G838" s="101"/>
      <c r="H838" s="101"/>
      <c r="I838" s="101"/>
      <c r="J838" s="101"/>
      <c r="K838" s="101"/>
      <c r="L838" s="101"/>
      <c r="M838" s="101" t="s">
        <v>436</v>
      </c>
      <c r="N838" s="101" t="s">
        <v>499</v>
      </c>
      <c r="O838" s="127" t="s">
        <v>438</v>
      </c>
      <c r="P838" s="101" t="s">
        <v>439</v>
      </c>
      <c r="Q838" s="136">
        <v>1</v>
      </c>
      <c r="R838" s="202" t="s">
        <v>1914</v>
      </c>
      <c r="S838" s="101" t="s">
        <v>441</v>
      </c>
      <c r="T838" s="101" t="s">
        <v>478</v>
      </c>
      <c r="U838" s="101" t="s">
        <v>479</v>
      </c>
      <c r="V838" s="134" t="s">
        <v>595</v>
      </c>
      <c r="W838" s="237"/>
      <c r="X838" s="238"/>
      <c r="Y838" s="228">
        <f t="shared" ref="Y838:Y845" si="123">+W838+X838</f>
        <v>0</v>
      </c>
      <c r="Z838" s="238"/>
      <c r="AA838" s="238"/>
      <c r="AB838" s="240"/>
      <c r="AC838" s="241" t="s">
        <v>1915</v>
      </c>
      <c r="AD838" s="242">
        <v>0</v>
      </c>
      <c r="AE838" s="243">
        <v>3700</v>
      </c>
      <c r="AF838" s="230">
        <f t="shared" ref="AF838:AF845" si="124">+AD838+AE838</f>
        <v>3700</v>
      </c>
      <c r="AG838" s="243">
        <v>0</v>
      </c>
      <c r="AH838" s="243">
        <v>0</v>
      </c>
      <c r="AI838" s="230">
        <f t="shared" ref="AI838:AI845" si="125">+AG838+AH838</f>
        <v>0</v>
      </c>
      <c r="AJ838" s="238">
        <v>0</v>
      </c>
      <c r="AK838" s="238">
        <v>3700</v>
      </c>
      <c r="AL838" s="239">
        <v>3700</v>
      </c>
      <c r="AM838" s="243" t="s">
        <v>444</v>
      </c>
      <c r="AN838" s="243">
        <v>0</v>
      </c>
      <c r="AO838" s="245">
        <v>0</v>
      </c>
      <c r="AP838" s="132" t="s">
        <v>638</v>
      </c>
      <c r="AQ838" s="133" t="s">
        <v>643</v>
      </c>
      <c r="AR838" s="191"/>
      <c r="AS838" s="191"/>
      <c r="AT838" s="191"/>
      <c r="AU838" s="191"/>
      <c r="AV838" s="191"/>
      <c r="AW838" s="191"/>
    </row>
    <row r="839" spans="1:49" ht="33.75" x14ac:dyDescent="0.15">
      <c r="A839" s="103" t="s">
        <v>446</v>
      </c>
      <c r="B839" s="101" t="s">
        <v>1907</v>
      </c>
      <c r="C839" s="101" t="s">
        <v>1916</v>
      </c>
      <c r="D839" s="160" t="s">
        <v>471</v>
      </c>
      <c r="E839" s="101" t="s">
        <v>1889</v>
      </c>
      <c r="F839" s="101" t="s">
        <v>259</v>
      </c>
      <c r="G839" s="101"/>
      <c r="H839" s="101"/>
      <c r="I839" s="101"/>
      <c r="J839" s="101"/>
      <c r="K839" s="101"/>
      <c r="L839" s="101" t="s">
        <v>349</v>
      </c>
      <c r="M839" s="101" t="s">
        <v>436</v>
      </c>
      <c r="N839" s="101" t="s">
        <v>437</v>
      </c>
      <c r="O839" s="127" t="s">
        <v>472</v>
      </c>
      <c r="P839" s="101" t="s">
        <v>473</v>
      </c>
      <c r="Q839" s="136">
        <v>1</v>
      </c>
      <c r="R839" s="202" t="s">
        <v>1917</v>
      </c>
      <c r="S839" s="101" t="s">
        <v>441</v>
      </c>
      <c r="T839" s="101" t="s">
        <v>652</v>
      </c>
      <c r="U839" s="101" t="s">
        <v>661</v>
      </c>
      <c r="V839" s="134" t="s">
        <v>700</v>
      </c>
      <c r="W839" s="237">
        <v>0</v>
      </c>
      <c r="X839" s="238">
        <v>253</v>
      </c>
      <c r="Y839" s="228">
        <f t="shared" si="123"/>
        <v>253</v>
      </c>
      <c r="Z839" s="238" t="s">
        <v>452</v>
      </c>
      <c r="AA839" s="238">
        <v>1</v>
      </c>
      <c r="AB839" s="240">
        <v>253</v>
      </c>
      <c r="AC839" s="241"/>
      <c r="AD839" s="242"/>
      <c r="AE839" s="243"/>
      <c r="AF839" s="230">
        <f t="shared" si="124"/>
        <v>0</v>
      </c>
      <c r="AG839" s="243"/>
      <c r="AH839" s="243"/>
      <c r="AI839" s="230">
        <f t="shared" si="125"/>
        <v>0</v>
      </c>
      <c r="AJ839" s="238">
        <v>0</v>
      </c>
      <c r="AK839" s="238">
        <v>0</v>
      </c>
      <c r="AL839" s="239">
        <v>0</v>
      </c>
      <c r="AM839" s="243"/>
      <c r="AN839" s="243"/>
      <c r="AO839" s="245"/>
      <c r="AP839" s="132"/>
      <c r="AQ839" s="133"/>
      <c r="AR839" s="191"/>
      <c r="AS839" s="191"/>
      <c r="AT839" s="191"/>
      <c r="AU839" s="191"/>
      <c r="AV839" s="191"/>
      <c r="AW839" s="191"/>
    </row>
    <row r="840" spans="1:49" ht="33.75" x14ac:dyDescent="0.15">
      <c r="A840" s="103" t="s">
        <v>446</v>
      </c>
      <c r="B840" s="101" t="s">
        <v>1907</v>
      </c>
      <c r="C840" s="101" t="s">
        <v>1918</v>
      </c>
      <c r="D840" s="160" t="s">
        <v>471</v>
      </c>
      <c r="E840" s="101" t="s">
        <v>1889</v>
      </c>
      <c r="F840" s="101" t="s">
        <v>259</v>
      </c>
      <c r="G840" s="101"/>
      <c r="H840" s="101"/>
      <c r="I840" s="101"/>
      <c r="J840" s="101"/>
      <c r="K840" s="101"/>
      <c r="L840" s="101" t="s">
        <v>349</v>
      </c>
      <c r="M840" s="101" t="s">
        <v>436</v>
      </c>
      <c r="N840" s="101" t="s">
        <v>437</v>
      </c>
      <c r="O840" s="127" t="s">
        <v>472</v>
      </c>
      <c r="P840" s="101" t="s">
        <v>473</v>
      </c>
      <c r="Q840" s="136">
        <v>1</v>
      </c>
      <c r="R840" s="202" t="s">
        <v>1545</v>
      </c>
      <c r="S840" s="101" t="s">
        <v>441</v>
      </c>
      <c r="T840" s="101" t="s">
        <v>652</v>
      </c>
      <c r="U840" s="101" t="s">
        <v>696</v>
      </c>
      <c r="V840" s="134" t="s">
        <v>901</v>
      </c>
      <c r="W840" s="237">
        <v>0</v>
      </c>
      <c r="X840" s="238">
        <v>81</v>
      </c>
      <c r="Y840" s="228">
        <f t="shared" si="123"/>
        <v>81</v>
      </c>
      <c r="Z840" s="238" t="s">
        <v>452</v>
      </c>
      <c r="AA840" s="238">
        <v>1</v>
      </c>
      <c r="AB840" s="240">
        <v>81</v>
      </c>
      <c r="AC840" s="241"/>
      <c r="AD840" s="242"/>
      <c r="AE840" s="243"/>
      <c r="AF840" s="230">
        <f t="shared" si="124"/>
        <v>0</v>
      </c>
      <c r="AG840" s="243"/>
      <c r="AH840" s="243"/>
      <c r="AI840" s="230">
        <f t="shared" si="125"/>
        <v>0</v>
      </c>
      <c r="AJ840" s="238">
        <v>0</v>
      </c>
      <c r="AK840" s="238">
        <v>0</v>
      </c>
      <c r="AL840" s="239">
        <v>0</v>
      </c>
      <c r="AM840" s="243"/>
      <c r="AN840" s="243"/>
      <c r="AO840" s="245"/>
      <c r="AP840" s="132"/>
      <c r="AQ840" s="133"/>
      <c r="AR840" s="191"/>
      <c r="AS840" s="191"/>
      <c r="AT840" s="191"/>
      <c r="AU840" s="191"/>
      <c r="AV840" s="191"/>
      <c r="AW840" s="191"/>
    </row>
    <row r="841" spans="1:49" ht="33.75" x14ac:dyDescent="0.15">
      <c r="A841" s="103" t="s">
        <v>446</v>
      </c>
      <c r="B841" s="101" t="s">
        <v>1907</v>
      </c>
      <c r="C841" s="101" t="s">
        <v>1918</v>
      </c>
      <c r="D841" s="160" t="s">
        <v>471</v>
      </c>
      <c r="E841" s="101" t="s">
        <v>1889</v>
      </c>
      <c r="F841" s="101" t="s">
        <v>259</v>
      </c>
      <c r="G841" s="101"/>
      <c r="H841" s="101"/>
      <c r="I841" s="101"/>
      <c r="J841" s="101"/>
      <c r="K841" s="101"/>
      <c r="L841" s="101" t="s">
        <v>349</v>
      </c>
      <c r="M841" s="101" t="s">
        <v>436</v>
      </c>
      <c r="N841" s="101" t="s">
        <v>437</v>
      </c>
      <c r="O841" s="127" t="s">
        <v>472</v>
      </c>
      <c r="P841" s="101" t="s">
        <v>473</v>
      </c>
      <c r="Q841" s="136">
        <v>1</v>
      </c>
      <c r="R841" s="202" t="s">
        <v>1919</v>
      </c>
      <c r="S841" s="101" t="s">
        <v>441</v>
      </c>
      <c r="T841" s="101" t="s">
        <v>442</v>
      </c>
      <c r="U841" s="101" t="s">
        <v>724</v>
      </c>
      <c r="V841" s="134" t="s">
        <v>724</v>
      </c>
      <c r="W841" s="237">
        <v>0</v>
      </c>
      <c r="X841" s="238">
        <v>120</v>
      </c>
      <c r="Y841" s="228">
        <f t="shared" si="123"/>
        <v>120</v>
      </c>
      <c r="Z841" s="238" t="s">
        <v>452</v>
      </c>
      <c r="AA841" s="238">
        <v>1</v>
      </c>
      <c r="AB841" s="240">
        <v>120</v>
      </c>
      <c r="AC841" s="241"/>
      <c r="AD841" s="242"/>
      <c r="AE841" s="243"/>
      <c r="AF841" s="230">
        <f t="shared" si="124"/>
        <v>0</v>
      </c>
      <c r="AG841" s="243"/>
      <c r="AH841" s="243"/>
      <c r="AI841" s="230">
        <f t="shared" si="125"/>
        <v>0</v>
      </c>
      <c r="AJ841" s="238">
        <v>0</v>
      </c>
      <c r="AK841" s="238">
        <v>0</v>
      </c>
      <c r="AL841" s="239">
        <v>0</v>
      </c>
      <c r="AM841" s="243"/>
      <c r="AN841" s="243"/>
      <c r="AO841" s="245"/>
      <c r="AP841" s="132"/>
      <c r="AQ841" s="133"/>
      <c r="AR841" s="191"/>
      <c r="AS841" s="191"/>
      <c r="AT841" s="191"/>
      <c r="AU841" s="191"/>
      <c r="AV841" s="191"/>
      <c r="AW841" s="191"/>
    </row>
    <row r="842" spans="1:49" ht="22.5" x14ac:dyDescent="0.15">
      <c r="A842" s="103" t="s">
        <v>496</v>
      </c>
      <c r="B842" s="101" t="s">
        <v>1907</v>
      </c>
      <c r="C842" s="101" t="s">
        <v>1920</v>
      </c>
      <c r="D842" s="160" t="s">
        <v>1921</v>
      </c>
      <c r="E842" s="101" t="s">
        <v>259</v>
      </c>
      <c r="F842" s="101" t="s">
        <v>259</v>
      </c>
      <c r="G842" s="101"/>
      <c r="H842" s="101"/>
      <c r="I842" s="101"/>
      <c r="J842" s="101"/>
      <c r="K842" s="101"/>
      <c r="L842" s="101"/>
      <c r="M842" s="101" t="s">
        <v>436</v>
      </c>
      <c r="N842" s="101" t="s">
        <v>499</v>
      </c>
      <c r="O842" s="127" t="s">
        <v>438</v>
      </c>
      <c r="P842" s="101" t="s">
        <v>600</v>
      </c>
      <c r="Q842" s="136">
        <v>10</v>
      </c>
      <c r="R842" s="202"/>
      <c r="S842" s="101"/>
      <c r="T842" s="101"/>
      <c r="U842" s="101"/>
      <c r="V842" s="134"/>
      <c r="W842" s="237"/>
      <c r="X842" s="238"/>
      <c r="Y842" s="228">
        <f t="shared" si="123"/>
        <v>0</v>
      </c>
      <c r="Z842" s="238"/>
      <c r="AA842" s="238"/>
      <c r="AB842" s="240"/>
      <c r="AC842" s="241" t="s">
        <v>496</v>
      </c>
      <c r="AD842" s="242">
        <v>0</v>
      </c>
      <c r="AE842" s="243">
        <v>0</v>
      </c>
      <c r="AF842" s="230">
        <f t="shared" si="124"/>
        <v>0</v>
      </c>
      <c r="AG842" s="243">
        <v>0</v>
      </c>
      <c r="AH842" s="243">
        <v>102</v>
      </c>
      <c r="AI842" s="230">
        <f t="shared" si="125"/>
        <v>102</v>
      </c>
      <c r="AJ842" s="238">
        <v>0</v>
      </c>
      <c r="AK842" s="238">
        <v>102</v>
      </c>
      <c r="AL842" s="239">
        <v>102</v>
      </c>
      <c r="AM842" s="243" t="s">
        <v>444</v>
      </c>
      <c r="AN842" s="243">
        <v>0</v>
      </c>
      <c r="AO842" s="245">
        <v>0</v>
      </c>
      <c r="AP842" s="132" t="s">
        <v>638</v>
      </c>
      <c r="AQ842" s="133" t="s">
        <v>643</v>
      </c>
      <c r="AR842" s="191"/>
      <c r="AS842" s="191"/>
      <c r="AT842" s="191"/>
      <c r="AU842" s="191"/>
      <c r="AV842" s="191"/>
      <c r="AW842" s="191"/>
    </row>
    <row r="843" spans="1:49" ht="33.75" x14ac:dyDescent="0.15">
      <c r="A843" s="103" t="s">
        <v>446</v>
      </c>
      <c r="B843" s="101" t="s">
        <v>1907</v>
      </c>
      <c r="C843" s="101" t="s">
        <v>1922</v>
      </c>
      <c r="D843" s="160" t="s">
        <v>1923</v>
      </c>
      <c r="E843" s="101" t="s">
        <v>1889</v>
      </c>
      <c r="F843" s="101" t="s">
        <v>259</v>
      </c>
      <c r="G843" s="101"/>
      <c r="H843" s="101"/>
      <c r="I843" s="101"/>
      <c r="J843" s="101"/>
      <c r="K843" s="101" t="s">
        <v>349</v>
      </c>
      <c r="L843" s="101"/>
      <c r="M843" s="101" t="s">
        <v>436</v>
      </c>
      <c r="N843" s="101" t="s">
        <v>437</v>
      </c>
      <c r="O843" s="127" t="s">
        <v>472</v>
      </c>
      <c r="P843" s="101" t="s">
        <v>473</v>
      </c>
      <c r="Q843" s="136">
        <v>1</v>
      </c>
      <c r="R843" s="202" t="s">
        <v>1924</v>
      </c>
      <c r="S843" s="101" t="s">
        <v>441</v>
      </c>
      <c r="T843" s="101" t="s">
        <v>478</v>
      </c>
      <c r="U843" s="101" t="s">
        <v>479</v>
      </c>
      <c r="V843" s="134" t="s">
        <v>479</v>
      </c>
      <c r="W843" s="237">
        <v>0</v>
      </c>
      <c r="X843" s="238">
        <v>20</v>
      </c>
      <c r="Y843" s="228">
        <f t="shared" si="123"/>
        <v>20</v>
      </c>
      <c r="Z843" s="238" t="s">
        <v>444</v>
      </c>
      <c r="AA843" s="238">
        <v>0</v>
      </c>
      <c r="AB843" s="240">
        <v>0</v>
      </c>
      <c r="AC843" s="241"/>
      <c r="AD843" s="242"/>
      <c r="AE843" s="243"/>
      <c r="AF843" s="230">
        <f t="shared" si="124"/>
        <v>0</v>
      </c>
      <c r="AG843" s="243"/>
      <c r="AH843" s="243"/>
      <c r="AI843" s="230">
        <f t="shared" si="125"/>
        <v>0</v>
      </c>
      <c r="AJ843" s="238"/>
      <c r="AK843" s="238"/>
      <c r="AL843" s="239"/>
      <c r="AM843" s="243"/>
      <c r="AN843" s="243"/>
      <c r="AO843" s="245"/>
      <c r="AP843" s="132"/>
      <c r="AQ843" s="133"/>
      <c r="AR843" s="191"/>
      <c r="AS843" s="191"/>
      <c r="AT843" s="191"/>
      <c r="AU843" s="191"/>
      <c r="AV843" s="191"/>
      <c r="AW843" s="191"/>
    </row>
    <row r="844" spans="1:49" ht="33.75" x14ac:dyDescent="0.15">
      <c r="A844" s="103" t="s">
        <v>446</v>
      </c>
      <c r="B844" s="101" t="s">
        <v>1907</v>
      </c>
      <c r="C844" s="101" t="s">
        <v>1925</v>
      </c>
      <c r="D844" s="160" t="s">
        <v>471</v>
      </c>
      <c r="E844" s="101" t="s">
        <v>1889</v>
      </c>
      <c r="F844" s="101" t="s">
        <v>259</v>
      </c>
      <c r="G844" s="101"/>
      <c r="H844" s="101"/>
      <c r="I844" s="101"/>
      <c r="J844" s="101"/>
      <c r="K844" s="101"/>
      <c r="L844" s="101" t="s">
        <v>349</v>
      </c>
      <c r="M844" s="101" t="s">
        <v>436</v>
      </c>
      <c r="N844" s="101" t="s">
        <v>437</v>
      </c>
      <c r="O844" s="127" t="s">
        <v>472</v>
      </c>
      <c r="P844" s="101" t="s">
        <v>473</v>
      </c>
      <c r="Q844" s="136">
        <v>1</v>
      </c>
      <c r="R844" s="202" t="s">
        <v>1926</v>
      </c>
      <c r="S844" s="101" t="s">
        <v>441</v>
      </c>
      <c r="T844" s="101" t="s">
        <v>620</v>
      </c>
      <c r="U844" s="101" t="s">
        <v>620</v>
      </c>
      <c r="V844" s="134" t="s">
        <v>620</v>
      </c>
      <c r="W844" s="237">
        <v>0</v>
      </c>
      <c r="X844" s="238">
        <v>86</v>
      </c>
      <c r="Y844" s="228">
        <f t="shared" si="123"/>
        <v>86</v>
      </c>
      <c r="Z844" s="238" t="s">
        <v>452</v>
      </c>
      <c r="AA844" s="238">
        <v>1</v>
      </c>
      <c r="AB844" s="240">
        <v>86</v>
      </c>
      <c r="AC844" s="241"/>
      <c r="AD844" s="242"/>
      <c r="AE844" s="243"/>
      <c r="AF844" s="230">
        <f t="shared" si="124"/>
        <v>0</v>
      </c>
      <c r="AG844" s="243"/>
      <c r="AH844" s="243"/>
      <c r="AI844" s="230">
        <f t="shared" si="125"/>
        <v>0</v>
      </c>
      <c r="AJ844" s="238"/>
      <c r="AK844" s="238"/>
      <c r="AL844" s="239"/>
      <c r="AM844" s="243"/>
      <c r="AN844" s="243"/>
      <c r="AO844" s="245"/>
      <c r="AP844" s="132"/>
      <c r="AQ844" s="133"/>
      <c r="AR844" s="191"/>
      <c r="AS844" s="191"/>
      <c r="AT844" s="191"/>
      <c r="AU844" s="191"/>
      <c r="AV844" s="191"/>
      <c r="AW844" s="191"/>
    </row>
    <row r="845" spans="1:49" ht="33.75" x14ac:dyDescent="0.15">
      <c r="A845" s="103" t="s">
        <v>446</v>
      </c>
      <c r="B845" s="101" t="s">
        <v>1907</v>
      </c>
      <c r="C845" s="101" t="s">
        <v>1925</v>
      </c>
      <c r="D845" s="160" t="s">
        <v>471</v>
      </c>
      <c r="E845" s="101" t="s">
        <v>1889</v>
      </c>
      <c r="F845" s="101" t="s">
        <v>259</v>
      </c>
      <c r="G845" s="101"/>
      <c r="H845" s="101"/>
      <c r="I845" s="101"/>
      <c r="J845" s="101"/>
      <c r="K845" s="101"/>
      <c r="L845" s="101" t="s">
        <v>349</v>
      </c>
      <c r="M845" s="101" t="s">
        <v>436</v>
      </c>
      <c r="N845" s="101" t="s">
        <v>437</v>
      </c>
      <c r="O845" s="127" t="s">
        <v>472</v>
      </c>
      <c r="P845" s="101" t="s">
        <v>473</v>
      </c>
      <c r="Q845" s="136">
        <v>1</v>
      </c>
      <c r="R845" s="202" t="s">
        <v>1927</v>
      </c>
      <c r="S845" s="101" t="s">
        <v>441</v>
      </c>
      <c r="T845" s="101" t="s">
        <v>662</v>
      </c>
      <c r="U845" s="101" t="s">
        <v>629</v>
      </c>
      <c r="V845" s="134" t="s">
        <v>629</v>
      </c>
      <c r="W845" s="237">
        <v>0</v>
      </c>
      <c r="X845" s="238">
        <v>95</v>
      </c>
      <c r="Y845" s="228">
        <f t="shared" si="123"/>
        <v>95</v>
      </c>
      <c r="Z845" s="238" t="s">
        <v>452</v>
      </c>
      <c r="AA845" s="238">
        <v>1</v>
      </c>
      <c r="AB845" s="240">
        <v>95</v>
      </c>
      <c r="AC845" s="241"/>
      <c r="AD845" s="242"/>
      <c r="AE845" s="243"/>
      <c r="AF845" s="230">
        <f t="shared" si="124"/>
        <v>0</v>
      </c>
      <c r="AG845" s="243"/>
      <c r="AH845" s="243"/>
      <c r="AI845" s="230">
        <f t="shared" si="125"/>
        <v>0</v>
      </c>
      <c r="AJ845" s="238"/>
      <c r="AK845" s="238"/>
      <c r="AL845" s="239"/>
      <c r="AM845" s="243"/>
      <c r="AN845" s="243"/>
      <c r="AO845" s="245"/>
      <c r="AP845" s="132"/>
      <c r="AQ845" s="133"/>
      <c r="AR845" s="191"/>
      <c r="AS845" s="191"/>
      <c r="AT845" s="191"/>
      <c r="AU845" s="191"/>
      <c r="AV845" s="191"/>
      <c r="AW845" s="191"/>
    </row>
    <row r="846" spans="1:49" ht="33.75" x14ac:dyDescent="0.15">
      <c r="A846" s="103" t="s">
        <v>446</v>
      </c>
      <c r="B846" s="101" t="s">
        <v>1907</v>
      </c>
      <c r="C846" s="101" t="s">
        <v>1928</v>
      </c>
      <c r="D846" s="160" t="s">
        <v>1929</v>
      </c>
      <c r="E846" s="101" t="s">
        <v>1930</v>
      </c>
      <c r="F846" s="101"/>
      <c r="G846" s="101" t="s">
        <v>267</v>
      </c>
      <c r="H846" s="101"/>
      <c r="I846" s="101"/>
      <c r="J846" s="101"/>
      <c r="K846" s="101" t="s">
        <v>349</v>
      </c>
      <c r="L846" s="101"/>
      <c r="M846" s="101" t="s">
        <v>449</v>
      </c>
      <c r="N846" s="101" t="s">
        <v>437</v>
      </c>
      <c r="O846" s="127" t="s">
        <v>438</v>
      </c>
      <c r="P846" s="101" t="s">
        <v>439</v>
      </c>
      <c r="Q846" s="136">
        <v>3</v>
      </c>
      <c r="R846" s="202" t="s">
        <v>1931</v>
      </c>
      <c r="S846" s="101" t="s">
        <v>441</v>
      </c>
      <c r="T846" s="101" t="s">
        <v>478</v>
      </c>
      <c r="U846" s="101" t="s">
        <v>479</v>
      </c>
      <c r="V846" s="134" t="s">
        <v>479</v>
      </c>
      <c r="W846" s="248">
        <v>2280</v>
      </c>
      <c r="X846" s="238">
        <v>94</v>
      </c>
      <c r="Y846" s="249">
        <v>2374</v>
      </c>
      <c r="Z846" s="238" t="s">
        <v>452</v>
      </c>
      <c r="AA846" s="238">
        <v>1</v>
      </c>
      <c r="AB846" s="240">
        <v>400</v>
      </c>
      <c r="AC846" s="241"/>
      <c r="AD846" s="242"/>
      <c r="AE846" s="243"/>
      <c r="AF846" s="244"/>
      <c r="AG846" s="243"/>
      <c r="AH846" s="243"/>
      <c r="AI846" s="230">
        <v>0</v>
      </c>
      <c r="AJ846" s="238"/>
      <c r="AK846" s="238"/>
      <c r="AL846" s="239"/>
      <c r="AM846" s="243"/>
      <c r="AN846" s="243"/>
      <c r="AO846" s="245"/>
      <c r="AP846" s="132"/>
      <c r="AQ846" s="133"/>
      <c r="AR846" s="191"/>
      <c r="AS846" s="191"/>
      <c r="AT846" s="191"/>
      <c r="AU846" s="191"/>
      <c r="AV846" s="191"/>
      <c r="AW846" s="191"/>
    </row>
    <row r="847" spans="1:49" ht="33.75" x14ac:dyDescent="0.15">
      <c r="A847" s="103" t="s">
        <v>446</v>
      </c>
      <c r="B847" s="101" t="s">
        <v>1907</v>
      </c>
      <c r="C847" s="101" t="s">
        <v>1932</v>
      </c>
      <c r="D847" s="160" t="s">
        <v>1913</v>
      </c>
      <c r="E847" s="101" t="s">
        <v>1933</v>
      </c>
      <c r="F847" s="101"/>
      <c r="G847" s="101" t="s">
        <v>267</v>
      </c>
      <c r="H847" s="101"/>
      <c r="I847" s="101"/>
      <c r="J847" s="101"/>
      <c r="K847" s="101" t="s">
        <v>349</v>
      </c>
      <c r="L847" s="101"/>
      <c r="M847" s="101" t="s">
        <v>449</v>
      </c>
      <c r="N847" s="101" t="s">
        <v>437</v>
      </c>
      <c r="O847" s="127" t="s">
        <v>438</v>
      </c>
      <c r="P847" s="101" t="s">
        <v>439</v>
      </c>
      <c r="Q847" s="136">
        <v>7</v>
      </c>
      <c r="R847" s="202" t="s">
        <v>1309</v>
      </c>
      <c r="S847" s="101" t="s">
        <v>441</v>
      </c>
      <c r="T847" s="101" t="s">
        <v>478</v>
      </c>
      <c r="U847" s="101" t="s">
        <v>479</v>
      </c>
      <c r="V847" s="134" t="s">
        <v>595</v>
      </c>
      <c r="W847" s="248">
        <v>1715</v>
      </c>
      <c r="X847" s="238">
        <v>321</v>
      </c>
      <c r="Y847" s="249">
        <v>2036</v>
      </c>
      <c r="Z847" s="238" t="s">
        <v>452</v>
      </c>
      <c r="AA847" s="238">
        <v>1</v>
      </c>
      <c r="AB847" s="240">
        <v>100</v>
      </c>
      <c r="AC847" s="241"/>
      <c r="AD847" s="242"/>
      <c r="AE847" s="243"/>
      <c r="AF847" s="244"/>
      <c r="AG847" s="243"/>
      <c r="AH847" s="243"/>
      <c r="AI847" s="230">
        <v>0</v>
      </c>
      <c r="AJ847" s="238"/>
      <c r="AK847" s="238"/>
      <c r="AL847" s="239"/>
      <c r="AM847" s="243"/>
      <c r="AN847" s="243"/>
      <c r="AO847" s="245"/>
      <c r="AP847" s="132"/>
      <c r="AQ847" s="133"/>
      <c r="AR847" s="191"/>
      <c r="AS847" s="191"/>
      <c r="AT847" s="191"/>
      <c r="AU847" s="191"/>
      <c r="AV847" s="191"/>
      <c r="AW847" s="191"/>
    </row>
    <row r="848" spans="1:49" ht="33.75" x14ac:dyDescent="0.15">
      <c r="A848" s="103" t="s">
        <v>1850</v>
      </c>
      <c r="B848" s="101" t="s">
        <v>1907</v>
      </c>
      <c r="C848" s="101" t="s">
        <v>1934</v>
      </c>
      <c r="D848" s="160" t="s">
        <v>1852</v>
      </c>
      <c r="E848" s="101" t="s">
        <v>1889</v>
      </c>
      <c r="F848" s="101" t="s">
        <v>259</v>
      </c>
      <c r="G848" s="101"/>
      <c r="H848" s="101"/>
      <c r="I848" s="101"/>
      <c r="J848" s="101"/>
      <c r="K848" s="101" t="s">
        <v>349</v>
      </c>
      <c r="L848" s="101"/>
      <c r="M848" s="101" t="s">
        <v>436</v>
      </c>
      <c r="N848" s="101" t="s">
        <v>437</v>
      </c>
      <c r="O848" s="127" t="s">
        <v>438</v>
      </c>
      <c r="P848" s="101" t="s">
        <v>624</v>
      </c>
      <c r="Q848" s="136">
        <v>1</v>
      </c>
      <c r="R848" s="202" t="s">
        <v>1854</v>
      </c>
      <c r="S848" s="101" t="s">
        <v>441</v>
      </c>
      <c r="T848" s="101" t="s">
        <v>478</v>
      </c>
      <c r="U848" s="101" t="s">
        <v>656</v>
      </c>
      <c r="V848" s="134" t="s">
        <v>810</v>
      </c>
      <c r="W848" s="237">
        <v>0</v>
      </c>
      <c r="X848" s="238">
        <v>90</v>
      </c>
      <c r="Y848" s="228">
        <f t="shared" ref="Y848:Y853" si="126">+W848+X848</f>
        <v>90</v>
      </c>
      <c r="Z848" s="238" t="s">
        <v>444</v>
      </c>
      <c r="AA848" s="238">
        <v>0</v>
      </c>
      <c r="AB848" s="240">
        <v>0</v>
      </c>
      <c r="AC848" s="241"/>
      <c r="AD848" s="242"/>
      <c r="AE848" s="243"/>
      <c r="AF848" s="230">
        <f t="shared" ref="AF848:AF853" si="127">+AD848+AE848</f>
        <v>0</v>
      </c>
      <c r="AG848" s="243"/>
      <c r="AH848" s="243"/>
      <c r="AI848" s="230">
        <f t="shared" ref="AI848:AI853" si="128">+AG848+AH848</f>
        <v>0</v>
      </c>
      <c r="AJ848" s="238"/>
      <c r="AK848" s="238"/>
      <c r="AL848" s="239"/>
      <c r="AM848" s="246"/>
      <c r="AN848" s="246"/>
      <c r="AO848" s="247"/>
      <c r="AP848" s="132"/>
      <c r="AQ848" s="133"/>
      <c r="AR848" s="191"/>
      <c r="AS848" s="191"/>
      <c r="AT848" s="191"/>
      <c r="AU848" s="191"/>
      <c r="AV848" s="191"/>
      <c r="AW848" s="191"/>
    </row>
    <row r="849" spans="1:49" ht="33.75" x14ac:dyDescent="0.15">
      <c r="A849" s="103" t="s">
        <v>1850</v>
      </c>
      <c r="B849" s="101" t="s">
        <v>1907</v>
      </c>
      <c r="C849" s="101" t="s">
        <v>1934</v>
      </c>
      <c r="D849" s="160" t="s">
        <v>1852</v>
      </c>
      <c r="E849" s="101" t="s">
        <v>1889</v>
      </c>
      <c r="F849" s="101" t="s">
        <v>259</v>
      </c>
      <c r="G849" s="101"/>
      <c r="H849" s="101"/>
      <c r="I849" s="101"/>
      <c r="J849" s="101"/>
      <c r="K849" s="101" t="s">
        <v>349</v>
      </c>
      <c r="L849" s="101"/>
      <c r="M849" s="101" t="s">
        <v>436</v>
      </c>
      <c r="N849" s="101" t="s">
        <v>437</v>
      </c>
      <c r="O849" s="127" t="s">
        <v>438</v>
      </c>
      <c r="P849" s="101" t="s">
        <v>624</v>
      </c>
      <c r="Q849" s="136">
        <v>1</v>
      </c>
      <c r="R849" s="202" t="s">
        <v>1866</v>
      </c>
      <c r="S849" s="101" t="s">
        <v>441</v>
      </c>
      <c r="T849" s="101" t="s">
        <v>478</v>
      </c>
      <c r="U849" s="101" t="s">
        <v>479</v>
      </c>
      <c r="V849" s="134" t="s">
        <v>957</v>
      </c>
      <c r="W849" s="237">
        <v>0</v>
      </c>
      <c r="X849" s="238">
        <v>80</v>
      </c>
      <c r="Y849" s="228">
        <f t="shared" si="126"/>
        <v>80</v>
      </c>
      <c r="Z849" s="238" t="s">
        <v>444</v>
      </c>
      <c r="AA849" s="238">
        <v>0</v>
      </c>
      <c r="AB849" s="240">
        <v>0</v>
      </c>
      <c r="AC849" s="241"/>
      <c r="AD849" s="242"/>
      <c r="AE849" s="243"/>
      <c r="AF849" s="230">
        <f t="shared" si="127"/>
        <v>0</v>
      </c>
      <c r="AG849" s="243"/>
      <c r="AH849" s="243"/>
      <c r="AI849" s="230">
        <f t="shared" si="128"/>
        <v>0</v>
      </c>
      <c r="AJ849" s="238"/>
      <c r="AK849" s="238"/>
      <c r="AL849" s="239"/>
      <c r="AM849" s="246"/>
      <c r="AN849" s="246"/>
      <c r="AO849" s="247"/>
      <c r="AP849" s="132"/>
      <c r="AQ849" s="133"/>
      <c r="AR849" s="191"/>
      <c r="AS849" s="191"/>
      <c r="AT849" s="191"/>
      <c r="AU849" s="191"/>
      <c r="AV849" s="191"/>
      <c r="AW849" s="191"/>
    </row>
    <row r="850" spans="1:49" ht="33.75" x14ac:dyDescent="0.15">
      <c r="A850" s="103" t="s">
        <v>1850</v>
      </c>
      <c r="B850" s="101" t="s">
        <v>1907</v>
      </c>
      <c r="C850" s="101" t="s">
        <v>1935</v>
      </c>
      <c r="D850" s="160" t="s">
        <v>1852</v>
      </c>
      <c r="E850" s="101" t="s">
        <v>1889</v>
      </c>
      <c r="F850" s="101" t="s">
        <v>259</v>
      </c>
      <c r="G850" s="101"/>
      <c r="H850" s="101"/>
      <c r="I850" s="101"/>
      <c r="J850" s="101"/>
      <c r="K850" s="101" t="s">
        <v>349</v>
      </c>
      <c r="L850" s="101"/>
      <c r="M850" s="101" t="s">
        <v>436</v>
      </c>
      <c r="N850" s="101" t="s">
        <v>437</v>
      </c>
      <c r="O850" s="127" t="s">
        <v>438</v>
      </c>
      <c r="P850" s="101" t="s">
        <v>624</v>
      </c>
      <c r="Q850" s="136">
        <v>1</v>
      </c>
      <c r="R850" s="202" t="s">
        <v>1867</v>
      </c>
      <c r="S850" s="101" t="s">
        <v>441</v>
      </c>
      <c r="T850" s="101" t="s">
        <v>478</v>
      </c>
      <c r="U850" s="101" t="s">
        <v>479</v>
      </c>
      <c r="V850" s="134" t="s">
        <v>459</v>
      </c>
      <c r="W850" s="237">
        <v>0</v>
      </c>
      <c r="X850" s="238">
        <v>140</v>
      </c>
      <c r="Y850" s="228">
        <f t="shared" si="126"/>
        <v>140</v>
      </c>
      <c r="Z850" s="238" t="s">
        <v>444</v>
      </c>
      <c r="AA850" s="238">
        <v>0</v>
      </c>
      <c r="AB850" s="240">
        <v>0</v>
      </c>
      <c r="AC850" s="241"/>
      <c r="AD850" s="242"/>
      <c r="AE850" s="243"/>
      <c r="AF850" s="230">
        <f t="shared" si="127"/>
        <v>0</v>
      </c>
      <c r="AG850" s="243"/>
      <c r="AH850" s="243"/>
      <c r="AI850" s="230">
        <f t="shared" si="128"/>
        <v>0</v>
      </c>
      <c r="AJ850" s="238"/>
      <c r="AK850" s="238"/>
      <c r="AL850" s="239"/>
      <c r="AM850" s="246"/>
      <c r="AN850" s="246"/>
      <c r="AO850" s="247"/>
      <c r="AP850" s="132"/>
      <c r="AQ850" s="133"/>
      <c r="AR850" s="191"/>
      <c r="AS850" s="191"/>
      <c r="AT850" s="191"/>
      <c r="AU850" s="191"/>
      <c r="AV850" s="191"/>
      <c r="AW850" s="191"/>
    </row>
    <row r="851" spans="1:49" ht="33.75" x14ac:dyDescent="0.15">
      <c r="A851" s="103" t="s">
        <v>1850</v>
      </c>
      <c r="B851" s="101" t="s">
        <v>1907</v>
      </c>
      <c r="C851" s="101" t="s">
        <v>1936</v>
      </c>
      <c r="D851" s="160" t="s">
        <v>1852</v>
      </c>
      <c r="E851" s="101" t="s">
        <v>1889</v>
      </c>
      <c r="F851" s="101" t="s">
        <v>259</v>
      </c>
      <c r="G851" s="101"/>
      <c r="H851" s="101"/>
      <c r="I851" s="101"/>
      <c r="J851" s="101"/>
      <c r="K851" s="101" t="s">
        <v>349</v>
      </c>
      <c r="L851" s="101"/>
      <c r="M851" s="101" t="s">
        <v>436</v>
      </c>
      <c r="N851" s="101" t="s">
        <v>437</v>
      </c>
      <c r="O851" s="127" t="s">
        <v>438</v>
      </c>
      <c r="P851" s="101" t="s">
        <v>624</v>
      </c>
      <c r="Q851" s="136">
        <v>1</v>
      </c>
      <c r="R851" s="202" t="s">
        <v>1867</v>
      </c>
      <c r="S851" s="101" t="s">
        <v>441</v>
      </c>
      <c r="T851" s="101" t="s">
        <v>478</v>
      </c>
      <c r="U851" s="101" t="s">
        <v>479</v>
      </c>
      <c r="V851" s="134" t="s">
        <v>479</v>
      </c>
      <c r="W851" s="237">
        <v>0</v>
      </c>
      <c r="X851" s="238">
        <v>43</v>
      </c>
      <c r="Y851" s="228">
        <f t="shared" si="126"/>
        <v>43</v>
      </c>
      <c r="Z851" s="238" t="s">
        <v>444</v>
      </c>
      <c r="AA851" s="238">
        <v>0</v>
      </c>
      <c r="AB851" s="240">
        <v>0</v>
      </c>
      <c r="AC851" s="241"/>
      <c r="AD851" s="242"/>
      <c r="AE851" s="243"/>
      <c r="AF851" s="230">
        <f t="shared" si="127"/>
        <v>0</v>
      </c>
      <c r="AG851" s="243"/>
      <c r="AH851" s="243"/>
      <c r="AI851" s="230">
        <f t="shared" si="128"/>
        <v>0</v>
      </c>
      <c r="AJ851" s="238"/>
      <c r="AK851" s="238"/>
      <c r="AL851" s="239"/>
      <c r="AM851" s="246"/>
      <c r="AN851" s="246"/>
      <c r="AO851" s="247"/>
      <c r="AP851" s="132"/>
      <c r="AQ851" s="133"/>
      <c r="AR851" s="191"/>
      <c r="AS851" s="191"/>
      <c r="AT851" s="191"/>
      <c r="AU851" s="191"/>
      <c r="AV851" s="191"/>
      <c r="AW851" s="191"/>
    </row>
    <row r="852" spans="1:49" ht="33.75" x14ac:dyDescent="0.15">
      <c r="A852" s="103" t="s">
        <v>1850</v>
      </c>
      <c r="B852" s="101" t="s">
        <v>1907</v>
      </c>
      <c r="C852" s="101" t="s">
        <v>1937</v>
      </c>
      <c r="D852" s="160" t="s">
        <v>1852</v>
      </c>
      <c r="E852" s="101" t="s">
        <v>1889</v>
      </c>
      <c r="F852" s="101" t="s">
        <v>259</v>
      </c>
      <c r="G852" s="101"/>
      <c r="H852" s="101"/>
      <c r="I852" s="101"/>
      <c r="J852" s="101"/>
      <c r="K852" s="101" t="s">
        <v>349</v>
      </c>
      <c r="L852" s="101"/>
      <c r="M852" s="101" t="s">
        <v>436</v>
      </c>
      <c r="N852" s="101" t="s">
        <v>437</v>
      </c>
      <c r="O852" s="127" t="s">
        <v>438</v>
      </c>
      <c r="P852" s="101" t="s">
        <v>624</v>
      </c>
      <c r="Q852" s="136">
        <v>1</v>
      </c>
      <c r="R852" s="202" t="s">
        <v>1871</v>
      </c>
      <c r="S852" s="101" t="s">
        <v>441</v>
      </c>
      <c r="T852" s="101" t="s">
        <v>478</v>
      </c>
      <c r="U852" s="101" t="s">
        <v>479</v>
      </c>
      <c r="V852" s="134" t="s">
        <v>479</v>
      </c>
      <c r="W852" s="237">
        <v>0</v>
      </c>
      <c r="X852" s="238">
        <v>152</v>
      </c>
      <c r="Y852" s="228">
        <f t="shared" si="126"/>
        <v>152</v>
      </c>
      <c r="Z852" s="238" t="s">
        <v>444</v>
      </c>
      <c r="AA852" s="238">
        <v>0</v>
      </c>
      <c r="AB852" s="240">
        <v>0</v>
      </c>
      <c r="AC852" s="241"/>
      <c r="AD852" s="242"/>
      <c r="AE852" s="243"/>
      <c r="AF852" s="230">
        <f t="shared" si="127"/>
        <v>0</v>
      </c>
      <c r="AG852" s="243"/>
      <c r="AH852" s="243"/>
      <c r="AI852" s="230">
        <f t="shared" si="128"/>
        <v>0</v>
      </c>
      <c r="AJ852" s="238"/>
      <c r="AK852" s="238"/>
      <c r="AL852" s="239"/>
      <c r="AM852" s="246"/>
      <c r="AN852" s="246"/>
      <c r="AO852" s="247"/>
      <c r="AP852" s="132"/>
      <c r="AQ852" s="133"/>
      <c r="AR852" s="191"/>
      <c r="AS852" s="191"/>
      <c r="AT852" s="191"/>
      <c r="AU852" s="191"/>
      <c r="AV852" s="191"/>
      <c r="AW852" s="191"/>
    </row>
    <row r="853" spans="1:49" ht="33.75" x14ac:dyDescent="0.15">
      <c r="A853" s="103" t="s">
        <v>1850</v>
      </c>
      <c r="B853" s="101" t="s">
        <v>1907</v>
      </c>
      <c r="C853" s="101" t="s">
        <v>1937</v>
      </c>
      <c r="D853" s="160" t="s">
        <v>1852</v>
      </c>
      <c r="E853" s="101" t="s">
        <v>1889</v>
      </c>
      <c r="F853" s="101" t="s">
        <v>259</v>
      </c>
      <c r="G853" s="101"/>
      <c r="H853" s="101"/>
      <c r="I853" s="101"/>
      <c r="J853" s="101"/>
      <c r="K853" s="101" t="s">
        <v>349</v>
      </c>
      <c r="L853" s="101"/>
      <c r="M853" s="101" t="s">
        <v>436</v>
      </c>
      <c r="N853" s="101" t="s">
        <v>437</v>
      </c>
      <c r="O853" s="127" t="s">
        <v>438</v>
      </c>
      <c r="P853" s="101" t="s">
        <v>624</v>
      </c>
      <c r="Q853" s="136">
        <v>1</v>
      </c>
      <c r="R853" s="202" t="s">
        <v>1866</v>
      </c>
      <c r="S853" s="101" t="s">
        <v>441</v>
      </c>
      <c r="T853" s="101" t="s">
        <v>478</v>
      </c>
      <c r="U853" s="101" t="s">
        <v>479</v>
      </c>
      <c r="V853" s="134" t="s">
        <v>791</v>
      </c>
      <c r="W853" s="237">
        <v>0</v>
      </c>
      <c r="X853" s="238">
        <v>105</v>
      </c>
      <c r="Y853" s="228">
        <f t="shared" si="126"/>
        <v>105</v>
      </c>
      <c r="Z853" s="238" t="s">
        <v>444</v>
      </c>
      <c r="AA853" s="238">
        <v>0</v>
      </c>
      <c r="AB853" s="240">
        <v>0</v>
      </c>
      <c r="AC853" s="241"/>
      <c r="AD853" s="242"/>
      <c r="AE853" s="243"/>
      <c r="AF853" s="230">
        <f t="shared" si="127"/>
        <v>0</v>
      </c>
      <c r="AG853" s="243"/>
      <c r="AH853" s="243"/>
      <c r="AI853" s="230">
        <f t="shared" si="128"/>
        <v>0</v>
      </c>
      <c r="AJ853" s="238"/>
      <c r="AK853" s="238"/>
      <c r="AL853" s="239"/>
      <c r="AM853" s="246"/>
      <c r="AN853" s="246"/>
      <c r="AO853" s="247"/>
      <c r="AP853" s="132"/>
      <c r="AQ853" s="133"/>
      <c r="AR853" s="191"/>
      <c r="AS853" s="191"/>
      <c r="AT853" s="191"/>
      <c r="AU853" s="191"/>
      <c r="AV853" s="191"/>
      <c r="AW853" s="191"/>
    </row>
    <row r="854" spans="1:49" ht="22.5" x14ac:dyDescent="0.15">
      <c r="A854" s="103" t="s">
        <v>1648</v>
      </c>
      <c r="B854" s="101" t="s">
        <v>1907</v>
      </c>
      <c r="C854" s="101" t="s">
        <v>1938</v>
      </c>
      <c r="D854" s="160" t="s">
        <v>1939</v>
      </c>
      <c r="E854" s="101" t="s">
        <v>1862</v>
      </c>
      <c r="F854" s="101"/>
      <c r="G854" s="101" t="s">
        <v>267</v>
      </c>
      <c r="H854" s="101"/>
      <c r="I854" s="101" t="s">
        <v>296</v>
      </c>
      <c r="J854" s="101"/>
      <c r="K854" s="101"/>
      <c r="L854" s="101" t="s">
        <v>349</v>
      </c>
      <c r="M854" s="101" t="s">
        <v>449</v>
      </c>
      <c r="N854" s="101" t="s">
        <v>437</v>
      </c>
      <c r="O854" s="127" t="s">
        <v>438</v>
      </c>
      <c r="P854" s="101" t="s">
        <v>439</v>
      </c>
      <c r="Q854" s="136">
        <v>1</v>
      </c>
      <c r="R854" s="202" t="s">
        <v>1350</v>
      </c>
      <c r="S854" s="101" t="s">
        <v>441</v>
      </c>
      <c r="T854" s="101" t="s">
        <v>644</v>
      </c>
      <c r="U854" s="101" t="s">
        <v>666</v>
      </c>
      <c r="V854" s="134" t="s">
        <v>666</v>
      </c>
      <c r="W854" s="237">
        <v>206</v>
      </c>
      <c r="X854" s="238">
        <v>0</v>
      </c>
      <c r="Y854" s="239">
        <v>206</v>
      </c>
      <c r="Z854" s="238" t="s">
        <v>452</v>
      </c>
      <c r="AA854" s="238">
        <v>1</v>
      </c>
      <c r="AB854" s="240">
        <v>180</v>
      </c>
      <c r="AC854" s="241"/>
      <c r="AD854" s="242"/>
      <c r="AE854" s="243"/>
      <c r="AF854" s="244"/>
      <c r="AG854" s="243"/>
      <c r="AH854" s="243"/>
      <c r="AI854" s="230">
        <v>0</v>
      </c>
      <c r="AJ854" s="238"/>
      <c r="AK854" s="238"/>
      <c r="AL854" s="239"/>
      <c r="AM854" s="246"/>
      <c r="AN854" s="246"/>
      <c r="AO854" s="247"/>
      <c r="AP854" s="132"/>
      <c r="AQ854" s="133"/>
      <c r="AR854" s="191"/>
      <c r="AS854" s="191"/>
      <c r="AT854" s="191"/>
      <c r="AU854" s="191"/>
      <c r="AV854" s="191"/>
      <c r="AW854" s="191"/>
    </row>
    <row r="855" spans="1:49" ht="36.75" customHeight="1" x14ac:dyDescent="0.15">
      <c r="A855" s="139" t="s">
        <v>432</v>
      </c>
      <c r="B855" s="101" t="s">
        <v>433</v>
      </c>
      <c r="C855" s="101" t="s">
        <v>434</v>
      </c>
      <c r="D855" s="160" t="s">
        <v>435</v>
      </c>
      <c r="E855" s="101"/>
      <c r="F855" s="101" t="s">
        <v>259</v>
      </c>
      <c r="G855" s="101"/>
      <c r="H855" s="101"/>
      <c r="I855" s="101" t="s">
        <v>296</v>
      </c>
      <c r="J855" s="101"/>
      <c r="K855" s="101"/>
      <c r="L855" s="101" t="s">
        <v>349</v>
      </c>
      <c r="M855" s="101" t="s">
        <v>436</v>
      </c>
      <c r="N855" s="101" t="s">
        <v>437</v>
      </c>
      <c r="O855" s="127" t="s">
        <v>438</v>
      </c>
      <c r="P855" s="101" t="s">
        <v>439</v>
      </c>
      <c r="Q855" s="136">
        <v>1</v>
      </c>
      <c r="R855" s="202" t="s">
        <v>440</v>
      </c>
      <c r="S855" s="101" t="s">
        <v>441</v>
      </c>
      <c r="T855" s="101" t="s">
        <v>442</v>
      </c>
      <c r="U855" s="101" t="s">
        <v>443</v>
      </c>
      <c r="V855" s="134" t="s">
        <v>443</v>
      </c>
      <c r="W855" s="99">
        <v>0</v>
      </c>
      <c r="X855" s="100">
        <v>5000</v>
      </c>
      <c r="Y855" s="228">
        <f>+W855+X855</f>
        <v>5000</v>
      </c>
      <c r="Z855" s="100" t="s">
        <v>444</v>
      </c>
      <c r="AA855" s="100">
        <v>0</v>
      </c>
      <c r="AB855" s="100">
        <v>0</v>
      </c>
      <c r="AC855" s="208"/>
      <c r="AD855" s="207">
        <v>0</v>
      </c>
      <c r="AE855" s="100">
        <v>0</v>
      </c>
      <c r="AF855" s="230">
        <f>+AD855+AE855</f>
        <v>0</v>
      </c>
      <c r="AG855" s="100">
        <v>0</v>
      </c>
      <c r="AH855" s="100">
        <v>0</v>
      </c>
      <c r="AI855" s="230">
        <f>+AG855+AH855</f>
        <v>0</v>
      </c>
      <c r="AJ855" s="100">
        <f t="shared" ref="AJ855:AK857" si="129">+AD855+AG855</f>
        <v>0</v>
      </c>
      <c r="AK855" s="100">
        <f t="shared" si="129"/>
        <v>0</v>
      </c>
      <c r="AL855" s="104">
        <f>+AJ855+AK855</f>
        <v>0</v>
      </c>
      <c r="AM855" s="100" t="s">
        <v>444</v>
      </c>
      <c r="AN855" s="100">
        <v>0</v>
      </c>
      <c r="AO855" s="131">
        <v>0</v>
      </c>
      <c r="AP855" s="210" t="s">
        <v>404</v>
      </c>
      <c r="AQ855" s="211" t="s">
        <v>445</v>
      </c>
    </row>
    <row r="856" spans="1:49" ht="36.75" customHeight="1" x14ac:dyDescent="0.15">
      <c r="A856" s="139" t="s">
        <v>446</v>
      </c>
      <c r="B856" s="101" t="s">
        <v>433</v>
      </c>
      <c r="C856" s="101" t="s">
        <v>447</v>
      </c>
      <c r="D856" s="160" t="s">
        <v>448</v>
      </c>
      <c r="E856" s="101"/>
      <c r="F856" s="101"/>
      <c r="G856" s="101" t="s">
        <v>267</v>
      </c>
      <c r="H856" s="101"/>
      <c r="I856" s="101"/>
      <c r="J856" s="101"/>
      <c r="K856" s="101"/>
      <c r="L856" s="101" t="s">
        <v>349</v>
      </c>
      <c r="M856" s="101" t="s">
        <v>449</v>
      </c>
      <c r="N856" s="101" t="s">
        <v>437</v>
      </c>
      <c r="O856" s="127" t="s">
        <v>438</v>
      </c>
      <c r="P856" s="101" t="s">
        <v>439</v>
      </c>
      <c r="Q856" s="136">
        <v>3</v>
      </c>
      <c r="R856" s="202" t="s">
        <v>450</v>
      </c>
      <c r="S856" s="101" t="s">
        <v>441</v>
      </c>
      <c r="T856" s="101" t="s">
        <v>441</v>
      </c>
      <c r="U856" s="101" t="s">
        <v>441</v>
      </c>
      <c r="V856" s="134" t="s">
        <v>451</v>
      </c>
      <c r="W856" s="99">
        <v>1111</v>
      </c>
      <c r="X856" s="100">
        <v>314</v>
      </c>
      <c r="Y856" s="102">
        <f t="shared" ref="Y856:Y919" si="130">+W856+X856</f>
        <v>1425</v>
      </c>
      <c r="Z856" s="100" t="s">
        <v>452</v>
      </c>
      <c r="AA856" s="100"/>
      <c r="AB856" s="100">
        <v>100</v>
      </c>
      <c r="AC856" s="270"/>
      <c r="AD856" s="207">
        <v>0</v>
      </c>
      <c r="AE856" s="100">
        <v>0</v>
      </c>
      <c r="AF856" s="104">
        <v>0</v>
      </c>
      <c r="AG856" s="100">
        <v>0</v>
      </c>
      <c r="AH856" s="100">
        <v>0</v>
      </c>
      <c r="AI856" s="230">
        <v>0</v>
      </c>
      <c r="AJ856" s="100">
        <f t="shared" si="129"/>
        <v>0</v>
      </c>
      <c r="AK856" s="100">
        <f t="shared" si="129"/>
        <v>0</v>
      </c>
      <c r="AL856" s="104">
        <f>+AJ856+AK856</f>
        <v>0</v>
      </c>
      <c r="AM856" s="100" t="s">
        <v>444</v>
      </c>
      <c r="AN856" s="100">
        <v>0</v>
      </c>
      <c r="AO856" s="131">
        <v>0</v>
      </c>
      <c r="AP856" s="210" t="s">
        <v>404</v>
      </c>
      <c r="AQ856" s="211" t="s">
        <v>445</v>
      </c>
    </row>
    <row r="857" spans="1:49" ht="36.75" customHeight="1" x14ac:dyDescent="0.15">
      <c r="A857" s="139" t="s">
        <v>446</v>
      </c>
      <c r="B857" s="101" t="s">
        <v>433</v>
      </c>
      <c r="C857" s="101" t="s">
        <v>453</v>
      </c>
      <c r="D857" s="160" t="s">
        <v>454</v>
      </c>
      <c r="E857" s="101"/>
      <c r="F857" s="101"/>
      <c r="G857" s="101" t="s">
        <v>267</v>
      </c>
      <c r="H857" s="101"/>
      <c r="I857" s="101"/>
      <c r="J857" s="101"/>
      <c r="K857" s="101"/>
      <c r="L857" s="101" t="s">
        <v>349</v>
      </c>
      <c r="M857" s="101" t="s">
        <v>449</v>
      </c>
      <c r="N857" s="101" t="s">
        <v>437</v>
      </c>
      <c r="O857" s="127" t="s">
        <v>438</v>
      </c>
      <c r="P857" s="101" t="s">
        <v>439</v>
      </c>
      <c r="Q857" s="136">
        <v>3</v>
      </c>
      <c r="R857" s="202" t="s">
        <v>450</v>
      </c>
      <c r="S857" s="101" t="s">
        <v>441</v>
      </c>
      <c r="T857" s="101" t="s">
        <v>441</v>
      </c>
      <c r="U857" s="101" t="s">
        <v>441</v>
      </c>
      <c r="V857" s="134" t="s">
        <v>451</v>
      </c>
      <c r="W857" s="99">
        <v>1638</v>
      </c>
      <c r="X857" s="100">
        <v>142</v>
      </c>
      <c r="Y857" s="102">
        <f t="shared" si="130"/>
        <v>1780</v>
      </c>
      <c r="Z857" s="100" t="s">
        <v>452</v>
      </c>
      <c r="AA857" s="100"/>
      <c r="AB857" s="100">
        <v>1000</v>
      </c>
      <c r="AC857" s="270"/>
      <c r="AD857" s="207">
        <v>0</v>
      </c>
      <c r="AE857" s="100">
        <v>0</v>
      </c>
      <c r="AF857" s="104">
        <v>0</v>
      </c>
      <c r="AG857" s="100">
        <v>0</v>
      </c>
      <c r="AH857" s="100">
        <v>0</v>
      </c>
      <c r="AI857" s="230">
        <v>0</v>
      </c>
      <c r="AJ857" s="100">
        <f t="shared" si="129"/>
        <v>0</v>
      </c>
      <c r="AK857" s="100">
        <f t="shared" si="129"/>
        <v>0</v>
      </c>
      <c r="AL857" s="104">
        <f>+AJ857+AK857</f>
        <v>0</v>
      </c>
      <c r="AM857" s="100" t="s">
        <v>444</v>
      </c>
      <c r="AN857" s="100">
        <v>0</v>
      </c>
      <c r="AO857" s="131">
        <v>0</v>
      </c>
      <c r="AP857" s="210" t="s">
        <v>404</v>
      </c>
      <c r="AQ857" s="211" t="s">
        <v>445</v>
      </c>
    </row>
    <row r="858" spans="1:49" ht="30.75" customHeight="1" x14ac:dyDescent="0.15">
      <c r="A858" s="139" t="s">
        <v>455</v>
      </c>
      <c r="B858" s="101" t="s">
        <v>433</v>
      </c>
      <c r="C858" s="101" t="s">
        <v>456</v>
      </c>
      <c r="D858" s="160" t="s">
        <v>457</v>
      </c>
      <c r="E858" s="101"/>
      <c r="F858" s="101" t="s">
        <v>259</v>
      </c>
      <c r="G858" s="101"/>
      <c r="H858" s="101"/>
      <c r="I858" s="101"/>
      <c r="J858" s="101"/>
      <c r="K858" s="101"/>
      <c r="L858" s="101" t="s">
        <v>349</v>
      </c>
      <c r="M858" s="101" t="s">
        <v>436</v>
      </c>
      <c r="N858" s="101" t="s">
        <v>437</v>
      </c>
      <c r="O858" s="127" t="s">
        <v>438</v>
      </c>
      <c r="P858" s="101" t="s">
        <v>439</v>
      </c>
      <c r="Q858" s="136">
        <v>1</v>
      </c>
      <c r="R858" s="202" t="s">
        <v>458</v>
      </c>
      <c r="S858" s="101" t="s">
        <v>441</v>
      </c>
      <c r="T858" s="101" t="s">
        <v>441</v>
      </c>
      <c r="U858" s="101" t="s">
        <v>441</v>
      </c>
      <c r="V858" s="134" t="s">
        <v>459</v>
      </c>
      <c r="W858" s="99">
        <v>0</v>
      </c>
      <c r="X858" s="100">
        <v>300</v>
      </c>
      <c r="Y858" s="228">
        <f t="shared" si="130"/>
        <v>300</v>
      </c>
      <c r="Z858" s="100" t="s">
        <v>444</v>
      </c>
      <c r="AA858" s="100">
        <v>0</v>
      </c>
      <c r="AB858" s="100">
        <v>0</v>
      </c>
      <c r="AC858" s="209"/>
      <c r="AD858" s="207">
        <v>0</v>
      </c>
      <c r="AE858" s="100">
        <v>0</v>
      </c>
      <c r="AF858" s="230">
        <f t="shared" ref="AF858:AF859" si="131">+AD858+AE858</f>
        <v>0</v>
      </c>
      <c r="AG858" s="100">
        <v>0</v>
      </c>
      <c r="AH858" s="100">
        <v>0</v>
      </c>
      <c r="AI858" s="230">
        <f t="shared" ref="AI858:AI859" si="132">+AG858+AH858</f>
        <v>0</v>
      </c>
      <c r="AJ858" s="100">
        <f t="shared" ref="AJ858:AK921" si="133">+AD858+AG858</f>
        <v>0</v>
      </c>
      <c r="AK858" s="100">
        <f t="shared" si="133"/>
        <v>0</v>
      </c>
      <c r="AL858" s="104">
        <f t="shared" ref="AL858:AL921" si="134">+AJ858+AK858</f>
        <v>0</v>
      </c>
      <c r="AM858" s="100" t="s">
        <v>444</v>
      </c>
      <c r="AN858" s="100">
        <v>0</v>
      </c>
      <c r="AO858" s="131">
        <v>0</v>
      </c>
      <c r="AP858" s="212" t="s">
        <v>404</v>
      </c>
      <c r="AQ858" s="133" t="s">
        <v>445</v>
      </c>
    </row>
    <row r="859" spans="1:49" ht="30.75" customHeight="1" x14ac:dyDescent="0.15">
      <c r="A859" s="139" t="s">
        <v>432</v>
      </c>
      <c r="B859" s="101" t="s">
        <v>433</v>
      </c>
      <c r="C859" s="101" t="s">
        <v>456</v>
      </c>
      <c r="D859" s="160" t="s">
        <v>460</v>
      </c>
      <c r="E859" s="101"/>
      <c r="F859" s="101" t="s">
        <v>259</v>
      </c>
      <c r="G859" s="101"/>
      <c r="H859" s="101"/>
      <c r="I859" s="101" t="s">
        <v>296</v>
      </c>
      <c r="J859" s="101"/>
      <c r="K859" s="101"/>
      <c r="L859" s="101" t="s">
        <v>349</v>
      </c>
      <c r="M859" s="101" t="s">
        <v>436</v>
      </c>
      <c r="N859" s="101" t="s">
        <v>437</v>
      </c>
      <c r="O859" s="127" t="s">
        <v>438</v>
      </c>
      <c r="P859" s="101" t="s">
        <v>439</v>
      </c>
      <c r="Q859" s="136">
        <v>1</v>
      </c>
      <c r="R859" s="202" t="s">
        <v>461</v>
      </c>
      <c r="S859" s="101" t="s">
        <v>441</v>
      </c>
      <c r="T859" s="101" t="s">
        <v>462</v>
      </c>
      <c r="U859" s="101" t="s">
        <v>463</v>
      </c>
      <c r="V859" s="134" t="s">
        <v>464</v>
      </c>
      <c r="W859" s="99">
        <v>0</v>
      </c>
      <c r="X859" s="100">
        <v>220</v>
      </c>
      <c r="Y859" s="228">
        <f t="shared" si="130"/>
        <v>220</v>
      </c>
      <c r="Z859" s="100" t="s">
        <v>444</v>
      </c>
      <c r="AA859" s="100">
        <v>0</v>
      </c>
      <c r="AB859" s="100">
        <v>0</v>
      </c>
      <c r="AC859" s="209"/>
      <c r="AD859" s="207">
        <v>0</v>
      </c>
      <c r="AE859" s="100">
        <v>0</v>
      </c>
      <c r="AF859" s="230">
        <f t="shared" si="131"/>
        <v>0</v>
      </c>
      <c r="AG859" s="100">
        <v>0</v>
      </c>
      <c r="AH859" s="100">
        <v>0</v>
      </c>
      <c r="AI859" s="230">
        <f t="shared" si="132"/>
        <v>0</v>
      </c>
      <c r="AJ859" s="100">
        <f t="shared" si="133"/>
        <v>0</v>
      </c>
      <c r="AK859" s="100">
        <f t="shared" si="133"/>
        <v>0</v>
      </c>
      <c r="AL859" s="104">
        <f t="shared" si="134"/>
        <v>0</v>
      </c>
      <c r="AM859" s="100" t="s">
        <v>444</v>
      </c>
      <c r="AN859" s="100">
        <v>0</v>
      </c>
      <c r="AO859" s="131">
        <v>0</v>
      </c>
      <c r="AP859" s="212" t="s">
        <v>404</v>
      </c>
      <c r="AQ859" s="133" t="s">
        <v>445</v>
      </c>
    </row>
    <row r="860" spans="1:49" ht="45.75" customHeight="1" x14ac:dyDescent="0.15">
      <c r="A860" s="139" t="s">
        <v>465</v>
      </c>
      <c r="B860" s="101" t="s">
        <v>433</v>
      </c>
      <c r="C860" s="101" t="s">
        <v>466</v>
      </c>
      <c r="D860" s="160" t="s">
        <v>467</v>
      </c>
      <c r="E860" s="101"/>
      <c r="F860" s="101"/>
      <c r="G860" s="101" t="s">
        <v>267</v>
      </c>
      <c r="H860" s="101" t="s">
        <v>285</v>
      </c>
      <c r="I860" s="101" t="s">
        <v>296</v>
      </c>
      <c r="J860" s="101"/>
      <c r="K860" s="101"/>
      <c r="L860" s="101" t="s">
        <v>349</v>
      </c>
      <c r="M860" s="101" t="s">
        <v>449</v>
      </c>
      <c r="N860" s="101" t="s">
        <v>437</v>
      </c>
      <c r="O860" s="127" t="s">
        <v>438</v>
      </c>
      <c r="P860" s="101" t="s">
        <v>439</v>
      </c>
      <c r="Q860" s="136">
        <v>1</v>
      </c>
      <c r="R860" s="202" t="s">
        <v>468</v>
      </c>
      <c r="S860" s="101" t="s">
        <v>469</v>
      </c>
      <c r="T860" s="101"/>
      <c r="U860" s="101"/>
      <c r="V860" s="134"/>
      <c r="W860" s="99">
        <v>214</v>
      </c>
      <c r="X860" s="100">
        <v>0</v>
      </c>
      <c r="Y860" s="102">
        <f t="shared" si="130"/>
        <v>214</v>
      </c>
      <c r="Z860" s="100" t="s">
        <v>444</v>
      </c>
      <c r="AA860" s="100">
        <v>0</v>
      </c>
      <c r="AB860" s="100">
        <v>0</v>
      </c>
      <c r="AC860" s="209"/>
      <c r="AD860" s="207">
        <v>0</v>
      </c>
      <c r="AE860" s="100">
        <v>0</v>
      </c>
      <c r="AF860" s="104">
        <v>0</v>
      </c>
      <c r="AG860" s="100">
        <v>0</v>
      </c>
      <c r="AH860" s="100">
        <v>0</v>
      </c>
      <c r="AI860" s="230">
        <v>0</v>
      </c>
      <c r="AJ860" s="100">
        <f t="shared" si="133"/>
        <v>0</v>
      </c>
      <c r="AK860" s="100">
        <f t="shared" si="133"/>
        <v>0</v>
      </c>
      <c r="AL860" s="104">
        <f t="shared" si="134"/>
        <v>0</v>
      </c>
      <c r="AM860" s="100" t="s">
        <v>444</v>
      </c>
      <c r="AN860" s="100">
        <v>0</v>
      </c>
      <c r="AO860" s="131">
        <v>0</v>
      </c>
      <c r="AP860" s="212" t="s">
        <v>404</v>
      </c>
      <c r="AQ860" s="133" t="s">
        <v>445</v>
      </c>
    </row>
    <row r="861" spans="1:49" ht="45.75" customHeight="1" x14ac:dyDescent="0.15">
      <c r="A861" s="139" t="s">
        <v>446</v>
      </c>
      <c r="B861" s="101" t="s">
        <v>433</v>
      </c>
      <c r="C861" s="101" t="s">
        <v>470</v>
      </c>
      <c r="D861" s="160" t="s">
        <v>471</v>
      </c>
      <c r="E861" s="101"/>
      <c r="F861" s="101" t="s">
        <v>259</v>
      </c>
      <c r="G861" s="101"/>
      <c r="H861" s="101"/>
      <c r="I861" s="101"/>
      <c r="J861" s="101"/>
      <c r="K861" s="101"/>
      <c r="L861" s="101" t="s">
        <v>349</v>
      </c>
      <c r="M861" s="101" t="s">
        <v>436</v>
      </c>
      <c r="N861" s="101" t="s">
        <v>437</v>
      </c>
      <c r="O861" s="127" t="s">
        <v>472</v>
      </c>
      <c r="P861" s="101" t="s">
        <v>473</v>
      </c>
      <c r="Q861" s="136">
        <v>1</v>
      </c>
      <c r="R861" s="202" t="s">
        <v>474</v>
      </c>
      <c r="S861" s="101"/>
      <c r="T861" s="101" t="s">
        <v>475</v>
      </c>
      <c r="U861" s="101" t="s">
        <v>476</v>
      </c>
      <c r="V861" s="134" t="s">
        <v>477</v>
      </c>
      <c r="W861" s="99">
        <v>0</v>
      </c>
      <c r="X861" s="100">
        <v>35</v>
      </c>
      <c r="Y861" s="228">
        <f t="shared" si="130"/>
        <v>35</v>
      </c>
      <c r="Z861" s="100" t="s">
        <v>444</v>
      </c>
      <c r="AA861" s="100">
        <v>0</v>
      </c>
      <c r="AB861" s="100">
        <v>0</v>
      </c>
      <c r="AC861" s="209"/>
      <c r="AD861" s="207">
        <v>0</v>
      </c>
      <c r="AE861" s="100">
        <v>0</v>
      </c>
      <c r="AF861" s="230">
        <f t="shared" ref="AF861:AF924" si="135">+AD861+AE861</f>
        <v>0</v>
      </c>
      <c r="AG861" s="100">
        <v>0</v>
      </c>
      <c r="AH861" s="100">
        <v>0</v>
      </c>
      <c r="AI861" s="230">
        <f t="shared" ref="AI861:AI924" si="136">+AG861+AH861</f>
        <v>0</v>
      </c>
      <c r="AJ861" s="100">
        <f t="shared" si="133"/>
        <v>0</v>
      </c>
      <c r="AK861" s="100">
        <f t="shared" si="133"/>
        <v>0</v>
      </c>
      <c r="AL861" s="104">
        <f t="shared" si="134"/>
        <v>0</v>
      </c>
      <c r="AM861" s="100" t="s">
        <v>444</v>
      </c>
      <c r="AN861" s="100">
        <v>0</v>
      </c>
      <c r="AO861" s="131">
        <v>0</v>
      </c>
      <c r="AP861" s="212" t="s">
        <v>404</v>
      </c>
      <c r="AQ861" s="133" t="s">
        <v>445</v>
      </c>
    </row>
    <row r="862" spans="1:49" ht="45.75" customHeight="1" x14ac:dyDescent="0.15">
      <c r="A862" s="139" t="s">
        <v>446</v>
      </c>
      <c r="B862" s="101" t="s">
        <v>433</v>
      </c>
      <c r="C862" s="101" t="s">
        <v>470</v>
      </c>
      <c r="D862" s="160" t="s">
        <v>471</v>
      </c>
      <c r="E862" s="101"/>
      <c r="F862" s="101" t="s">
        <v>259</v>
      </c>
      <c r="G862" s="101"/>
      <c r="H862" s="101"/>
      <c r="I862" s="101"/>
      <c r="J862" s="101"/>
      <c r="K862" s="101" t="s">
        <v>345</v>
      </c>
      <c r="L862" s="101"/>
      <c r="M862" s="101" t="s">
        <v>436</v>
      </c>
      <c r="N862" s="101" t="s">
        <v>437</v>
      </c>
      <c r="O862" s="127" t="s">
        <v>472</v>
      </c>
      <c r="P862" s="101" t="s">
        <v>473</v>
      </c>
      <c r="Q862" s="136">
        <v>1</v>
      </c>
      <c r="R862" s="202"/>
      <c r="S862" s="101"/>
      <c r="T862" s="101" t="s">
        <v>478</v>
      </c>
      <c r="U862" s="101" t="s">
        <v>479</v>
      </c>
      <c r="V862" s="134" t="s">
        <v>459</v>
      </c>
      <c r="W862" s="99">
        <v>0</v>
      </c>
      <c r="X862" s="100">
        <v>100</v>
      </c>
      <c r="Y862" s="228">
        <f t="shared" si="130"/>
        <v>100</v>
      </c>
      <c r="Z862" s="100" t="s">
        <v>444</v>
      </c>
      <c r="AA862" s="100">
        <v>0</v>
      </c>
      <c r="AB862" s="100">
        <v>0</v>
      </c>
      <c r="AC862" s="209"/>
      <c r="AD862" s="207">
        <v>0</v>
      </c>
      <c r="AE862" s="100">
        <v>0</v>
      </c>
      <c r="AF862" s="230">
        <f t="shared" si="135"/>
        <v>0</v>
      </c>
      <c r="AG862" s="100">
        <v>0</v>
      </c>
      <c r="AH862" s="100">
        <v>0</v>
      </c>
      <c r="AI862" s="230">
        <f t="shared" si="136"/>
        <v>0</v>
      </c>
      <c r="AJ862" s="100">
        <f t="shared" si="133"/>
        <v>0</v>
      </c>
      <c r="AK862" s="100">
        <f t="shared" si="133"/>
        <v>0</v>
      </c>
      <c r="AL862" s="104">
        <f t="shared" si="134"/>
        <v>0</v>
      </c>
      <c r="AM862" s="100" t="s">
        <v>444</v>
      </c>
      <c r="AN862" s="100">
        <v>0</v>
      </c>
      <c r="AO862" s="131">
        <v>0</v>
      </c>
      <c r="AP862" s="212" t="s">
        <v>404</v>
      </c>
      <c r="AQ862" s="133" t="s">
        <v>445</v>
      </c>
    </row>
    <row r="863" spans="1:49" ht="45.75" customHeight="1" x14ac:dyDescent="0.15">
      <c r="A863" s="139" t="s">
        <v>446</v>
      </c>
      <c r="B863" s="101" t="s">
        <v>433</v>
      </c>
      <c r="C863" s="101" t="s">
        <v>480</v>
      </c>
      <c r="D863" s="160" t="s">
        <v>471</v>
      </c>
      <c r="E863" s="101"/>
      <c r="F863" s="101" t="s">
        <v>259</v>
      </c>
      <c r="G863" s="101"/>
      <c r="H863" s="101"/>
      <c r="I863" s="101"/>
      <c r="J863" s="101"/>
      <c r="K863" s="101"/>
      <c r="L863" s="101" t="s">
        <v>349</v>
      </c>
      <c r="M863" s="101" t="s">
        <v>436</v>
      </c>
      <c r="N863" s="101" t="s">
        <v>437</v>
      </c>
      <c r="O863" s="127" t="s">
        <v>472</v>
      </c>
      <c r="P863" s="101" t="s">
        <v>473</v>
      </c>
      <c r="Q863" s="136">
        <v>1</v>
      </c>
      <c r="R863" s="202" t="s">
        <v>481</v>
      </c>
      <c r="S863" s="101"/>
      <c r="T863" s="101" t="s">
        <v>482</v>
      </c>
      <c r="U863" s="101" t="s">
        <v>483</v>
      </c>
      <c r="V863" s="134" t="s">
        <v>484</v>
      </c>
      <c r="W863" s="99">
        <v>0</v>
      </c>
      <c r="X863" s="100">
        <v>13</v>
      </c>
      <c r="Y863" s="228">
        <f t="shared" si="130"/>
        <v>13</v>
      </c>
      <c r="Z863" s="100" t="s">
        <v>444</v>
      </c>
      <c r="AA863" s="100">
        <v>0</v>
      </c>
      <c r="AB863" s="100">
        <v>0</v>
      </c>
      <c r="AC863" s="209"/>
      <c r="AD863" s="207">
        <v>0</v>
      </c>
      <c r="AE863" s="100">
        <v>0</v>
      </c>
      <c r="AF863" s="230">
        <f t="shared" si="135"/>
        <v>0</v>
      </c>
      <c r="AG863" s="100">
        <v>0</v>
      </c>
      <c r="AH863" s="100">
        <v>0</v>
      </c>
      <c r="AI863" s="230">
        <f t="shared" si="136"/>
        <v>0</v>
      </c>
      <c r="AJ863" s="100">
        <f t="shared" si="133"/>
        <v>0</v>
      </c>
      <c r="AK863" s="100">
        <f t="shared" si="133"/>
        <v>0</v>
      </c>
      <c r="AL863" s="104">
        <f t="shared" si="134"/>
        <v>0</v>
      </c>
      <c r="AM863" s="100" t="s">
        <v>444</v>
      </c>
      <c r="AN863" s="100">
        <v>0</v>
      </c>
      <c r="AO863" s="131">
        <v>0</v>
      </c>
      <c r="AP863" s="212" t="s">
        <v>404</v>
      </c>
      <c r="AQ863" s="133" t="s">
        <v>445</v>
      </c>
    </row>
    <row r="864" spans="1:49" ht="45.75" customHeight="1" x14ac:dyDescent="0.15">
      <c r="A864" s="139" t="s">
        <v>446</v>
      </c>
      <c r="B864" s="101" t="s">
        <v>433</v>
      </c>
      <c r="C864" s="101" t="s">
        <v>485</v>
      </c>
      <c r="D864" s="160" t="s">
        <v>471</v>
      </c>
      <c r="E864" s="101"/>
      <c r="F864" s="101" t="s">
        <v>259</v>
      </c>
      <c r="G864" s="101"/>
      <c r="H864" s="101"/>
      <c r="I864" s="101"/>
      <c r="J864" s="101"/>
      <c r="K864" s="101" t="s">
        <v>345</v>
      </c>
      <c r="L864" s="101"/>
      <c r="M864" s="101" t="s">
        <v>436</v>
      </c>
      <c r="N864" s="101" t="s">
        <v>437</v>
      </c>
      <c r="O864" s="127" t="s">
        <v>472</v>
      </c>
      <c r="P864" s="101" t="s">
        <v>473</v>
      </c>
      <c r="Q864" s="136">
        <v>1</v>
      </c>
      <c r="R864" s="202" t="s">
        <v>486</v>
      </c>
      <c r="S864" s="101"/>
      <c r="T864" s="101" t="s">
        <v>478</v>
      </c>
      <c r="U864" s="101" t="s">
        <v>487</v>
      </c>
      <c r="V864" s="134" t="s">
        <v>487</v>
      </c>
      <c r="W864" s="99">
        <v>0</v>
      </c>
      <c r="X864" s="100">
        <v>100</v>
      </c>
      <c r="Y864" s="228">
        <f t="shared" si="130"/>
        <v>100</v>
      </c>
      <c r="Z864" s="100" t="s">
        <v>444</v>
      </c>
      <c r="AA864" s="100">
        <v>0</v>
      </c>
      <c r="AB864" s="100">
        <v>0</v>
      </c>
      <c r="AC864" s="209"/>
      <c r="AD864" s="207">
        <v>0</v>
      </c>
      <c r="AE864" s="100">
        <v>0</v>
      </c>
      <c r="AF864" s="230">
        <f t="shared" si="135"/>
        <v>0</v>
      </c>
      <c r="AG864" s="100">
        <v>0</v>
      </c>
      <c r="AH864" s="100">
        <v>0</v>
      </c>
      <c r="AI864" s="230">
        <f t="shared" si="136"/>
        <v>0</v>
      </c>
      <c r="AJ864" s="100">
        <f t="shared" si="133"/>
        <v>0</v>
      </c>
      <c r="AK864" s="100">
        <f t="shared" si="133"/>
        <v>0</v>
      </c>
      <c r="AL864" s="104">
        <f t="shared" si="134"/>
        <v>0</v>
      </c>
      <c r="AM864" s="100" t="s">
        <v>444</v>
      </c>
      <c r="AN864" s="100">
        <v>0</v>
      </c>
      <c r="AO864" s="131">
        <v>0</v>
      </c>
      <c r="AP864" s="212" t="s">
        <v>404</v>
      </c>
      <c r="AQ864" s="133" t="s">
        <v>445</v>
      </c>
    </row>
    <row r="865" spans="1:43" ht="45.75" customHeight="1" x14ac:dyDescent="0.15">
      <c r="A865" s="139" t="s">
        <v>446</v>
      </c>
      <c r="B865" s="101" t="s">
        <v>433</v>
      </c>
      <c r="C865" s="101" t="s">
        <v>488</v>
      </c>
      <c r="D865" s="160" t="s">
        <v>471</v>
      </c>
      <c r="E865" s="101"/>
      <c r="F865" s="101" t="s">
        <v>259</v>
      </c>
      <c r="G865" s="101"/>
      <c r="H865" s="101"/>
      <c r="I865" s="101"/>
      <c r="J865" s="101"/>
      <c r="K865" s="101" t="s">
        <v>345</v>
      </c>
      <c r="L865" s="101"/>
      <c r="M865" s="101" t="s">
        <v>436</v>
      </c>
      <c r="N865" s="101" t="s">
        <v>437</v>
      </c>
      <c r="O865" s="127" t="s">
        <v>472</v>
      </c>
      <c r="P865" s="101" t="s">
        <v>473</v>
      </c>
      <c r="Q865" s="136">
        <v>1</v>
      </c>
      <c r="R865" s="202" t="s">
        <v>489</v>
      </c>
      <c r="S865" s="101"/>
      <c r="T865" s="101" t="s">
        <v>478</v>
      </c>
      <c r="U865" s="101" t="s">
        <v>479</v>
      </c>
      <c r="V865" s="134" t="s">
        <v>490</v>
      </c>
      <c r="W865" s="99">
        <v>0</v>
      </c>
      <c r="X865" s="100">
        <v>35</v>
      </c>
      <c r="Y865" s="228">
        <f t="shared" si="130"/>
        <v>35</v>
      </c>
      <c r="Z865" s="100" t="s">
        <v>444</v>
      </c>
      <c r="AA865" s="100">
        <v>0</v>
      </c>
      <c r="AB865" s="100">
        <v>0</v>
      </c>
      <c r="AC865" s="209"/>
      <c r="AD865" s="207">
        <v>0</v>
      </c>
      <c r="AE865" s="100">
        <v>0</v>
      </c>
      <c r="AF865" s="230">
        <f t="shared" si="135"/>
        <v>0</v>
      </c>
      <c r="AG865" s="100">
        <v>0</v>
      </c>
      <c r="AH865" s="100">
        <v>0</v>
      </c>
      <c r="AI865" s="230">
        <f t="shared" si="136"/>
        <v>0</v>
      </c>
      <c r="AJ865" s="100">
        <f t="shared" si="133"/>
        <v>0</v>
      </c>
      <c r="AK865" s="100">
        <f t="shared" si="133"/>
        <v>0</v>
      </c>
      <c r="AL865" s="104">
        <f t="shared" si="134"/>
        <v>0</v>
      </c>
      <c r="AM865" s="100" t="s">
        <v>444</v>
      </c>
      <c r="AN865" s="100">
        <v>0</v>
      </c>
      <c r="AO865" s="131">
        <v>0</v>
      </c>
      <c r="AP865" s="212" t="s">
        <v>404</v>
      </c>
      <c r="AQ865" s="133" t="s">
        <v>445</v>
      </c>
    </row>
    <row r="866" spans="1:43" ht="45.75" customHeight="1" x14ac:dyDescent="0.15">
      <c r="A866" s="139" t="s">
        <v>446</v>
      </c>
      <c r="B866" s="101" t="s">
        <v>433</v>
      </c>
      <c r="C866" s="101" t="s">
        <v>488</v>
      </c>
      <c r="D866" s="160" t="s">
        <v>471</v>
      </c>
      <c r="E866" s="101"/>
      <c r="F866" s="101" t="s">
        <v>259</v>
      </c>
      <c r="G866" s="101"/>
      <c r="H866" s="101"/>
      <c r="I866" s="101"/>
      <c r="J866" s="101"/>
      <c r="K866" s="101"/>
      <c r="L866" s="101" t="s">
        <v>349</v>
      </c>
      <c r="M866" s="101" t="s">
        <v>436</v>
      </c>
      <c r="N866" s="101" t="s">
        <v>437</v>
      </c>
      <c r="O866" s="127" t="s">
        <v>472</v>
      </c>
      <c r="P866" s="101" t="s">
        <v>473</v>
      </c>
      <c r="Q866" s="136">
        <v>1</v>
      </c>
      <c r="R866" s="202" t="s">
        <v>491</v>
      </c>
      <c r="S866" s="101"/>
      <c r="T866" s="101" t="s">
        <v>492</v>
      </c>
      <c r="U866" s="101" t="s">
        <v>492</v>
      </c>
      <c r="V866" s="134" t="s">
        <v>492</v>
      </c>
      <c r="W866" s="99">
        <v>0</v>
      </c>
      <c r="X866" s="100">
        <v>66</v>
      </c>
      <c r="Y866" s="228">
        <f t="shared" si="130"/>
        <v>66</v>
      </c>
      <c r="Z866" s="100" t="s">
        <v>444</v>
      </c>
      <c r="AA866" s="100">
        <v>0</v>
      </c>
      <c r="AB866" s="100">
        <v>0</v>
      </c>
      <c r="AC866" s="209"/>
      <c r="AD866" s="207">
        <v>0</v>
      </c>
      <c r="AE866" s="100">
        <v>0</v>
      </c>
      <c r="AF866" s="230">
        <f t="shared" si="135"/>
        <v>0</v>
      </c>
      <c r="AG866" s="100">
        <v>0</v>
      </c>
      <c r="AH866" s="100">
        <v>0</v>
      </c>
      <c r="AI866" s="230">
        <f t="shared" si="136"/>
        <v>0</v>
      </c>
      <c r="AJ866" s="100">
        <f t="shared" si="133"/>
        <v>0</v>
      </c>
      <c r="AK866" s="100">
        <f t="shared" si="133"/>
        <v>0</v>
      </c>
      <c r="AL866" s="104">
        <f t="shared" si="134"/>
        <v>0</v>
      </c>
      <c r="AM866" s="100" t="s">
        <v>444</v>
      </c>
      <c r="AN866" s="100">
        <v>0</v>
      </c>
      <c r="AO866" s="131">
        <v>0</v>
      </c>
      <c r="AP866" s="212" t="s">
        <v>404</v>
      </c>
      <c r="AQ866" s="133" t="s">
        <v>445</v>
      </c>
    </row>
    <row r="867" spans="1:43" ht="45.75" customHeight="1" x14ac:dyDescent="0.15">
      <c r="A867" s="139" t="s">
        <v>446</v>
      </c>
      <c r="B867" s="101" t="s">
        <v>433</v>
      </c>
      <c r="C867" s="101" t="s">
        <v>466</v>
      </c>
      <c r="D867" s="160" t="s">
        <v>471</v>
      </c>
      <c r="E867" s="101"/>
      <c r="F867" s="101" t="s">
        <v>259</v>
      </c>
      <c r="G867" s="101"/>
      <c r="H867" s="101"/>
      <c r="I867" s="101"/>
      <c r="J867" s="101"/>
      <c r="K867" s="101"/>
      <c r="L867" s="101" t="s">
        <v>349</v>
      </c>
      <c r="M867" s="101" t="s">
        <v>436</v>
      </c>
      <c r="N867" s="101" t="s">
        <v>437</v>
      </c>
      <c r="O867" s="127" t="s">
        <v>472</v>
      </c>
      <c r="P867" s="101" t="s">
        <v>473</v>
      </c>
      <c r="Q867" s="136">
        <v>1</v>
      </c>
      <c r="R867" s="202" t="s">
        <v>493</v>
      </c>
      <c r="S867" s="101"/>
      <c r="T867" s="101" t="s">
        <v>494</v>
      </c>
      <c r="U867" s="101" t="s">
        <v>494</v>
      </c>
      <c r="V867" s="134" t="s">
        <v>495</v>
      </c>
      <c r="W867" s="99">
        <v>0</v>
      </c>
      <c r="X867" s="100">
        <v>30</v>
      </c>
      <c r="Y867" s="228">
        <f t="shared" si="130"/>
        <v>30</v>
      </c>
      <c r="Z867" s="100" t="s">
        <v>444</v>
      </c>
      <c r="AA867" s="100">
        <v>0</v>
      </c>
      <c r="AB867" s="100">
        <v>0</v>
      </c>
      <c r="AC867" s="209"/>
      <c r="AD867" s="207">
        <v>0</v>
      </c>
      <c r="AE867" s="100">
        <v>0</v>
      </c>
      <c r="AF867" s="230">
        <f t="shared" si="135"/>
        <v>0</v>
      </c>
      <c r="AG867" s="100">
        <v>0</v>
      </c>
      <c r="AH867" s="100">
        <v>0</v>
      </c>
      <c r="AI867" s="230">
        <f t="shared" si="136"/>
        <v>0</v>
      </c>
      <c r="AJ867" s="100">
        <f t="shared" si="133"/>
        <v>0</v>
      </c>
      <c r="AK867" s="100">
        <f t="shared" si="133"/>
        <v>0</v>
      </c>
      <c r="AL867" s="104">
        <f t="shared" si="134"/>
        <v>0</v>
      </c>
      <c r="AM867" s="100" t="s">
        <v>444</v>
      </c>
      <c r="AN867" s="100">
        <v>0</v>
      </c>
      <c r="AO867" s="131">
        <v>0</v>
      </c>
      <c r="AP867" s="212" t="s">
        <v>404</v>
      </c>
      <c r="AQ867" s="133" t="s">
        <v>445</v>
      </c>
    </row>
    <row r="868" spans="1:43" ht="45.75" customHeight="1" x14ac:dyDescent="0.15">
      <c r="A868" s="139" t="s">
        <v>496</v>
      </c>
      <c r="B868" s="101" t="s">
        <v>433</v>
      </c>
      <c r="C868" s="101" t="s">
        <v>497</v>
      </c>
      <c r="D868" s="160" t="s">
        <v>498</v>
      </c>
      <c r="E868" s="101"/>
      <c r="F868" s="101" t="s">
        <v>259</v>
      </c>
      <c r="G868" s="101"/>
      <c r="H868" s="101"/>
      <c r="I868" s="101"/>
      <c r="J868" s="101"/>
      <c r="K868" s="101"/>
      <c r="L868" s="101"/>
      <c r="M868" s="101" t="s">
        <v>436</v>
      </c>
      <c r="N868" s="101" t="s">
        <v>499</v>
      </c>
      <c r="O868" s="127" t="s">
        <v>438</v>
      </c>
      <c r="P868" s="101" t="s">
        <v>473</v>
      </c>
      <c r="Q868" s="136">
        <v>31</v>
      </c>
      <c r="R868" s="202" t="str">
        <f>UPPER(R864)</f>
        <v>CENTRO CULTURAL TEATRO SERRANO. SERRANO 457</v>
      </c>
      <c r="S868" s="101"/>
      <c r="T868" s="101"/>
      <c r="U868" s="101"/>
      <c r="V868" s="134"/>
      <c r="W868" s="99">
        <v>0</v>
      </c>
      <c r="X868" s="100">
        <v>0</v>
      </c>
      <c r="Y868" s="228">
        <f t="shared" si="130"/>
        <v>0</v>
      </c>
      <c r="Z868" s="100" t="s">
        <v>444</v>
      </c>
      <c r="AA868" s="100">
        <v>0</v>
      </c>
      <c r="AB868" s="100">
        <v>0</v>
      </c>
      <c r="AC868" s="209" t="s">
        <v>496</v>
      </c>
      <c r="AD868" s="207">
        <v>0</v>
      </c>
      <c r="AE868" s="100">
        <v>0</v>
      </c>
      <c r="AF868" s="230">
        <f t="shared" si="135"/>
        <v>0</v>
      </c>
      <c r="AG868" s="100">
        <v>0</v>
      </c>
      <c r="AH868" s="100">
        <v>0</v>
      </c>
      <c r="AI868" s="230">
        <f t="shared" si="136"/>
        <v>0</v>
      </c>
      <c r="AJ868" s="100">
        <f t="shared" si="133"/>
        <v>0</v>
      </c>
      <c r="AK868" s="100">
        <f t="shared" si="133"/>
        <v>0</v>
      </c>
      <c r="AL868" s="104">
        <f t="shared" si="134"/>
        <v>0</v>
      </c>
      <c r="AM868" s="100" t="s">
        <v>444</v>
      </c>
      <c r="AN868" s="100">
        <v>0</v>
      </c>
      <c r="AO868" s="131">
        <v>0</v>
      </c>
      <c r="AP868" s="212" t="s">
        <v>404</v>
      </c>
      <c r="AQ868" s="133" t="s">
        <v>500</v>
      </c>
    </row>
    <row r="869" spans="1:43" ht="45.75" customHeight="1" x14ac:dyDescent="0.15">
      <c r="A869" s="139" t="s">
        <v>496</v>
      </c>
      <c r="B869" s="101" t="s">
        <v>433</v>
      </c>
      <c r="C869" s="101" t="s">
        <v>497</v>
      </c>
      <c r="D869" s="160" t="s">
        <v>501</v>
      </c>
      <c r="E869" s="101"/>
      <c r="F869" s="101" t="s">
        <v>259</v>
      </c>
      <c r="G869" s="101"/>
      <c r="H869" s="101"/>
      <c r="I869" s="101"/>
      <c r="J869" s="101"/>
      <c r="K869" s="101"/>
      <c r="L869" s="101"/>
      <c r="M869" s="101" t="s">
        <v>436</v>
      </c>
      <c r="N869" s="101" t="s">
        <v>499</v>
      </c>
      <c r="O869" s="127" t="s">
        <v>438</v>
      </c>
      <c r="P869" s="101" t="s">
        <v>473</v>
      </c>
      <c r="Q869" s="136">
        <v>31</v>
      </c>
      <c r="R869" s="202"/>
      <c r="S869" s="101"/>
      <c r="T869" s="101"/>
      <c r="U869" s="101"/>
      <c r="V869" s="134"/>
      <c r="W869" s="99">
        <v>0</v>
      </c>
      <c r="X869" s="100">
        <v>0</v>
      </c>
      <c r="Y869" s="228">
        <f t="shared" si="130"/>
        <v>0</v>
      </c>
      <c r="Z869" s="100" t="s">
        <v>444</v>
      </c>
      <c r="AA869" s="100">
        <v>0</v>
      </c>
      <c r="AB869" s="100">
        <v>0</v>
      </c>
      <c r="AC869" s="209" t="s">
        <v>496</v>
      </c>
      <c r="AD869" s="207">
        <v>0</v>
      </c>
      <c r="AE869" s="100">
        <v>0</v>
      </c>
      <c r="AF869" s="230">
        <f t="shared" si="135"/>
        <v>0</v>
      </c>
      <c r="AG869" s="100">
        <v>0</v>
      </c>
      <c r="AH869" s="100">
        <v>0</v>
      </c>
      <c r="AI869" s="230">
        <f t="shared" si="136"/>
        <v>0</v>
      </c>
      <c r="AJ869" s="100">
        <f t="shared" si="133"/>
        <v>0</v>
      </c>
      <c r="AK869" s="100">
        <f t="shared" si="133"/>
        <v>0</v>
      </c>
      <c r="AL869" s="104">
        <f t="shared" si="134"/>
        <v>0</v>
      </c>
      <c r="AM869" s="100" t="s">
        <v>444</v>
      </c>
      <c r="AN869" s="100">
        <v>0</v>
      </c>
      <c r="AO869" s="131">
        <v>0</v>
      </c>
      <c r="AP869" s="212" t="s">
        <v>404</v>
      </c>
      <c r="AQ869" s="133" t="s">
        <v>500</v>
      </c>
    </row>
    <row r="870" spans="1:43" ht="45.75" customHeight="1" x14ac:dyDescent="0.15">
      <c r="A870" s="139" t="s">
        <v>496</v>
      </c>
      <c r="B870" s="101" t="s">
        <v>433</v>
      </c>
      <c r="C870" s="101" t="s">
        <v>497</v>
      </c>
      <c r="D870" s="160" t="s">
        <v>502</v>
      </c>
      <c r="E870" s="101"/>
      <c r="F870" s="101" t="s">
        <v>259</v>
      </c>
      <c r="G870" s="101"/>
      <c r="H870" s="101"/>
      <c r="I870" s="101"/>
      <c r="J870" s="101"/>
      <c r="K870" s="101"/>
      <c r="L870" s="101"/>
      <c r="M870" s="101" t="s">
        <v>436</v>
      </c>
      <c r="N870" s="101" t="s">
        <v>499</v>
      </c>
      <c r="O870" s="127" t="s">
        <v>438</v>
      </c>
      <c r="P870" s="101" t="s">
        <v>473</v>
      </c>
      <c r="Q870" s="136">
        <v>31</v>
      </c>
      <c r="R870" s="202"/>
      <c r="S870" s="101"/>
      <c r="T870" s="101"/>
      <c r="U870" s="101"/>
      <c r="V870" s="134"/>
      <c r="W870" s="99">
        <v>0</v>
      </c>
      <c r="X870" s="100">
        <v>0</v>
      </c>
      <c r="Y870" s="228">
        <f t="shared" si="130"/>
        <v>0</v>
      </c>
      <c r="Z870" s="100" t="s">
        <v>444</v>
      </c>
      <c r="AA870" s="100">
        <v>0</v>
      </c>
      <c r="AB870" s="100">
        <v>0</v>
      </c>
      <c r="AC870" s="209" t="s">
        <v>496</v>
      </c>
      <c r="AD870" s="207">
        <v>0</v>
      </c>
      <c r="AE870" s="100">
        <v>0</v>
      </c>
      <c r="AF870" s="230">
        <f t="shared" si="135"/>
        <v>0</v>
      </c>
      <c r="AG870" s="100">
        <v>0</v>
      </c>
      <c r="AH870" s="100">
        <v>35</v>
      </c>
      <c r="AI870" s="230">
        <f t="shared" si="136"/>
        <v>35</v>
      </c>
      <c r="AJ870" s="100">
        <f t="shared" si="133"/>
        <v>0</v>
      </c>
      <c r="AK870" s="100">
        <f t="shared" si="133"/>
        <v>35</v>
      </c>
      <c r="AL870" s="104">
        <f t="shared" si="134"/>
        <v>35</v>
      </c>
      <c r="AM870" s="100" t="s">
        <v>444</v>
      </c>
      <c r="AN870" s="100">
        <v>0</v>
      </c>
      <c r="AO870" s="131">
        <v>0</v>
      </c>
      <c r="AP870" s="212" t="s">
        <v>404</v>
      </c>
      <c r="AQ870" s="133" t="s">
        <v>500</v>
      </c>
    </row>
    <row r="871" spans="1:43" ht="45.75" customHeight="1" x14ac:dyDescent="0.15">
      <c r="A871" s="139" t="s">
        <v>496</v>
      </c>
      <c r="B871" s="101" t="s">
        <v>433</v>
      </c>
      <c r="C871" s="101" t="s">
        <v>497</v>
      </c>
      <c r="D871" s="160" t="s">
        <v>503</v>
      </c>
      <c r="E871" s="101"/>
      <c r="F871" s="101" t="s">
        <v>259</v>
      </c>
      <c r="G871" s="101"/>
      <c r="H871" s="101"/>
      <c r="I871" s="101"/>
      <c r="J871" s="101"/>
      <c r="K871" s="101"/>
      <c r="L871" s="101"/>
      <c r="M871" s="101" t="s">
        <v>436</v>
      </c>
      <c r="N871" s="101" t="s">
        <v>499</v>
      </c>
      <c r="O871" s="127" t="s">
        <v>438</v>
      </c>
      <c r="P871" s="101" t="s">
        <v>473</v>
      </c>
      <c r="Q871" s="136">
        <v>31</v>
      </c>
      <c r="R871" s="202"/>
      <c r="S871" s="101"/>
      <c r="T871" s="101"/>
      <c r="U871" s="101"/>
      <c r="V871" s="134"/>
      <c r="W871" s="99">
        <v>0</v>
      </c>
      <c r="X871" s="100">
        <v>0</v>
      </c>
      <c r="Y871" s="228">
        <f t="shared" si="130"/>
        <v>0</v>
      </c>
      <c r="Z871" s="100" t="s">
        <v>444</v>
      </c>
      <c r="AA871" s="100">
        <v>0</v>
      </c>
      <c r="AB871" s="100">
        <v>0</v>
      </c>
      <c r="AC871" s="209" t="s">
        <v>496</v>
      </c>
      <c r="AD871" s="207">
        <v>0</v>
      </c>
      <c r="AE871" s="100">
        <v>0</v>
      </c>
      <c r="AF871" s="230">
        <f t="shared" si="135"/>
        <v>0</v>
      </c>
      <c r="AG871" s="100">
        <v>0</v>
      </c>
      <c r="AH871" s="100">
        <v>0</v>
      </c>
      <c r="AI871" s="230">
        <f t="shared" si="136"/>
        <v>0</v>
      </c>
      <c r="AJ871" s="100">
        <f t="shared" si="133"/>
        <v>0</v>
      </c>
      <c r="AK871" s="100">
        <f t="shared" si="133"/>
        <v>0</v>
      </c>
      <c r="AL871" s="104">
        <f t="shared" si="134"/>
        <v>0</v>
      </c>
      <c r="AM871" s="100" t="s">
        <v>444</v>
      </c>
      <c r="AN871" s="100">
        <v>0</v>
      </c>
      <c r="AO871" s="131">
        <v>0</v>
      </c>
      <c r="AP871" s="212" t="s">
        <v>404</v>
      </c>
      <c r="AQ871" s="133" t="s">
        <v>500</v>
      </c>
    </row>
    <row r="872" spans="1:43" ht="45.75" customHeight="1" x14ac:dyDescent="0.15">
      <c r="A872" s="139" t="s">
        <v>496</v>
      </c>
      <c r="B872" s="101" t="s">
        <v>433</v>
      </c>
      <c r="C872" s="101" t="s">
        <v>497</v>
      </c>
      <c r="D872" s="160" t="s">
        <v>504</v>
      </c>
      <c r="E872" s="101"/>
      <c r="F872" s="101" t="s">
        <v>259</v>
      </c>
      <c r="G872" s="101"/>
      <c r="H872" s="101"/>
      <c r="I872" s="101"/>
      <c r="J872" s="101"/>
      <c r="K872" s="101"/>
      <c r="L872" s="101"/>
      <c r="M872" s="101" t="s">
        <v>436</v>
      </c>
      <c r="N872" s="101" t="s">
        <v>499</v>
      </c>
      <c r="O872" s="127" t="s">
        <v>438</v>
      </c>
      <c r="P872" s="101" t="s">
        <v>473</v>
      </c>
      <c r="Q872" s="136">
        <v>31</v>
      </c>
      <c r="R872" s="202"/>
      <c r="S872" s="101"/>
      <c r="T872" s="101"/>
      <c r="U872" s="101"/>
      <c r="V872" s="134"/>
      <c r="W872" s="99">
        <v>0</v>
      </c>
      <c r="X872" s="100">
        <v>0</v>
      </c>
      <c r="Y872" s="228">
        <f t="shared" si="130"/>
        <v>0</v>
      </c>
      <c r="Z872" s="100" t="s">
        <v>444</v>
      </c>
      <c r="AA872" s="100">
        <v>0</v>
      </c>
      <c r="AB872" s="100">
        <v>0</v>
      </c>
      <c r="AC872" s="209" t="s">
        <v>496</v>
      </c>
      <c r="AD872" s="207">
        <v>0</v>
      </c>
      <c r="AE872" s="100">
        <v>0</v>
      </c>
      <c r="AF872" s="230">
        <f t="shared" si="135"/>
        <v>0</v>
      </c>
      <c r="AG872" s="100">
        <v>0</v>
      </c>
      <c r="AH872" s="100">
        <v>4</v>
      </c>
      <c r="AI872" s="230">
        <f t="shared" si="136"/>
        <v>4</v>
      </c>
      <c r="AJ872" s="100">
        <f t="shared" si="133"/>
        <v>0</v>
      </c>
      <c r="AK872" s="100">
        <f t="shared" si="133"/>
        <v>4</v>
      </c>
      <c r="AL872" s="104">
        <f t="shared" si="134"/>
        <v>4</v>
      </c>
      <c r="AM872" s="100" t="s">
        <v>444</v>
      </c>
      <c r="AN872" s="100">
        <v>0</v>
      </c>
      <c r="AO872" s="131">
        <v>0</v>
      </c>
      <c r="AP872" s="212" t="s">
        <v>404</v>
      </c>
      <c r="AQ872" s="133" t="s">
        <v>500</v>
      </c>
    </row>
    <row r="873" spans="1:43" ht="45.75" customHeight="1" x14ac:dyDescent="0.15">
      <c r="A873" s="139" t="s">
        <v>496</v>
      </c>
      <c r="B873" s="101" t="s">
        <v>433</v>
      </c>
      <c r="C873" s="101" t="s">
        <v>497</v>
      </c>
      <c r="D873" s="160" t="s">
        <v>505</v>
      </c>
      <c r="E873" s="101"/>
      <c r="F873" s="101" t="s">
        <v>259</v>
      </c>
      <c r="G873" s="101"/>
      <c r="H873" s="101"/>
      <c r="I873" s="101"/>
      <c r="J873" s="101"/>
      <c r="K873" s="101"/>
      <c r="L873" s="101"/>
      <c r="M873" s="101" t="s">
        <v>436</v>
      </c>
      <c r="N873" s="101" t="s">
        <v>499</v>
      </c>
      <c r="O873" s="127" t="s">
        <v>438</v>
      </c>
      <c r="P873" s="101" t="s">
        <v>473</v>
      </c>
      <c r="Q873" s="136">
        <v>31</v>
      </c>
      <c r="R873" s="202"/>
      <c r="S873" s="101"/>
      <c r="T873" s="101"/>
      <c r="U873" s="101"/>
      <c r="V873" s="134"/>
      <c r="W873" s="99">
        <v>0</v>
      </c>
      <c r="X873" s="100">
        <v>0</v>
      </c>
      <c r="Y873" s="228">
        <f t="shared" si="130"/>
        <v>0</v>
      </c>
      <c r="Z873" s="100" t="s">
        <v>444</v>
      </c>
      <c r="AA873" s="100">
        <v>0</v>
      </c>
      <c r="AB873" s="100">
        <v>0</v>
      </c>
      <c r="AC873" s="209" t="s">
        <v>496</v>
      </c>
      <c r="AD873" s="207">
        <v>0</v>
      </c>
      <c r="AE873" s="100">
        <v>0</v>
      </c>
      <c r="AF873" s="230">
        <f t="shared" si="135"/>
        <v>0</v>
      </c>
      <c r="AG873" s="100">
        <v>0</v>
      </c>
      <c r="AH873" s="100">
        <v>15</v>
      </c>
      <c r="AI873" s="230">
        <f t="shared" si="136"/>
        <v>15</v>
      </c>
      <c r="AJ873" s="100">
        <f t="shared" si="133"/>
        <v>0</v>
      </c>
      <c r="AK873" s="100">
        <f t="shared" si="133"/>
        <v>15</v>
      </c>
      <c r="AL873" s="104">
        <f t="shared" si="134"/>
        <v>15</v>
      </c>
      <c r="AM873" s="100" t="s">
        <v>444</v>
      </c>
      <c r="AN873" s="100">
        <v>0</v>
      </c>
      <c r="AO873" s="131">
        <v>0</v>
      </c>
      <c r="AP873" s="212" t="s">
        <v>404</v>
      </c>
      <c r="AQ873" s="133" t="s">
        <v>500</v>
      </c>
    </row>
    <row r="874" spans="1:43" ht="45.75" customHeight="1" x14ac:dyDescent="0.15">
      <c r="A874" s="139" t="s">
        <v>496</v>
      </c>
      <c r="B874" s="101" t="s">
        <v>433</v>
      </c>
      <c r="C874" s="101" t="s">
        <v>497</v>
      </c>
      <c r="D874" s="160" t="s">
        <v>506</v>
      </c>
      <c r="E874" s="101"/>
      <c r="F874" s="101" t="s">
        <v>259</v>
      </c>
      <c r="G874" s="101"/>
      <c r="H874" s="101"/>
      <c r="I874" s="101"/>
      <c r="J874" s="101"/>
      <c r="K874" s="101"/>
      <c r="L874" s="101"/>
      <c r="M874" s="101" t="s">
        <v>436</v>
      </c>
      <c r="N874" s="101" t="s">
        <v>499</v>
      </c>
      <c r="O874" s="127" t="s">
        <v>438</v>
      </c>
      <c r="P874" s="101" t="s">
        <v>473</v>
      </c>
      <c r="Q874" s="136">
        <v>31</v>
      </c>
      <c r="R874" s="202"/>
      <c r="S874" s="101"/>
      <c r="T874" s="101"/>
      <c r="U874" s="101"/>
      <c r="V874" s="134"/>
      <c r="W874" s="99">
        <v>0</v>
      </c>
      <c r="X874" s="100">
        <v>0</v>
      </c>
      <c r="Y874" s="228">
        <f t="shared" si="130"/>
        <v>0</v>
      </c>
      <c r="Z874" s="100" t="s">
        <v>444</v>
      </c>
      <c r="AA874" s="100">
        <v>0</v>
      </c>
      <c r="AB874" s="100">
        <v>0</v>
      </c>
      <c r="AC874" s="209" t="s">
        <v>496</v>
      </c>
      <c r="AD874" s="207">
        <v>0</v>
      </c>
      <c r="AE874" s="100">
        <v>0</v>
      </c>
      <c r="AF874" s="230">
        <f t="shared" si="135"/>
        <v>0</v>
      </c>
      <c r="AG874" s="100">
        <v>0</v>
      </c>
      <c r="AH874" s="100">
        <v>0</v>
      </c>
      <c r="AI874" s="230">
        <f t="shared" si="136"/>
        <v>0</v>
      </c>
      <c r="AJ874" s="100">
        <f t="shared" si="133"/>
        <v>0</v>
      </c>
      <c r="AK874" s="100">
        <f t="shared" si="133"/>
        <v>0</v>
      </c>
      <c r="AL874" s="104">
        <f t="shared" si="134"/>
        <v>0</v>
      </c>
      <c r="AM874" s="100" t="s">
        <v>444</v>
      </c>
      <c r="AN874" s="100">
        <v>0</v>
      </c>
      <c r="AO874" s="131">
        <v>0</v>
      </c>
      <c r="AP874" s="212" t="s">
        <v>404</v>
      </c>
      <c r="AQ874" s="133" t="s">
        <v>500</v>
      </c>
    </row>
    <row r="875" spans="1:43" ht="45.75" customHeight="1" x14ac:dyDescent="0.15">
      <c r="A875" s="139" t="s">
        <v>496</v>
      </c>
      <c r="B875" s="101" t="s">
        <v>433</v>
      </c>
      <c r="C875" s="101" t="s">
        <v>497</v>
      </c>
      <c r="D875" s="160" t="s">
        <v>507</v>
      </c>
      <c r="E875" s="101"/>
      <c r="F875" s="101" t="s">
        <v>259</v>
      </c>
      <c r="G875" s="101"/>
      <c r="H875" s="101"/>
      <c r="I875" s="101"/>
      <c r="J875" s="101"/>
      <c r="K875" s="101"/>
      <c r="L875" s="101"/>
      <c r="M875" s="101" t="s">
        <v>436</v>
      </c>
      <c r="N875" s="101" t="s">
        <v>499</v>
      </c>
      <c r="O875" s="127" t="s">
        <v>438</v>
      </c>
      <c r="P875" s="101" t="s">
        <v>473</v>
      </c>
      <c r="Q875" s="136">
        <v>31</v>
      </c>
      <c r="R875" s="202"/>
      <c r="S875" s="101"/>
      <c r="T875" s="101"/>
      <c r="U875" s="101"/>
      <c r="V875" s="134"/>
      <c r="W875" s="99">
        <v>0</v>
      </c>
      <c r="X875" s="100">
        <v>0</v>
      </c>
      <c r="Y875" s="228">
        <f t="shared" si="130"/>
        <v>0</v>
      </c>
      <c r="Z875" s="100" t="s">
        <v>444</v>
      </c>
      <c r="AA875" s="100">
        <v>0</v>
      </c>
      <c r="AB875" s="100">
        <v>0</v>
      </c>
      <c r="AC875" s="209" t="s">
        <v>496</v>
      </c>
      <c r="AD875" s="207">
        <v>0</v>
      </c>
      <c r="AE875" s="100">
        <v>0</v>
      </c>
      <c r="AF875" s="230">
        <f t="shared" si="135"/>
        <v>0</v>
      </c>
      <c r="AG875" s="100">
        <v>0</v>
      </c>
      <c r="AH875" s="100">
        <v>3</v>
      </c>
      <c r="AI875" s="230">
        <f t="shared" si="136"/>
        <v>3</v>
      </c>
      <c r="AJ875" s="100">
        <f t="shared" si="133"/>
        <v>0</v>
      </c>
      <c r="AK875" s="100">
        <f t="shared" si="133"/>
        <v>3</v>
      </c>
      <c r="AL875" s="104">
        <f t="shared" si="134"/>
        <v>3</v>
      </c>
      <c r="AM875" s="100" t="s">
        <v>444</v>
      </c>
      <c r="AN875" s="100">
        <v>0</v>
      </c>
      <c r="AO875" s="131">
        <v>0</v>
      </c>
      <c r="AP875" s="212" t="s">
        <v>404</v>
      </c>
      <c r="AQ875" s="133" t="s">
        <v>500</v>
      </c>
    </row>
    <row r="876" spans="1:43" ht="45.75" customHeight="1" x14ac:dyDescent="0.15">
      <c r="A876" s="139" t="s">
        <v>496</v>
      </c>
      <c r="B876" s="101" t="s">
        <v>433</v>
      </c>
      <c r="C876" s="101" t="s">
        <v>497</v>
      </c>
      <c r="D876" s="160" t="s">
        <v>508</v>
      </c>
      <c r="E876" s="101"/>
      <c r="F876" s="101" t="s">
        <v>259</v>
      </c>
      <c r="G876" s="101"/>
      <c r="H876" s="101"/>
      <c r="I876" s="101"/>
      <c r="J876" s="101"/>
      <c r="K876" s="101"/>
      <c r="L876" s="101"/>
      <c r="M876" s="101" t="s">
        <v>436</v>
      </c>
      <c r="N876" s="101" t="s">
        <v>499</v>
      </c>
      <c r="O876" s="127" t="s">
        <v>438</v>
      </c>
      <c r="P876" s="101" t="s">
        <v>473</v>
      </c>
      <c r="Q876" s="136">
        <v>31</v>
      </c>
      <c r="R876" s="202"/>
      <c r="S876" s="101"/>
      <c r="T876" s="101"/>
      <c r="U876" s="101"/>
      <c r="V876" s="134"/>
      <c r="W876" s="99">
        <v>0</v>
      </c>
      <c r="X876" s="100">
        <v>0</v>
      </c>
      <c r="Y876" s="228">
        <f t="shared" si="130"/>
        <v>0</v>
      </c>
      <c r="Z876" s="100" t="s">
        <v>444</v>
      </c>
      <c r="AA876" s="100">
        <v>0</v>
      </c>
      <c r="AB876" s="100">
        <v>0</v>
      </c>
      <c r="AC876" s="209" t="s">
        <v>496</v>
      </c>
      <c r="AD876" s="207">
        <v>0</v>
      </c>
      <c r="AE876" s="100">
        <v>0</v>
      </c>
      <c r="AF876" s="230">
        <f t="shared" si="135"/>
        <v>0</v>
      </c>
      <c r="AG876" s="100">
        <v>0</v>
      </c>
      <c r="AH876" s="100">
        <v>0</v>
      </c>
      <c r="AI876" s="230">
        <f t="shared" si="136"/>
        <v>0</v>
      </c>
      <c r="AJ876" s="100">
        <f t="shared" si="133"/>
        <v>0</v>
      </c>
      <c r="AK876" s="100">
        <f t="shared" si="133"/>
        <v>0</v>
      </c>
      <c r="AL876" s="104">
        <f t="shared" si="134"/>
        <v>0</v>
      </c>
      <c r="AM876" s="100" t="s">
        <v>444</v>
      </c>
      <c r="AN876" s="100">
        <v>0</v>
      </c>
      <c r="AO876" s="131">
        <v>0</v>
      </c>
      <c r="AP876" s="212" t="s">
        <v>404</v>
      </c>
      <c r="AQ876" s="133" t="s">
        <v>500</v>
      </c>
    </row>
    <row r="877" spans="1:43" ht="45.75" customHeight="1" x14ac:dyDescent="0.15">
      <c r="A877" s="139" t="s">
        <v>496</v>
      </c>
      <c r="B877" s="101" t="s">
        <v>433</v>
      </c>
      <c r="C877" s="101" t="s">
        <v>497</v>
      </c>
      <c r="D877" s="160" t="s">
        <v>509</v>
      </c>
      <c r="E877" s="101"/>
      <c r="F877" s="101" t="s">
        <v>259</v>
      </c>
      <c r="G877" s="101"/>
      <c r="H877" s="101"/>
      <c r="I877" s="101"/>
      <c r="J877" s="101"/>
      <c r="K877" s="101"/>
      <c r="L877" s="101"/>
      <c r="M877" s="101" t="s">
        <v>436</v>
      </c>
      <c r="N877" s="101" t="s">
        <v>499</v>
      </c>
      <c r="O877" s="127" t="s">
        <v>438</v>
      </c>
      <c r="P877" s="101" t="s">
        <v>473</v>
      </c>
      <c r="Q877" s="136">
        <v>31</v>
      </c>
      <c r="R877" s="202"/>
      <c r="S877" s="101"/>
      <c r="T877" s="101"/>
      <c r="U877" s="101"/>
      <c r="V877" s="134"/>
      <c r="W877" s="99">
        <v>0</v>
      </c>
      <c r="X877" s="100">
        <v>0</v>
      </c>
      <c r="Y877" s="228">
        <f t="shared" si="130"/>
        <v>0</v>
      </c>
      <c r="Z877" s="100" t="s">
        <v>444</v>
      </c>
      <c r="AA877" s="100">
        <v>0</v>
      </c>
      <c r="AB877" s="100">
        <v>0</v>
      </c>
      <c r="AC877" s="209" t="s">
        <v>496</v>
      </c>
      <c r="AD877" s="207">
        <v>0</v>
      </c>
      <c r="AE877" s="100">
        <v>0</v>
      </c>
      <c r="AF877" s="230">
        <f t="shared" si="135"/>
        <v>0</v>
      </c>
      <c r="AG877" s="100">
        <v>0</v>
      </c>
      <c r="AH877" s="100">
        <v>0</v>
      </c>
      <c r="AI877" s="230">
        <f t="shared" si="136"/>
        <v>0</v>
      </c>
      <c r="AJ877" s="100">
        <f t="shared" si="133"/>
        <v>0</v>
      </c>
      <c r="AK877" s="100">
        <f t="shared" si="133"/>
        <v>0</v>
      </c>
      <c r="AL877" s="104">
        <f t="shared" si="134"/>
        <v>0</v>
      </c>
      <c r="AM877" s="100" t="s">
        <v>444</v>
      </c>
      <c r="AN877" s="100">
        <v>0</v>
      </c>
      <c r="AO877" s="131">
        <v>0</v>
      </c>
      <c r="AP877" s="212" t="s">
        <v>404</v>
      </c>
      <c r="AQ877" s="133" t="s">
        <v>500</v>
      </c>
    </row>
    <row r="878" spans="1:43" ht="45.75" customHeight="1" x14ac:dyDescent="0.15">
      <c r="A878" s="139" t="s">
        <v>496</v>
      </c>
      <c r="B878" s="101" t="s">
        <v>433</v>
      </c>
      <c r="C878" s="101" t="s">
        <v>497</v>
      </c>
      <c r="D878" s="160" t="s">
        <v>510</v>
      </c>
      <c r="E878" s="101"/>
      <c r="F878" s="101" t="s">
        <v>259</v>
      </c>
      <c r="G878" s="101"/>
      <c r="H878" s="101"/>
      <c r="I878" s="101"/>
      <c r="J878" s="101"/>
      <c r="K878" s="101"/>
      <c r="L878" s="101"/>
      <c r="M878" s="101" t="s">
        <v>436</v>
      </c>
      <c r="N878" s="101" t="s">
        <v>499</v>
      </c>
      <c r="O878" s="127" t="s">
        <v>438</v>
      </c>
      <c r="P878" s="101" t="s">
        <v>473</v>
      </c>
      <c r="Q878" s="136">
        <v>31</v>
      </c>
      <c r="R878" s="202"/>
      <c r="S878" s="101"/>
      <c r="T878" s="101"/>
      <c r="U878" s="101"/>
      <c r="V878" s="134"/>
      <c r="W878" s="99">
        <v>0</v>
      </c>
      <c r="X878" s="100">
        <v>0</v>
      </c>
      <c r="Y878" s="228">
        <f t="shared" si="130"/>
        <v>0</v>
      </c>
      <c r="Z878" s="100" t="s">
        <v>444</v>
      </c>
      <c r="AA878" s="100">
        <v>0</v>
      </c>
      <c r="AB878" s="100">
        <v>0</v>
      </c>
      <c r="AC878" s="209" t="s">
        <v>496</v>
      </c>
      <c r="AD878" s="207">
        <v>0</v>
      </c>
      <c r="AE878" s="100">
        <v>0</v>
      </c>
      <c r="AF878" s="230">
        <f t="shared" si="135"/>
        <v>0</v>
      </c>
      <c r="AG878" s="100">
        <v>0</v>
      </c>
      <c r="AH878" s="100">
        <v>1</v>
      </c>
      <c r="AI878" s="230">
        <f t="shared" si="136"/>
        <v>1</v>
      </c>
      <c r="AJ878" s="100">
        <f t="shared" si="133"/>
        <v>0</v>
      </c>
      <c r="AK878" s="100">
        <f t="shared" si="133"/>
        <v>1</v>
      </c>
      <c r="AL878" s="104">
        <f t="shared" si="134"/>
        <v>1</v>
      </c>
      <c r="AM878" s="100" t="s">
        <v>444</v>
      </c>
      <c r="AN878" s="100">
        <v>0</v>
      </c>
      <c r="AO878" s="131">
        <v>0</v>
      </c>
      <c r="AP878" s="212" t="s">
        <v>404</v>
      </c>
      <c r="AQ878" s="133" t="s">
        <v>500</v>
      </c>
    </row>
    <row r="879" spans="1:43" ht="45.75" customHeight="1" x14ac:dyDescent="0.15">
      <c r="A879" s="139" t="s">
        <v>496</v>
      </c>
      <c r="B879" s="101" t="s">
        <v>433</v>
      </c>
      <c r="C879" s="101" t="s">
        <v>497</v>
      </c>
      <c r="D879" s="160" t="s">
        <v>511</v>
      </c>
      <c r="E879" s="101"/>
      <c r="F879" s="101" t="s">
        <v>259</v>
      </c>
      <c r="G879" s="101"/>
      <c r="H879" s="101"/>
      <c r="I879" s="101"/>
      <c r="J879" s="101"/>
      <c r="K879" s="101"/>
      <c r="L879" s="101"/>
      <c r="M879" s="101" t="s">
        <v>436</v>
      </c>
      <c r="N879" s="101" t="s">
        <v>499</v>
      </c>
      <c r="O879" s="127" t="s">
        <v>438</v>
      </c>
      <c r="P879" s="101" t="s">
        <v>473</v>
      </c>
      <c r="Q879" s="136">
        <v>31</v>
      </c>
      <c r="R879" s="202"/>
      <c r="S879" s="101"/>
      <c r="T879" s="101"/>
      <c r="U879" s="101"/>
      <c r="V879" s="134"/>
      <c r="W879" s="99">
        <v>0</v>
      </c>
      <c r="X879" s="100">
        <v>0</v>
      </c>
      <c r="Y879" s="228">
        <f t="shared" si="130"/>
        <v>0</v>
      </c>
      <c r="Z879" s="100" t="s">
        <v>444</v>
      </c>
      <c r="AA879" s="100">
        <v>0</v>
      </c>
      <c r="AB879" s="100">
        <v>0</v>
      </c>
      <c r="AC879" s="209" t="s">
        <v>496</v>
      </c>
      <c r="AD879" s="207">
        <v>0</v>
      </c>
      <c r="AE879" s="100">
        <v>0</v>
      </c>
      <c r="AF879" s="230">
        <f t="shared" si="135"/>
        <v>0</v>
      </c>
      <c r="AG879" s="100">
        <v>0</v>
      </c>
      <c r="AH879" s="100">
        <v>1</v>
      </c>
      <c r="AI879" s="230">
        <f t="shared" si="136"/>
        <v>1</v>
      </c>
      <c r="AJ879" s="100">
        <f t="shared" si="133"/>
        <v>0</v>
      </c>
      <c r="AK879" s="100">
        <f t="shared" si="133"/>
        <v>1</v>
      </c>
      <c r="AL879" s="104">
        <f t="shared" si="134"/>
        <v>1</v>
      </c>
      <c r="AM879" s="100" t="s">
        <v>444</v>
      </c>
      <c r="AN879" s="100">
        <v>0</v>
      </c>
      <c r="AO879" s="131">
        <v>0</v>
      </c>
      <c r="AP879" s="212" t="s">
        <v>404</v>
      </c>
      <c r="AQ879" s="133" t="s">
        <v>500</v>
      </c>
    </row>
    <row r="880" spans="1:43" ht="45.75" customHeight="1" x14ac:dyDescent="0.15">
      <c r="A880" s="139" t="s">
        <v>496</v>
      </c>
      <c r="B880" s="101" t="s">
        <v>433</v>
      </c>
      <c r="C880" s="101" t="s">
        <v>497</v>
      </c>
      <c r="D880" s="160" t="s">
        <v>512</v>
      </c>
      <c r="E880" s="101"/>
      <c r="F880" s="101" t="s">
        <v>259</v>
      </c>
      <c r="G880" s="101"/>
      <c r="H880" s="101"/>
      <c r="I880" s="101"/>
      <c r="J880" s="101"/>
      <c r="K880" s="101"/>
      <c r="L880" s="101"/>
      <c r="M880" s="101" t="s">
        <v>436</v>
      </c>
      <c r="N880" s="101" t="s">
        <v>499</v>
      </c>
      <c r="O880" s="127" t="s">
        <v>438</v>
      </c>
      <c r="P880" s="101" t="s">
        <v>473</v>
      </c>
      <c r="Q880" s="136">
        <v>31</v>
      </c>
      <c r="R880" s="202"/>
      <c r="S880" s="101"/>
      <c r="T880" s="101"/>
      <c r="U880" s="101"/>
      <c r="V880" s="134"/>
      <c r="W880" s="99">
        <v>0</v>
      </c>
      <c r="X880" s="100">
        <v>0</v>
      </c>
      <c r="Y880" s="228">
        <f t="shared" si="130"/>
        <v>0</v>
      </c>
      <c r="Z880" s="100" t="s">
        <v>444</v>
      </c>
      <c r="AA880" s="100">
        <v>0</v>
      </c>
      <c r="AB880" s="100">
        <v>0</v>
      </c>
      <c r="AC880" s="209" t="s">
        <v>496</v>
      </c>
      <c r="AD880" s="207">
        <v>0</v>
      </c>
      <c r="AE880" s="100">
        <v>0</v>
      </c>
      <c r="AF880" s="230">
        <f t="shared" si="135"/>
        <v>0</v>
      </c>
      <c r="AG880" s="100">
        <v>0</v>
      </c>
      <c r="AH880" s="100">
        <v>22</v>
      </c>
      <c r="AI880" s="230">
        <f t="shared" si="136"/>
        <v>22</v>
      </c>
      <c r="AJ880" s="100">
        <f t="shared" si="133"/>
        <v>0</v>
      </c>
      <c r="AK880" s="100">
        <f t="shared" si="133"/>
        <v>22</v>
      </c>
      <c r="AL880" s="104">
        <f t="shared" si="134"/>
        <v>22</v>
      </c>
      <c r="AM880" s="100" t="s">
        <v>444</v>
      </c>
      <c r="AN880" s="100">
        <v>0</v>
      </c>
      <c r="AO880" s="131">
        <v>0</v>
      </c>
      <c r="AP880" s="212" t="s">
        <v>404</v>
      </c>
      <c r="AQ880" s="133" t="s">
        <v>500</v>
      </c>
    </row>
    <row r="881" spans="1:43" ht="45.75" customHeight="1" x14ac:dyDescent="0.15">
      <c r="A881" s="139" t="s">
        <v>496</v>
      </c>
      <c r="B881" s="101" t="s">
        <v>433</v>
      </c>
      <c r="C881" s="101" t="s">
        <v>497</v>
      </c>
      <c r="D881" s="160" t="s">
        <v>513</v>
      </c>
      <c r="E881" s="101"/>
      <c r="F881" s="101" t="s">
        <v>259</v>
      </c>
      <c r="G881" s="101"/>
      <c r="H881" s="101"/>
      <c r="I881" s="101"/>
      <c r="J881" s="101"/>
      <c r="K881" s="101"/>
      <c r="L881" s="101"/>
      <c r="M881" s="101" t="s">
        <v>436</v>
      </c>
      <c r="N881" s="101" t="s">
        <v>499</v>
      </c>
      <c r="O881" s="127" t="s">
        <v>438</v>
      </c>
      <c r="P881" s="101" t="s">
        <v>473</v>
      </c>
      <c r="Q881" s="136">
        <v>31</v>
      </c>
      <c r="R881" s="202"/>
      <c r="S881" s="101"/>
      <c r="T881" s="101"/>
      <c r="U881" s="101"/>
      <c r="V881" s="134"/>
      <c r="W881" s="99">
        <v>0</v>
      </c>
      <c r="X881" s="100">
        <v>0</v>
      </c>
      <c r="Y881" s="228">
        <f t="shared" si="130"/>
        <v>0</v>
      </c>
      <c r="Z881" s="100" t="s">
        <v>444</v>
      </c>
      <c r="AA881" s="100">
        <v>0</v>
      </c>
      <c r="AB881" s="100">
        <v>0</v>
      </c>
      <c r="AC881" s="209" t="s">
        <v>496</v>
      </c>
      <c r="AD881" s="207">
        <v>0</v>
      </c>
      <c r="AE881" s="100">
        <v>0</v>
      </c>
      <c r="AF881" s="230">
        <f t="shared" si="135"/>
        <v>0</v>
      </c>
      <c r="AG881" s="100">
        <v>0</v>
      </c>
      <c r="AH881" s="100">
        <v>0</v>
      </c>
      <c r="AI881" s="230">
        <f t="shared" si="136"/>
        <v>0</v>
      </c>
      <c r="AJ881" s="100">
        <f t="shared" si="133"/>
        <v>0</v>
      </c>
      <c r="AK881" s="100">
        <f t="shared" si="133"/>
        <v>0</v>
      </c>
      <c r="AL881" s="104">
        <f t="shared" si="134"/>
        <v>0</v>
      </c>
      <c r="AM881" s="100" t="s">
        <v>444</v>
      </c>
      <c r="AN881" s="100">
        <v>0</v>
      </c>
      <c r="AO881" s="131">
        <v>0</v>
      </c>
      <c r="AP881" s="212" t="s">
        <v>404</v>
      </c>
      <c r="AQ881" s="133" t="s">
        <v>500</v>
      </c>
    </row>
    <row r="882" spans="1:43" ht="45.75" customHeight="1" x14ac:dyDescent="0.15">
      <c r="A882" s="139" t="s">
        <v>496</v>
      </c>
      <c r="B882" s="101" t="s">
        <v>433</v>
      </c>
      <c r="C882" s="101" t="s">
        <v>497</v>
      </c>
      <c r="D882" s="160" t="s">
        <v>514</v>
      </c>
      <c r="E882" s="101"/>
      <c r="F882" s="101" t="s">
        <v>259</v>
      </c>
      <c r="G882" s="101"/>
      <c r="H882" s="101"/>
      <c r="I882" s="101"/>
      <c r="J882" s="101"/>
      <c r="K882" s="101"/>
      <c r="L882" s="101"/>
      <c r="M882" s="101" t="s">
        <v>436</v>
      </c>
      <c r="N882" s="101" t="s">
        <v>499</v>
      </c>
      <c r="O882" s="127" t="s">
        <v>438</v>
      </c>
      <c r="P882" s="101" t="s">
        <v>473</v>
      </c>
      <c r="Q882" s="136">
        <v>31</v>
      </c>
      <c r="R882" s="202"/>
      <c r="S882" s="101"/>
      <c r="T882" s="101"/>
      <c r="U882" s="101"/>
      <c r="V882" s="134"/>
      <c r="W882" s="99">
        <v>0</v>
      </c>
      <c r="X882" s="100">
        <v>0</v>
      </c>
      <c r="Y882" s="228">
        <f t="shared" si="130"/>
        <v>0</v>
      </c>
      <c r="Z882" s="100" t="s">
        <v>444</v>
      </c>
      <c r="AA882" s="100">
        <v>0</v>
      </c>
      <c r="AB882" s="100">
        <v>0</v>
      </c>
      <c r="AC882" s="209" t="s">
        <v>496</v>
      </c>
      <c r="AD882" s="207">
        <v>0</v>
      </c>
      <c r="AE882" s="100">
        <v>0</v>
      </c>
      <c r="AF882" s="230">
        <f t="shared" si="135"/>
        <v>0</v>
      </c>
      <c r="AG882" s="100">
        <v>0</v>
      </c>
      <c r="AH882" s="100">
        <v>0</v>
      </c>
      <c r="AI882" s="230">
        <f t="shared" si="136"/>
        <v>0</v>
      </c>
      <c r="AJ882" s="100">
        <f t="shared" si="133"/>
        <v>0</v>
      </c>
      <c r="AK882" s="100">
        <f t="shared" si="133"/>
        <v>0</v>
      </c>
      <c r="AL882" s="104">
        <f t="shared" si="134"/>
        <v>0</v>
      </c>
      <c r="AM882" s="100" t="s">
        <v>444</v>
      </c>
      <c r="AN882" s="100">
        <v>0</v>
      </c>
      <c r="AO882" s="131">
        <v>0</v>
      </c>
      <c r="AP882" s="212" t="s">
        <v>404</v>
      </c>
      <c r="AQ882" s="133" t="s">
        <v>500</v>
      </c>
    </row>
    <row r="883" spans="1:43" ht="45.75" customHeight="1" x14ac:dyDescent="0.15">
      <c r="A883" s="139" t="s">
        <v>496</v>
      </c>
      <c r="B883" s="101" t="s">
        <v>433</v>
      </c>
      <c r="C883" s="101" t="s">
        <v>497</v>
      </c>
      <c r="D883" s="160" t="s">
        <v>515</v>
      </c>
      <c r="E883" s="101"/>
      <c r="F883" s="101" t="s">
        <v>259</v>
      </c>
      <c r="G883" s="101"/>
      <c r="H883" s="101"/>
      <c r="I883" s="101"/>
      <c r="J883" s="101"/>
      <c r="K883" s="101"/>
      <c r="L883" s="101"/>
      <c r="M883" s="101" t="s">
        <v>436</v>
      </c>
      <c r="N883" s="101" t="s">
        <v>499</v>
      </c>
      <c r="O883" s="127" t="s">
        <v>438</v>
      </c>
      <c r="P883" s="101" t="s">
        <v>473</v>
      </c>
      <c r="Q883" s="136">
        <v>31</v>
      </c>
      <c r="R883" s="202"/>
      <c r="S883" s="101"/>
      <c r="T883" s="101"/>
      <c r="U883" s="101"/>
      <c r="V883" s="134"/>
      <c r="W883" s="99">
        <v>0</v>
      </c>
      <c r="X883" s="100">
        <v>0</v>
      </c>
      <c r="Y883" s="228">
        <f t="shared" si="130"/>
        <v>0</v>
      </c>
      <c r="Z883" s="100" t="s">
        <v>444</v>
      </c>
      <c r="AA883" s="100">
        <v>0</v>
      </c>
      <c r="AB883" s="100">
        <v>0</v>
      </c>
      <c r="AC883" s="209" t="s">
        <v>496</v>
      </c>
      <c r="AD883" s="207">
        <v>0</v>
      </c>
      <c r="AE883" s="100">
        <v>0</v>
      </c>
      <c r="AF883" s="230">
        <f t="shared" si="135"/>
        <v>0</v>
      </c>
      <c r="AG883" s="100">
        <v>0</v>
      </c>
      <c r="AH883" s="100">
        <v>5</v>
      </c>
      <c r="AI883" s="230">
        <f t="shared" si="136"/>
        <v>5</v>
      </c>
      <c r="AJ883" s="100">
        <f t="shared" si="133"/>
        <v>0</v>
      </c>
      <c r="AK883" s="100">
        <f t="shared" si="133"/>
        <v>5</v>
      </c>
      <c r="AL883" s="104">
        <f t="shared" si="134"/>
        <v>5</v>
      </c>
      <c r="AM883" s="100" t="s">
        <v>444</v>
      </c>
      <c r="AN883" s="100">
        <v>0</v>
      </c>
      <c r="AO883" s="131">
        <v>0</v>
      </c>
      <c r="AP883" s="212" t="s">
        <v>404</v>
      </c>
      <c r="AQ883" s="133" t="s">
        <v>500</v>
      </c>
    </row>
    <row r="884" spans="1:43" ht="45.75" customHeight="1" x14ac:dyDescent="0.15">
      <c r="A884" s="139" t="s">
        <v>496</v>
      </c>
      <c r="B884" s="101" t="s">
        <v>433</v>
      </c>
      <c r="C884" s="101" t="s">
        <v>497</v>
      </c>
      <c r="D884" s="160" t="s">
        <v>516</v>
      </c>
      <c r="E884" s="101"/>
      <c r="F884" s="101" t="s">
        <v>259</v>
      </c>
      <c r="G884" s="101"/>
      <c r="H884" s="101"/>
      <c r="I884" s="101"/>
      <c r="J884" s="101"/>
      <c r="K884" s="101"/>
      <c r="L884" s="101"/>
      <c r="M884" s="101" t="s">
        <v>436</v>
      </c>
      <c r="N884" s="101" t="s">
        <v>499</v>
      </c>
      <c r="O884" s="127" t="s">
        <v>438</v>
      </c>
      <c r="P884" s="101" t="s">
        <v>473</v>
      </c>
      <c r="Q884" s="136">
        <v>31</v>
      </c>
      <c r="R884" s="202"/>
      <c r="S884" s="101"/>
      <c r="T884" s="101"/>
      <c r="U884" s="101"/>
      <c r="V884" s="134"/>
      <c r="W884" s="99">
        <v>0</v>
      </c>
      <c r="X884" s="100">
        <v>0</v>
      </c>
      <c r="Y884" s="228">
        <f t="shared" si="130"/>
        <v>0</v>
      </c>
      <c r="Z884" s="100" t="s">
        <v>444</v>
      </c>
      <c r="AA884" s="100">
        <v>0</v>
      </c>
      <c r="AB884" s="100">
        <v>0</v>
      </c>
      <c r="AC884" s="209" t="s">
        <v>496</v>
      </c>
      <c r="AD884" s="207">
        <v>0</v>
      </c>
      <c r="AE884" s="100">
        <v>0</v>
      </c>
      <c r="AF884" s="230">
        <f t="shared" si="135"/>
        <v>0</v>
      </c>
      <c r="AG884" s="100">
        <v>0</v>
      </c>
      <c r="AH884" s="100">
        <v>0</v>
      </c>
      <c r="AI884" s="230">
        <f t="shared" si="136"/>
        <v>0</v>
      </c>
      <c r="AJ884" s="100">
        <f t="shared" si="133"/>
        <v>0</v>
      </c>
      <c r="AK884" s="100">
        <f t="shared" si="133"/>
        <v>0</v>
      </c>
      <c r="AL884" s="104">
        <f t="shared" si="134"/>
        <v>0</v>
      </c>
      <c r="AM884" s="100" t="s">
        <v>444</v>
      </c>
      <c r="AN884" s="100">
        <v>0</v>
      </c>
      <c r="AO884" s="131">
        <v>0</v>
      </c>
      <c r="AP884" s="212" t="s">
        <v>404</v>
      </c>
      <c r="AQ884" s="133" t="s">
        <v>500</v>
      </c>
    </row>
    <row r="885" spans="1:43" ht="45.75" customHeight="1" x14ac:dyDescent="0.15">
      <c r="A885" s="139" t="s">
        <v>496</v>
      </c>
      <c r="B885" s="101" t="s">
        <v>433</v>
      </c>
      <c r="C885" s="101" t="s">
        <v>497</v>
      </c>
      <c r="D885" s="160" t="s">
        <v>517</v>
      </c>
      <c r="E885" s="101"/>
      <c r="F885" s="101" t="s">
        <v>259</v>
      </c>
      <c r="G885" s="101"/>
      <c r="H885" s="101"/>
      <c r="I885" s="101"/>
      <c r="J885" s="101"/>
      <c r="K885" s="101"/>
      <c r="L885" s="101"/>
      <c r="M885" s="101" t="s">
        <v>436</v>
      </c>
      <c r="N885" s="101" t="s">
        <v>499</v>
      </c>
      <c r="O885" s="127" t="s">
        <v>438</v>
      </c>
      <c r="P885" s="101" t="s">
        <v>473</v>
      </c>
      <c r="Q885" s="136">
        <v>31</v>
      </c>
      <c r="R885" s="202"/>
      <c r="S885" s="101"/>
      <c r="T885" s="101"/>
      <c r="U885" s="101"/>
      <c r="V885" s="134"/>
      <c r="W885" s="99">
        <v>0</v>
      </c>
      <c r="X885" s="100">
        <v>0</v>
      </c>
      <c r="Y885" s="228">
        <f t="shared" si="130"/>
        <v>0</v>
      </c>
      <c r="Z885" s="100" t="s">
        <v>444</v>
      </c>
      <c r="AA885" s="100">
        <v>0</v>
      </c>
      <c r="AB885" s="100">
        <v>0</v>
      </c>
      <c r="AC885" s="209" t="s">
        <v>496</v>
      </c>
      <c r="AD885" s="207">
        <v>0</v>
      </c>
      <c r="AE885" s="100">
        <v>0</v>
      </c>
      <c r="AF885" s="230">
        <f t="shared" si="135"/>
        <v>0</v>
      </c>
      <c r="AG885" s="100">
        <v>0</v>
      </c>
      <c r="AH885" s="100">
        <v>1</v>
      </c>
      <c r="AI885" s="230">
        <f t="shared" si="136"/>
        <v>1</v>
      </c>
      <c r="AJ885" s="100">
        <f t="shared" si="133"/>
        <v>0</v>
      </c>
      <c r="AK885" s="100">
        <f t="shared" si="133"/>
        <v>1</v>
      </c>
      <c r="AL885" s="104">
        <f t="shared" si="134"/>
        <v>1</v>
      </c>
      <c r="AM885" s="100" t="s">
        <v>444</v>
      </c>
      <c r="AN885" s="100">
        <v>0</v>
      </c>
      <c r="AO885" s="131">
        <v>0</v>
      </c>
      <c r="AP885" s="212" t="s">
        <v>404</v>
      </c>
      <c r="AQ885" s="133" t="s">
        <v>500</v>
      </c>
    </row>
    <row r="886" spans="1:43" ht="45.75" customHeight="1" x14ac:dyDescent="0.15">
      <c r="A886" s="139" t="s">
        <v>496</v>
      </c>
      <c r="B886" s="101" t="s">
        <v>433</v>
      </c>
      <c r="C886" s="101" t="s">
        <v>497</v>
      </c>
      <c r="D886" s="160" t="s">
        <v>518</v>
      </c>
      <c r="E886" s="101"/>
      <c r="F886" s="101" t="s">
        <v>259</v>
      </c>
      <c r="G886" s="101"/>
      <c r="H886" s="101"/>
      <c r="I886" s="101"/>
      <c r="J886" s="101"/>
      <c r="K886" s="101"/>
      <c r="L886" s="101"/>
      <c r="M886" s="101" t="s">
        <v>436</v>
      </c>
      <c r="N886" s="101" t="s">
        <v>499</v>
      </c>
      <c r="O886" s="127" t="s">
        <v>438</v>
      </c>
      <c r="P886" s="101" t="s">
        <v>473</v>
      </c>
      <c r="Q886" s="136">
        <v>31</v>
      </c>
      <c r="R886" s="202"/>
      <c r="S886" s="101"/>
      <c r="T886" s="101"/>
      <c r="U886" s="101"/>
      <c r="V886" s="134"/>
      <c r="W886" s="99">
        <v>0</v>
      </c>
      <c r="X886" s="100">
        <v>0</v>
      </c>
      <c r="Y886" s="228">
        <f t="shared" si="130"/>
        <v>0</v>
      </c>
      <c r="Z886" s="100" t="s">
        <v>444</v>
      </c>
      <c r="AA886" s="100">
        <v>0</v>
      </c>
      <c r="AB886" s="100">
        <v>0</v>
      </c>
      <c r="AC886" s="209" t="s">
        <v>496</v>
      </c>
      <c r="AD886" s="207">
        <v>0</v>
      </c>
      <c r="AE886" s="100">
        <v>0</v>
      </c>
      <c r="AF886" s="230">
        <f t="shared" si="135"/>
        <v>0</v>
      </c>
      <c r="AG886" s="100">
        <v>0</v>
      </c>
      <c r="AH886" s="100">
        <v>2</v>
      </c>
      <c r="AI886" s="230">
        <f t="shared" si="136"/>
        <v>2</v>
      </c>
      <c r="AJ886" s="100">
        <f t="shared" si="133"/>
        <v>0</v>
      </c>
      <c r="AK886" s="100">
        <f t="shared" si="133"/>
        <v>2</v>
      </c>
      <c r="AL886" s="104">
        <f t="shared" si="134"/>
        <v>2</v>
      </c>
      <c r="AM886" s="100" t="s">
        <v>444</v>
      </c>
      <c r="AN886" s="100">
        <v>0</v>
      </c>
      <c r="AO886" s="131">
        <v>0</v>
      </c>
      <c r="AP886" s="212" t="s">
        <v>404</v>
      </c>
      <c r="AQ886" s="133" t="s">
        <v>500</v>
      </c>
    </row>
    <row r="887" spans="1:43" ht="45.75" customHeight="1" x14ac:dyDescent="0.15">
      <c r="A887" s="139" t="s">
        <v>496</v>
      </c>
      <c r="B887" s="101" t="s">
        <v>433</v>
      </c>
      <c r="C887" s="101" t="s">
        <v>497</v>
      </c>
      <c r="D887" s="160" t="s">
        <v>519</v>
      </c>
      <c r="E887" s="101"/>
      <c r="F887" s="101" t="s">
        <v>259</v>
      </c>
      <c r="G887" s="101"/>
      <c r="H887" s="101"/>
      <c r="I887" s="101"/>
      <c r="J887" s="101"/>
      <c r="K887" s="101"/>
      <c r="L887" s="101"/>
      <c r="M887" s="101" t="s">
        <v>436</v>
      </c>
      <c r="N887" s="101" t="s">
        <v>499</v>
      </c>
      <c r="O887" s="127" t="s">
        <v>438</v>
      </c>
      <c r="P887" s="101" t="s">
        <v>473</v>
      </c>
      <c r="Q887" s="136">
        <v>31</v>
      </c>
      <c r="R887" s="202"/>
      <c r="S887" s="101"/>
      <c r="T887" s="101"/>
      <c r="U887" s="101"/>
      <c r="V887" s="134"/>
      <c r="W887" s="99">
        <v>0</v>
      </c>
      <c r="X887" s="100">
        <v>0</v>
      </c>
      <c r="Y887" s="228">
        <f t="shared" si="130"/>
        <v>0</v>
      </c>
      <c r="Z887" s="100" t="s">
        <v>444</v>
      </c>
      <c r="AA887" s="100">
        <v>0</v>
      </c>
      <c r="AB887" s="100">
        <v>0</v>
      </c>
      <c r="AC887" s="209" t="s">
        <v>496</v>
      </c>
      <c r="AD887" s="207">
        <v>0</v>
      </c>
      <c r="AE887" s="100">
        <v>0</v>
      </c>
      <c r="AF887" s="230">
        <f t="shared" si="135"/>
        <v>0</v>
      </c>
      <c r="AG887" s="100">
        <v>0</v>
      </c>
      <c r="AH887" s="100">
        <v>1</v>
      </c>
      <c r="AI887" s="230">
        <f t="shared" si="136"/>
        <v>1</v>
      </c>
      <c r="AJ887" s="100">
        <f t="shared" si="133"/>
        <v>0</v>
      </c>
      <c r="AK887" s="100">
        <f t="shared" si="133"/>
        <v>1</v>
      </c>
      <c r="AL887" s="104">
        <f t="shared" si="134"/>
        <v>1</v>
      </c>
      <c r="AM887" s="100" t="s">
        <v>444</v>
      </c>
      <c r="AN887" s="100">
        <v>0</v>
      </c>
      <c r="AO887" s="131">
        <v>0</v>
      </c>
      <c r="AP887" s="212" t="s">
        <v>404</v>
      </c>
      <c r="AQ887" s="133" t="s">
        <v>500</v>
      </c>
    </row>
    <row r="888" spans="1:43" ht="45.75" customHeight="1" x14ac:dyDescent="0.15">
      <c r="A888" s="139" t="s">
        <v>496</v>
      </c>
      <c r="B888" s="101" t="s">
        <v>433</v>
      </c>
      <c r="C888" s="101" t="s">
        <v>497</v>
      </c>
      <c r="D888" s="160" t="s">
        <v>520</v>
      </c>
      <c r="E888" s="101"/>
      <c r="F888" s="101" t="s">
        <v>259</v>
      </c>
      <c r="G888" s="101"/>
      <c r="H888" s="101"/>
      <c r="I888" s="101"/>
      <c r="J888" s="101"/>
      <c r="K888" s="101"/>
      <c r="L888" s="101"/>
      <c r="M888" s="101" t="s">
        <v>436</v>
      </c>
      <c r="N888" s="101" t="s">
        <v>499</v>
      </c>
      <c r="O888" s="127" t="s">
        <v>438</v>
      </c>
      <c r="P888" s="101" t="s">
        <v>473</v>
      </c>
      <c r="Q888" s="136">
        <v>31</v>
      </c>
      <c r="R888" s="202"/>
      <c r="S888" s="101"/>
      <c r="T888" s="101"/>
      <c r="U888" s="101"/>
      <c r="V888" s="134"/>
      <c r="W888" s="99">
        <v>0</v>
      </c>
      <c r="X888" s="100">
        <v>0</v>
      </c>
      <c r="Y888" s="228">
        <f t="shared" si="130"/>
        <v>0</v>
      </c>
      <c r="Z888" s="100" t="s">
        <v>444</v>
      </c>
      <c r="AA888" s="100">
        <v>0</v>
      </c>
      <c r="AB888" s="100">
        <v>0</v>
      </c>
      <c r="AC888" s="209" t="s">
        <v>496</v>
      </c>
      <c r="AD888" s="207">
        <v>0</v>
      </c>
      <c r="AE888" s="100">
        <v>0</v>
      </c>
      <c r="AF888" s="230">
        <f t="shared" si="135"/>
        <v>0</v>
      </c>
      <c r="AG888" s="100">
        <v>0</v>
      </c>
      <c r="AH888" s="100">
        <v>1</v>
      </c>
      <c r="AI888" s="230">
        <f t="shared" si="136"/>
        <v>1</v>
      </c>
      <c r="AJ888" s="100">
        <f t="shared" si="133"/>
        <v>0</v>
      </c>
      <c r="AK888" s="100">
        <f t="shared" si="133"/>
        <v>1</v>
      </c>
      <c r="AL888" s="104">
        <f t="shared" si="134"/>
        <v>1</v>
      </c>
      <c r="AM888" s="100" t="s">
        <v>444</v>
      </c>
      <c r="AN888" s="100">
        <v>0</v>
      </c>
      <c r="AO888" s="131">
        <v>0</v>
      </c>
      <c r="AP888" s="212" t="s">
        <v>404</v>
      </c>
      <c r="AQ888" s="133" t="s">
        <v>500</v>
      </c>
    </row>
    <row r="889" spans="1:43" ht="45.75" customHeight="1" x14ac:dyDescent="0.15">
      <c r="A889" s="139" t="s">
        <v>496</v>
      </c>
      <c r="B889" s="101" t="s">
        <v>433</v>
      </c>
      <c r="C889" s="101" t="s">
        <v>497</v>
      </c>
      <c r="D889" s="160" t="s">
        <v>521</v>
      </c>
      <c r="E889" s="101"/>
      <c r="F889" s="101" t="s">
        <v>259</v>
      </c>
      <c r="G889" s="101"/>
      <c r="H889" s="101"/>
      <c r="I889" s="101"/>
      <c r="J889" s="101"/>
      <c r="K889" s="101"/>
      <c r="L889" s="101"/>
      <c r="M889" s="101" t="s">
        <v>436</v>
      </c>
      <c r="N889" s="101" t="s">
        <v>499</v>
      </c>
      <c r="O889" s="127" t="s">
        <v>438</v>
      </c>
      <c r="P889" s="101" t="s">
        <v>473</v>
      </c>
      <c r="Q889" s="136">
        <v>31</v>
      </c>
      <c r="R889" s="202"/>
      <c r="S889" s="101"/>
      <c r="T889" s="101"/>
      <c r="U889" s="101"/>
      <c r="V889" s="134"/>
      <c r="W889" s="99">
        <v>0</v>
      </c>
      <c r="X889" s="100">
        <v>0</v>
      </c>
      <c r="Y889" s="228">
        <f t="shared" si="130"/>
        <v>0</v>
      </c>
      <c r="Z889" s="100" t="s">
        <v>444</v>
      </c>
      <c r="AA889" s="100">
        <v>0</v>
      </c>
      <c r="AB889" s="100">
        <v>0</v>
      </c>
      <c r="AC889" s="209" t="s">
        <v>496</v>
      </c>
      <c r="AD889" s="207">
        <v>0</v>
      </c>
      <c r="AE889" s="100">
        <v>0</v>
      </c>
      <c r="AF889" s="230">
        <f t="shared" si="135"/>
        <v>0</v>
      </c>
      <c r="AG889" s="100">
        <v>0</v>
      </c>
      <c r="AH889" s="100">
        <v>3</v>
      </c>
      <c r="AI889" s="230">
        <f t="shared" si="136"/>
        <v>3</v>
      </c>
      <c r="AJ889" s="100">
        <f t="shared" si="133"/>
        <v>0</v>
      </c>
      <c r="AK889" s="100">
        <f t="shared" si="133"/>
        <v>3</v>
      </c>
      <c r="AL889" s="104">
        <f t="shared" si="134"/>
        <v>3</v>
      </c>
      <c r="AM889" s="100" t="s">
        <v>444</v>
      </c>
      <c r="AN889" s="100">
        <v>0</v>
      </c>
      <c r="AO889" s="131">
        <v>0</v>
      </c>
      <c r="AP889" s="212" t="s">
        <v>404</v>
      </c>
      <c r="AQ889" s="133" t="s">
        <v>500</v>
      </c>
    </row>
    <row r="890" spans="1:43" ht="45.75" customHeight="1" x14ac:dyDescent="0.15">
      <c r="A890" s="139" t="s">
        <v>496</v>
      </c>
      <c r="B890" s="101" t="s">
        <v>433</v>
      </c>
      <c r="C890" s="101" t="s">
        <v>497</v>
      </c>
      <c r="D890" s="160" t="s">
        <v>522</v>
      </c>
      <c r="E890" s="101"/>
      <c r="F890" s="101" t="s">
        <v>259</v>
      </c>
      <c r="G890" s="101"/>
      <c r="H890" s="101"/>
      <c r="I890" s="101"/>
      <c r="J890" s="101"/>
      <c r="K890" s="101"/>
      <c r="L890" s="101"/>
      <c r="M890" s="101" t="s">
        <v>436</v>
      </c>
      <c r="N890" s="101" t="s">
        <v>499</v>
      </c>
      <c r="O890" s="127" t="s">
        <v>438</v>
      </c>
      <c r="P890" s="101" t="s">
        <v>473</v>
      </c>
      <c r="Q890" s="136">
        <v>31</v>
      </c>
      <c r="R890" s="202"/>
      <c r="S890" s="101"/>
      <c r="T890" s="101"/>
      <c r="U890" s="101"/>
      <c r="V890" s="134"/>
      <c r="W890" s="99">
        <v>0</v>
      </c>
      <c r="X890" s="100">
        <v>0</v>
      </c>
      <c r="Y890" s="228">
        <f t="shared" si="130"/>
        <v>0</v>
      </c>
      <c r="Z890" s="100" t="s">
        <v>444</v>
      </c>
      <c r="AA890" s="100">
        <v>0</v>
      </c>
      <c r="AB890" s="100">
        <v>0</v>
      </c>
      <c r="AC890" s="209" t="s">
        <v>496</v>
      </c>
      <c r="AD890" s="207">
        <v>0</v>
      </c>
      <c r="AE890" s="100">
        <v>0</v>
      </c>
      <c r="AF890" s="230">
        <f t="shared" si="135"/>
        <v>0</v>
      </c>
      <c r="AG890" s="100">
        <v>0</v>
      </c>
      <c r="AH890" s="100">
        <v>0</v>
      </c>
      <c r="AI890" s="230">
        <f t="shared" si="136"/>
        <v>0</v>
      </c>
      <c r="AJ890" s="100">
        <f t="shared" si="133"/>
        <v>0</v>
      </c>
      <c r="AK890" s="100">
        <f t="shared" si="133"/>
        <v>0</v>
      </c>
      <c r="AL890" s="104">
        <f t="shared" si="134"/>
        <v>0</v>
      </c>
      <c r="AM890" s="100" t="s">
        <v>444</v>
      </c>
      <c r="AN890" s="100">
        <v>0</v>
      </c>
      <c r="AO890" s="131">
        <v>0</v>
      </c>
      <c r="AP890" s="212" t="s">
        <v>404</v>
      </c>
      <c r="AQ890" s="133" t="s">
        <v>500</v>
      </c>
    </row>
    <row r="891" spans="1:43" ht="45.75" customHeight="1" x14ac:dyDescent="0.15">
      <c r="A891" s="139" t="s">
        <v>496</v>
      </c>
      <c r="B891" s="101" t="s">
        <v>433</v>
      </c>
      <c r="C891" s="101" t="s">
        <v>497</v>
      </c>
      <c r="D891" s="160" t="s">
        <v>523</v>
      </c>
      <c r="E891" s="101"/>
      <c r="F891" s="101" t="s">
        <v>259</v>
      </c>
      <c r="G891" s="101"/>
      <c r="H891" s="101"/>
      <c r="I891" s="101"/>
      <c r="J891" s="101"/>
      <c r="K891" s="101"/>
      <c r="L891" s="101"/>
      <c r="M891" s="101" t="s">
        <v>436</v>
      </c>
      <c r="N891" s="101" t="s">
        <v>499</v>
      </c>
      <c r="O891" s="127" t="s">
        <v>438</v>
      </c>
      <c r="P891" s="101" t="s">
        <v>473</v>
      </c>
      <c r="Q891" s="136">
        <v>31</v>
      </c>
      <c r="R891" s="202"/>
      <c r="S891" s="101"/>
      <c r="T891" s="101"/>
      <c r="U891" s="101"/>
      <c r="V891" s="134"/>
      <c r="W891" s="99">
        <v>0</v>
      </c>
      <c r="X891" s="100">
        <v>0</v>
      </c>
      <c r="Y891" s="228">
        <f t="shared" si="130"/>
        <v>0</v>
      </c>
      <c r="Z891" s="100" t="s">
        <v>444</v>
      </c>
      <c r="AA891" s="100">
        <v>0</v>
      </c>
      <c r="AB891" s="100">
        <v>0</v>
      </c>
      <c r="AC891" s="209" t="s">
        <v>496</v>
      </c>
      <c r="AD891" s="207">
        <v>0</v>
      </c>
      <c r="AE891" s="100">
        <v>0</v>
      </c>
      <c r="AF891" s="230">
        <f t="shared" si="135"/>
        <v>0</v>
      </c>
      <c r="AG891" s="100">
        <v>0</v>
      </c>
      <c r="AH891" s="100">
        <v>7</v>
      </c>
      <c r="AI891" s="230">
        <f t="shared" si="136"/>
        <v>7</v>
      </c>
      <c r="AJ891" s="100">
        <f t="shared" si="133"/>
        <v>0</v>
      </c>
      <c r="AK891" s="100">
        <f t="shared" si="133"/>
        <v>7</v>
      </c>
      <c r="AL891" s="104">
        <f t="shared" si="134"/>
        <v>7</v>
      </c>
      <c r="AM891" s="100" t="s">
        <v>444</v>
      </c>
      <c r="AN891" s="100">
        <v>0</v>
      </c>
      <c r="AO891" s="131">
        <v>0</v>
      </c>
      <c r="AP891" s="212" t="s">
        <v>404</v>
      </c>
      <c r="AQ891" s="133" t="s">
        <v>500</v>
      </c>
    </row>
    <row r="892" spans="1:43" ht="45.75" customHeight="1" x14ac:dyDescent="0.15">
      <c r="A892" s="139" t="s">
        <v>496</v>
      </c>
      <c r="B892" s="101" t="s">
        <v>433</v>
      </c>
      <c r="C892" s="101" t="s">
        <v>497</v>
      </c>
      <c r="D892" s="160" t="s">
        <v>524</v>
      </c>
      <c r="E892" s="101"/>
      <c r="F892" s="101" t="s">
        <v>259</v>
      </c>
      <c r="G892" s="101"/>
      <c r="H892" s="101"/>
      <c r="I892" s="101"/>
      <c r="J892" s="101"/>
      <c r="K892" s="101"/>
      <c r="L892" s="101"/>
      <c r="M892" s="101" t="s">
        <v>436</v>
      </c>
      <c r="N892" s="101" t="s">
        <v>499</v>
      </c>
      <c r="O892" s="127" t="s">
        <v>438</v>
      </c>
      <c r="P892" s="101" t="s">
        <v>473</v>
      </c>
      <c r="Q892" s="136">
        <v>31</v>
      </c>
      <c r="R892" s="202"/>
      <c r="S892" s="101"/>
      <c r="T892" s="101"/>
      <c r="U892" s="101"/>
      <c r="V892" s="134"/>
      <c r="W892" s="99">
        <v>0</v>
      </c>
      <c r="X892" s="100">
        <v>0</v>
      </c>
      <c r="Y892" s="228">
        <f t="shared" si="130"/>
        <v>0</v>
      </c>
      <c r="Z892" s="100" t="s">
        <v>444</v>
      </c>
      <c r="AA892" s="100">
        <v>0</v>
      </c>
      <c r="AB892" s="100">
        <v>0</v>
      </c>
      <c r="AC892" s="209" t="s">
        <v>496</v>
      </c>
      <c r="AD892" s="207">
        <v>0</v>
      </c>
      <c r="AE892" s="100">
        <v>0</v>
      </c>
      <c r="AF892" s="230">
        <f t="shared" si="135"/>
        <v>0</v>
      </c>
      <c r="AG892" s="100">
        <v>0</v>
      </c>
      <c r="AH892" s="100">
        <v>5</v>
      </c>
      <c r="AI892" s="230">
        <f t="shared" si="136"/>
        <v>5</v>
      </c>
      <c r="AJ892" s="100">
        <f t="shared" si="133"/>
        <v>0</v>
      </c>
      <c r="AK892" s="100">
        <f t="shared" si="133"/>
        <v>5</v>
      </c>
      <c r="AL892" s="104">
        <f t="shared" si="134"/>
        <v>5</v>
      </c>
      <c r="AM892" s="100" t="s">
        <v>444</v>
      </c>
      <c r="AN892" s="100">
        <v>0</v>
      </c>
      <c r="AO892" s="131">
        <v>0</v>
      </c>
      <c r="AP892" s="212" t="s">
        <v>404</v>
      </c>
      <c r="AQ892" s="133" t="s">
        <v>500</v>
      </c>
    </row>
    <row r="893" spans="1:43" ht="45.75" customHeight="1" x14ac:dyDescent="0.15">
      <c r="A893" s="139" t="s">
        <v>496</v>
      </c>
      <c r="B893" s="101" t="s">
        <v>433</v>
      </c>
      <c r="C893" s="101" t="s">
        <v>497</v>
      </c>
      <c r="D893" s="160" t="s">
        <v>525</v>
      </c>
      <c r="E893" s="101"/>
      <c r="F893" s="101" t="s">
        <v>259</v>
      </c>
      <c r="G893" s="101"/>
      <c r="H893" s="101"/>
      <c r="I893" s="101"/>
      <c r="J893" s="101"/>
      <c r="K893" s="101"/>
      <c r="L893" s="101"/>
      <c r="M893" s="101" t="s">
        <v>436</v>
      </c>
      <c r="N893" s="101" t="s">
        <v>499</v>
      </c>
      <c r="O893" s="127" t="s">
        <v>438</v>
      </c>
      <c r="P893" s="101" t="s">
        <v>473</v>
      </c>
      <c r="Q893" s="136">
        <v>31</v>
      </c>
      <c r="R893" s="202"/>
      <c r="S893" s="101"/>
      <c r="T893" s="101"/>
      <c r="U893" s="101"/>
      <c r="V893" s="134"/>
      <c r="W893" s="99">
        <v>0</v>
      </c>
      <c r="X893" s="100">
        <v>0</v>
      </c>
      <c r="Y893" s="228">
        <f t="shared" si="130"/>
        <v>0</v>
      </c>
      <c r="Z893" s="100" t="s">
        <v>444</v>
      </c>
      <c r="AA893" s="100">
        <v>0</v>
      </c>
      <c r="AB893" s="100">
        <v>0</v>
      </c>
      <c r="AC893" s="209" t="s">
        <v>496</v>
      </c>
      <c r="AD893" s="207">
        <v>0</v>
      </c>
      <c r="AE893" s="100">
        <v>0</v>
      </c>
      <c r="AF893" s="230">
        <f t="shared" si="135"/>
        <v>0</v>
      </c>
      <c r="AG893" s="100">
        <v>0</v>
      </c>
      <c r="AH893" s="100">
        <v>1</v>
      </c>
      <c r="AI893" s="230">
        <f t="shared" si="136"/>
        <v>1</v>
      </c>
      <c r="AJ893" s="100">
        <f t="shared" si="133"/>
        <v>0</v>
      </c>
      <c r="AK893" s="100">
        <f t="shared" si="133"/>
        <v>1</v>
      </c>
      <c r="AL893" s="104">
        <f t="shared" si="134"/>
        <v>1</v>
      </c>
      <c r="AM893" s="100" t="s">
        <v>444</v>
      </c>
      <c r="AN893" s="100">
        <v>0</v>
      </c>
      <c r="AO893" s="131">
        <v>0</v>
      </c>
      <c r="AP893" s="212" t="s">
        <v>404</v>
      </c>
      <c r="AQ893" s="133" t="s">
        <v>500</v>
      </c>
    </row>
    <row r="894" spans="1:43" ht="45.75" customHeight="1" x14ac:dyDescent="0.15">
      <c r="A894" s="139" t="s">
        <v>496</v>
      </c>
      <c r="B894" s="101" t="s">
        <v>433</v>
      </c>
      <c r="C894" s="101" t="s">
        <v>497</v>
      </c>
      <c r="D894" s="160" t="s">
        <v>526</v>
      </c>
      <c r="E894" s="101"/>
      <c r="F894" s="101" t="s">
        <v>259</v>
      </c>
      <c r="G894" s="101"/>
      <c r="H894" s="101"/>
      <c r="I894" s="101"/>
      <c r="J894" s="101"/>
      <c r="K894" s="101"/>
      <c r="L894" s="101"/>
      <c r="M894" s="101" t="s">
        <v>436</v>
      </c>
      <c r="N894" s="101" t="s">
        <v>499</v>
      </c>
      <c r="O894" s="127" t="s">
        <v>438</v>
      </c>
      <c r="P894" s="101" t="s">
        <v>473</v>
      </c>
      <c r="Q894" s="136">
        <v>31</v>
      </c>
      <c r="R894" s="202"/>
      <c r="S894" s="101"/>
      <c r="T894" s="101"/>
      <c r="U894" s="101"/>
      <c r="V894" s="134"/>
      <c r="W894" s="99">
        <v>0</v>
      </c>
      <c r="X894" s="100">
        <v>0</v>
      </c>
      <c r="Y894" s="228">
        <f t="shared" si="130"/>
        <v>0</v>
      </c>
      <c r="Z894" s="100" t="s">
        <v>444</v>
      </c>
      <c r="AA894" s="100">
        <v>0</v>
      </c>
      <c r="AB894" s="100">
        <v>0</v>
      </c>
      <c r="AC894" s="209" t="s">
        <v>496</v>
      </c>
      <c r="AD894" s="207">
        <v>0</v>
      </c>
      <c r="AE894" s="100">
        <v>0</v>
      </c>
      <c r="AF894" s="230">
        <f t="shared" si="135"/>
        <v>0</v>
      </c>
      <c r="AG894" s="100">
        <v>0</v>
      </c>
      <c r="AH894" s="100">
        <v>2</v>
      </c>
      <c r="AI894" s="230">
        <f t="shared" si="136"/>
        <v>2</v>
      </c>
      <c r="AJ894" s="100">
        <f t="shared" si="133"/>
        <v>0</v>
      </c>
      <c r="AK894" s="100">
        <f t="shared" si="133"/>
        <v>2</v>
      </c>
      <c r="AL894" s="104">
        <f t="shared" si="134"/>
        <v>2</v>
      </c>
      <c r="AM894" s="100" t="s">
        <v>444</v>
      </c>
      <c r="AN894" s="100">
        <v>0</v>
      </c>
      <c r="AO894" s="131">
        <v>0</v>
      </c>
      <c r="AP894" s="212" t="s">
        <v>404</v>
      </c>
      <c r="AQ894" s="133" t="s">
        <v>500</v>
      </c>
    </row>
    <row r="895" spans="1:43" ht="45.75" customHeight="1" x14ac:dyDescent="0.15">
      <c r="A895" s="139" t="s">
        <v>496</v>
      </c>
      <c r="B895" s="101" t="s">
        <v>433</v>
      </c>
      <c r="C895" s="101" t="s">
        <v>497</v>
      </c>
      <c r="D895" s="160" t="s">
        <v>527</v>
      </c>
      <c r="E895" s="101"/>
      <c r="F895" s="101" t="s">
        <v>259</v>
      </c>
      <c r="G895" s="101"/>
      <c r="H895" s="101"/>
      <c r="I895" s="101"/>
      <c r="J895" s="101"/>
      <c r="K895" s="101"/>
      <c r="L895" s="101"/>
      <c r="M895" s="101" t="s">
        <v>436</v>
      </c>
      <c r="N895" s="101" t="s">
        <v>499</v>
      </c>
      <c r="O895" s="127" t="s">
        <v>438</v>
      </c>
      <c r="P895" s="101" t="s">
        <v>473</v>
      </c>
      <c r="Q895" s="136">
        <v>31</v>
      </c>
      <c r="R895" s="202"/>
      <c r="S895" s="101"/>
      <c r="T895" s="101"/>
      <c r="U895" s="101"/>
      <c r="V895" s="134"/>
      <c r="W895" s="99">
        <v>0</v>
      </c>
      <c r="X895" s="100">
        <v>0</v>
      </c>
      <c r="Y895" s="228">
        <f t="shared" si="130"/>
        <v>0</v>
      </c>
      <c r="Z895" s="100" t="s">
        <v>444</v>
      </c>
      <c r="AA895" s="100">
        <v>0</v>
      </c>
      <c r="AB895" s="100">
        <v>0</v>
      </c>
      <c r="AC895" s="209" t="s">
        <v>496</v>
      </c>
      <c r="AD895" s="207">
        <v>0</v>
      </c>
      <c r="AE895" s="100">
        <v>0</v>
      </c>
      <c r="AF895" s="230">
        <f t="shared" si="135"/>
        <v>0</v>
      </c>
      <c r="AG895" s="100">
        <v>0</v>
      </c>
      <c r="AH895" s="100">
        <v>16</v>
      </c>
      <c r="AI895" s="230">
        <f t="shared" si="136"/>
        <v>16</v>
      </c>
      <c r="AJ895" s="100">
        <f t="shared" si="133"/>
        <v>0</v>
      </c>
      <c r="AK895" s="100">
        <f t="shared" si="133"/>
        <v>16</v>
      </c>
      <c r="AL895" s="104">
        <f t="shared" si="134"/>
        <v>16</v>
      </c>
      <c r="AM895" s="100" t="s">
        <v>444</v>
      </c>
      <c r="AN895" s="100">
        <v>0</v>
      </c>
      <c r="AO895" s="131">
        <v>0</v>
      </c>
      <c r="AP895" s="212" t="s">
        <v>404</v>
      </c>
      <c r="AQ895" s="133" t="s">
        <v>500</v>
      </c>
    </row>
    <row r="896" spans="1:43" ht="45.75" customHeight="1" x14ac:dyDescent="0.15">
      <c r="A896" s="139" t="s">
        <v>496</v>
      </c>
      <c r="B896" s="101" t="s">
        <v>433</v>
      </c>
      <c r="C896" s="101" t="s">
        <v>497</v>
      </c>
      <c r="D896" s="160" t="s">
        <v>528</v>
      </c>
      <c r="E896" s="101"/>
      <c r="F896" s="101" t="s">
        <v>259</v>
      </c>
      <c r="G896" s="101"/>
      <c r="H896" s="101"/>
      <c r="I896" s="101"/>
      <c r="J896" s="101"/>
      <c r="K896" s="101"/>
      <c r="L896" s="101"/>
      <c r="M896" s="101" t="s">
        <v>436</v>
      </c>
      <c r="N896" s="101" t="s">
        <v>499</v>
      </c>
      <c r="O896" s="127" t="s">
        <v>438</v>
      </c>
      <c r="P896" s="101" t="s">
        <v>473</v>
      </c>
      <c r="Q896" s="136">
        <v>31</v>
      </c>
      <c r="R896" s="202"/>
      <c r="S896" s="101"/>
      <c r="T896" s="101"/>
      <c r="U896" s="101"/>
      <c r="V896" s="134"/>
      <c r="W896" s="99">
        <v>0</v>
      </c>
      <c r="X896" s="100">
        <v>0</v>
      </c>
      <c r="Y896" s="228">
        <f t="shared" si="130"/>
        <v>0</v>
      </c>
      <c r="Z896" s="100" t="s">
        <v>444</v>
      </c>
      <c r="AA896" s="100">
        <v>0</v>
      </c>
      <c r="AB896" s="100">
        <v>0</v>
      </c>
      <c r="AC896" s="209" t="s">
        <v>496</v>
      </c>
      <c r="AD896" s="207">
        <v>0</v>
      </c>
      <c r="AE896" s="100">
        <v>0</v>
      </c>
      <c r="AF896" s="230">
        <f t="shared" si="135"/>
        <v>0</v>
      </c>
      <c r="AG896" s="100">
        <v>0</v>
      </c>
      <c r="AH896" s="100">
        <v>2</v>
      </c>
      <c r="AI896" s="230">
        <f t="shared" si="136"/>
        <v>2</v>
      </c>
      <c r="AJ896" s="100">
        <f t="shared" si="133"/>
        <v>0</v>
      </c>
      <c r="AK896" s="100">
        <f t="shared" si="133"/>
        <v>2</v>
      </c>
      <c r="AL896" s="104">
        <f t="shared" si="134"/>
        <v>2</v>
      </c>
      <c r="AM896" s="100" t="s">
        <v>444</v>
      </c>
      <c r="AN896" s="100">
        <v>0</v>
      </c>
      <c r="AO896" s="131">
        <v>0</v>
      </c>
      <c r="AP896" s="212" t="s">
        <v>404</v>
      </c>
      <c r="AQ896" s="133" t="s">
        <v>500</v>
      </c>
    </row>
    <row r="897" spans="1:43" ht="45.75" customHeight="1" x14ac:dyDescent="0.15">
      <c r="A897" s="139" t="s">
        <v>496</v>
      </c>
      <c r="B897" s="101" t="s">
        <v>433</v>
      </c>
      <c r="C897" s="101" t="s">
        <v>497</v>
      </c>
      <c r="D897" s="160" t="s">
        <v>529</v>
      </c>
      <c r="E897" s="101"/>
      <c r="F897" s="101" t="s">
        <v>259</v>
      </c>
      <c r="G897" s="101"/>
      <c r="H897" s="101"/>
      <c r="I897" s="101"/>
      <c r="J897" s="101"/>
      <c r="K897" s="101"/>
      <c r="L897" s="101"/>
      <c r="M897" s="101" t="s">
        <v>436</v>
      </c>
      <c r="N897" s="101" t="s">
        <v>499</v>
      </c>
      <c r="O897" s="127" t="s">
        <v>438</v>
      </c>
      <c r="P897" s="101" t="s">
        <v>473</v>
      </c>
      <c r="Q897" s="136">
        <v>31</v>
      </c>
      <c r="R897" s="202"/>
      <c r="S897" s="101"/>
      <c r="T897" s="101"/>
      <c r="U897" s="101"/>
      <c r="V897" s="134"/>
      <c r="W897" s="99">
        <v>0</v>
      </c>
      <c r="X897" s="100">
        <v>0</v>
      </c>
      <c r="Y897" s="228">
        <f t="shared" si="130"/>
        <v>0</v>
      </c>
      <c r="Z897" s="100" t="s">
        <v>444</v>
      </c>
      <c r="AA897" s="100">
        <v>0</v>
      </c>
      <c r="AB897" s="100">
        <v>0</v>
      </c>
      <c r="AC897" s="209" t="s">
        <v>496</v>
      </c>
      <c r="AD897" s="207">
        <v>0</v>
      </c>
      <c r="AE897" s="100">
        <v>0</v>
      </c>
      <c r="AF897" s="230">
        <f t="shared" si="135"/>
        <v>0</v>
      </c>
      <c r="AG897" s="100">
        <v>0</v>
      </c>
      <c r="AH897" s="100">
        <v>0</v>
      </c>
      <c r="AI897" s="230">
        <f t="shared" si="136"/>
        <v>0</v>
      </c>
      <c r="AJ897" s="100">
        <f t="shared" si="133"/>
        <v>0</v>
      </c>
      <c r="AK897" s="100">
        <f t="shared" si="133"/>
        <v>0</v>
      </c>
      <c r="AL897" s="104">
        <f t="shared" si="134"/>
        <v>0</v>
      </c>
      <c r="AM897" s="100" t="s">
        <v>444</v>
      </c>
      <c r="AN897" s="100">
        <v>0</v>
      </c>
      <c r="AO897" s="131">
        <v>0</v>
      </c>
      <c r="AP897" s="212" t="s">
        <v>404</v>
      </c>
      <c r="AQ897" s="133" t="s">
        <v>500</v>
      </c>
    </row>
    <row r="898" spans="1:43" ht="45.75" customHeight="1" x14ac:dyDescent="0.15">
      <c r="A898" s="139" t="s">
        <v>496</v>
      </c>
      <c r="B898" s="101" t="s">
        <v>433</v>
      </c>
      <c r="C898" s="101" t="s">
        <v>497</v>
      </c>
      <c r="D898" s="160" t="s">
        <v>530</v>
      </c>
      <c r="E898" s="101"/>
      <c r="F898" s="101" t="s">
        <v>259</v>
      </c>
      <c r="G898" s="101"/>
      <c r="H898" s="101"/>
      <c r="I898" s="101"/>
      <c r="J898" s="101"/>
      <c r="K898" s="101"/>
      <c r="L898" s="101"/>
      <c r="M898" s="101" t="s">
        <v>436</v>
      </c>
      <c r="N898" s="101" t="s">
        <v>499</v>
      </c>
      <c r="O898" s="127" t="s">
        <v>438</v>
      </c>
      <c r="P898" s="101" t="s">
        <v>473</v>
      </c>
      <c r="Q898" s="136">
        <v>31</v>
      </c>
      <c r="R898" s="202"/>
      <c r="S898" s="101"/>
      <c r="T898" s="101"/>
      <c r="U898" s="101"/>
      <c r="V898" s="134"/>
      <c r="W898" s="99">
        <v>0</v>
      </c>
      <c r="X898" s="100">
        <v>0</v>
      </c>
      <c r="Y898" s="228">
        <f t="shared" si="130"/>
        <v>0</v>
      </c>
      <c r="Z898" s="100" t="s">
        <v>444</v>
      </c>
      <c r="AA898" s="100">
        <v>0</v>
      </c>
      <c r="AB898" s="100">
        <v>0</v>
      </c>
      <c r="AC898" s="209" t="s">
        <v>496</v>
      </c>
      <c r="AD898" s="207">
        <v>0</v>
      </c>
      <c r="AE898" s="100">
        <v>0</v>
      </c>
      <c r="AF898" s="230">
        <f t="shared" si="135"/>
        <v>0</v>
      </c>
      <c r="AG898" s="100">
        <v>0</v>
      </c>
      <c r="AH898" s="100">
        <v>0</v>
      </c>
      <c r="AI898" s="230">
        <f t="shared" si="136"/>
        <v>0</v>
      </c>
      <c r="AJ898" s="100">
        <f t="shared" si="133"/>
        <v>0</v>
      </c>
      <c r="AK898" s="100">
        <f t="shared" si="133"/>
        <v>0</v>
      </c>
      <c r="AL898" s="104">
        <f t="shared" si="134"/>
        <v>0</v>
      </c>
      <c r="AM898" s="100" t="s">
        <v>444</v>
      </c>
      <c r="AN898" s="100">
        <v>0</v>
      </c>
      <c r="AO898" s="131">
        <v>0</v>
      </c>
      <c r="AP898" s="212" t="s">
        <v>404</v>
      </c>
      <c r="AQ898" s="133" t="s">
        <v>500</v>
      </c>
    </row>
    <row r="899" spans="1:43" ht="45.75" customHeight="1" x14ac:dyDescent="0.15">
      <c r="A899" s="139" t="s">
        <v>496</v>
      </c>
      <c r="B899" s="101" t="s">
        <v>433</v>
      </c>
      <c r="C899" s="101" t="s">
        <v>497</v>
      </c>
      <c r="D899" s="160" t="s">
        <v>531</v>
      </c>
      <c r="E899" s="101"/>
      <c r="F899" s="101" t="s">
        <v>259</v>
      </c>
      <c r="G899" s="101"/>
      <c r="H899" s="101"/>
      <c r="I899" s="101"/>
      <c r="J899" s="101"/>
      <c r="K899" s="101"/>
      <c r="L899" s="101"/>
      <c r="M899" s="101" t="s">
        <v>436</v>
      </c>
      <c r="N899" s="101" t="s">
        <v>499</v>
      </c>
      <c r="O899" s="127" t="s">
        <v>438</v>
      </c>
      <c r="P899" s="101" t="s">
        <v>473</v>
      </c>
      <c r="Q899" s="136">
        <v>31</v>
      </c>
      <c r="R899" s="202"/>
      <c r="S899" s="101"/>
      <c r="T899" s="101"/>
      <c r="U899" s="101"/>
      <c r="V899" s="134"/>
      <c r="W899" s="99">
        <v>0</v>
      </c>
      <c r="X899" s="100">
        <v>0</v>
      </c>
      <c r="Y899" s="228">
        <f t="shared" si="130"/>
        <v>0</v>
      </c>
      <c r="Z899" s="100" t="s">
        <v>444</v>
      </c>
      <c r="AA899" s="100">
        <v>0</v>
      </c>
      <c r="AB899" s="100">
        <v>0</v>
      </c>
      <c r="AC899" s="209" t="s">
        <v>496</v>
      </c>
      <c r="AD899" s="207">
        <v>0</v>
      </c>
      <c r="AE899" s="100">
        <v>0</v>
      </c>
      <c r="AF899" s="230">
        <f t="shared" si="135"/>
        <v>0</v>
      </c>
      <c r="AG899" s="100">
        <v>0</v>
      </c>
      <c r="AH899" s="100">
        <v>1</v>
      </c>
      <c r="AI899" s="230">
        <f t="shared" si="136"/>
        <v>1</v>
      </c>
      <c r="AJ899" s="100">
        <f t="shared" si="133"/>
        <v>0</v>
      </c>
      <c r="AK899" s="100">
        <f t="shared" si="133"/>
        <v>1</v>
      </c>
      <c r="AL899" s="104">
        <f t="shared" si="134"/>
        <v>1</v>
      </c>
      <c r="AM899" s="100" t="s">
        <v>444</v>
      </c>
      <c r="AN899" s="100">
        <v>0</v>
      </c>
      <c r="AO899" s="131">
        <v>0</v>
      </c>
      <c r="AP899" s="212" t="s">
        <v>404</v>
      </c>
      <c r="AQ899" s="133" t="s">
        <v>500</v>
      </c>
    </row>
    <row r="900" spans="1:43" ht="45.75" customHeight="1" x14ac:dyDescent="0.15">
      <c r="A900" s="139" t="s">
        <v>496</v>
      </c>
      <c r="B900" s="101" t="s">
        <v>433</v>
      </c>
      <c r="C900" s="101" t="s">
        <v>497</v>
      </c>
      <c r="D900" s="160" t="s">
        <v>532</v>
      </c>
      <c r="E900" s="101"/>
      <c r="F900" s="101" t="s">
        <v>259</v>
      </c>
      <c r="G900" s="101"/>
      <c r="H900" s="101"/>
      <c r="I900" s="101"/>
      <c r="J900" s="101"/>
      <c r="K900" s="101"/>
      <c r="L900" s="101"/>
      <c r="M900" s="101" t="s">
        <v>436</v>
      </c>
      <c r="N900" s="101" t="s">
        <v>499</v>
      </c>
      <c r="O900" s="127" t="s">
        <v>438</v>
      </c>
      <c r="P900" s="101" t="s">
        <v>473</v>
      </c>
      <c r="Q900" s="136">
        <v>31</v>
      </c>
      <c r="R900" s="202"/>
      <c r="S900" s="101"/>
      <c r="T900" s="101"/>
      <c r="U900" s="101"/>
      <c r="V900" s="134"/>
      <c r="W900" s="99">
        <v>0</v>
      </c>
      <c r="X900" s="100">
        <v>0</v>
      </c>
      <c r="Y900" s="228">
        <f t="shared" si="130"/>
        <v>0</v>
      </c>
      <c r="Z900" s="100" t="s">
        <v>444</v>
      </c>
      <c r="AA900" s="100">
        <v>0</v>
      </c>
      <c r="AB900" s="100">
        <v>0</v>
      </c>
      <c r="AC900" s="209" t="s">
        <v>496</v>
      </c>
      <c r="AD900" s="207">
        <v>0</v>
      </c>
      <c r="AE900" s="100">
        <v>0</v>
      </c>
      <c r="AF900" s="230">
        <f t="shared" si="135"/>
        <v>0</v>
      </c>
      <c r="AG900" s="100">
        <v>0</v>
      </c>
      <c r="AH900" s="100">
        <v>0</v>
      </c>
      <c r="AI900" s="230">
        <f t="shared" si="136"/>
        <v>0</v>
      </c>
      <c r="AJ900" s="100">
        <f t="shared" si="133"/>
        <v>0</v>
      </c>
      <c r="AK900" s="100">
        <f t="shared" si="133"/>
        <v>0</v>
      </c>
      <c r="AL900" s="104">
        <f t="shared" si="134"/>
        <v>0</v>
      </c>
      <c r="AM900" s="100" t="s">
        <v>444</v>
      </c>
      <c r="AN900" s="100">
        <v>0</v>
      </c>
      <c r="AO900" s="131">
        <v>0</v>
      </c>
      <c r="AP900" s="212" t="s">
        <v>404</v>
      </c>
      <c r="AQ900" s="133" t="s">
        <v>500</v>
      </c>
    </row>
    <row r="901" spans="1:43" ht="45.75" customHeight="1" x14ac:dyDescent="0.15">
      <c r="A901" s="139" t="s">
        <v>496</v>
      </c>
      <c r="B901" s="101" t="s">
        <v>433</v>
      </c>
      <c r="C901" s="101" t="s">
        <v>497</v>
      </c>
      <c r="D901" s="160" t="s">
        <v>533</v>
      </c>
      <c r="E901" s="101"/>
      <c r="F901" s="101" t="s">
        <v>259</v>
      </c>
      <c r="G901" s="101"/>
      <c r="H901" s="101"/>
      <c r="I901" s="101"/>
      <c r="J901" s="101"/>
      <c r="K901" s="101"/>
      <c r="L901" s="101"/>
      <c r="M901" s="101" t="s">
        <v>436</v>
      </c>
      <c r="N901" s="101" t="s">
        <v>499</v>
      </c>
      <c r="O901" s="127" t="s">
        <v>438</v>
      </c>
      <c r="P901" s="101" t="s">
        <v>473</v>
      </c>
      <c r="Q901" s="136">
        <v>31</v>
      </c>
      <c r="R901" s="202"/>
      <c r="S901" s="101"/>
      <c r="T901" s="101"/>
      <c r="U901" s="101"/>
      <c r="V901" s="134"/>
      <c r="W901" s="99">
        <v>0</v>
      </c>
      <c r="X901" s="100">
        <v>0</v>
      </c>
      <c r="Y901" s="228">
        <f t="shared" si="130"/>
        <v>0</v>
      </c>
      <c r="Z901" s="100" t="s">
        <v>444</v>
      </c>
      <c r="AA901" s="100">
        <v>0</v>
      </c>
      <c r="AB901" s="100">
        <v>0</v>
      </c>
      <c r="AC901" s="209" t="s">
        <v>496</v>
      </c>
      <c r="AD901" s="207">
        <v>0</v>
      </c>
      <c r="AE901" s="100">
        <v>0</v>
      </c>
      <c r="AF901" s="230">
        <f t="shared" si="135"/>
        <v>0</v>
      </c>
      <c r="AG901" s="100">
        <v>0</v>
      </c>
      <c r="AH901" s="100">
        <v>1</v>
      </c>
      <c r="AI901" s="230">
        <f t="shared" si="136"/>
        <v>1</v>
      </c>
      <c r="AJ901" s="100">
        <f t="shared" si="133"/>
        <v>0</v>
      </c>
      <c r="AK901" s="100">
        <f t="shared" si="133"/>
        <v>1</v>
      </c>
      <c r="AL901" s="104">
        <f t="shared" si="134"/>
        <v>1</v>
      </c>
      <c r="AM901" s="100" t="s">
        <v>444</v>
      </c>
      <c r="AN901" s="100">
        <v>0</v>
      </c>
      <c r="AO901" s="131">
        <v>0</v>
      </c>
      <c r="AP901" s="212" t="s">
        <v>404</v>
      </c>
      <c r="AQ901" s="133" t="s">
        <v>500</v>
      </c>
    </row>
    <row r="902" spans="1:43" ht="45.75" customHeight="1" x14ac:dyDescent="0.15">
      <c r="A902" s="139" t="s">
        <v>496</v>
      </c>
      <c r="B902" s="101" t="s">
        <v>433</v>
      </c>
      <c r="C902" s="101" t="s">
        <v>497</v>
      </c>
      <c r="D902" s="160" t="s">
        <v>534</v>
      </c>
      <c r="E902" s="101"/>
      <c r="F902" s="101" t="s">
        <v>259</v>
      </c>
      <c r="G902" s="101"/>
      <c r="H902" s="101"/>
      <c r="I902" s="101"/>
      <c r="J902" s="101"/>
      <c r="K902" s="101"/>
      <c r="L902" s="101"/>
      <c r="M902" s="101" t="s">
        <v>436</v>
      </c>
      <c r="N902" s="101" t="s">
        <v>499</v>
      </c>
      <c r="O902" s="127" t="s">
        <v>438</v>
      </c>
      <c r="P902" s="101" t="s">
        <v>473</v>
      </c>
      <c r="Q902" s="136">
        <v>31</v>
      </c>
      <c r="R902" s="202"/>
      <c r="S902" s="101"/>
      <c r="T902" s="101"/>
      <c r="U902" s="101"/>
      <c r="V902" s="134"/>
      <c r="W902" s="99">
        <v>0</v>
      </c>
      <c r="X902" s="100">
        <v>0</v>
      </c>
      <c r="Y902" s="228">
        <f t="shared" si="130"/>
        <v>0</v>
      </c>
      <c r="Z902" s="100" t="s">
        <v>444</v>
      </c>
      <c r="AA902" s="100">
        <v>0</v>
      </c>
      <c r="AB902" s="100">
        <v>0</v>
      </c>
      <c r="AC902" s="209" t="s">
        <v>496</v>
      </c>
      <c r="AD902" s="207">
        <v>0</v>
      </c>
      <c r="AE902" s="100">
        <v>0</v>
      </c>
      <c r="AF902" s="230">
        <f t="shared" si="135"/>
        <v>0</v>
      </c>
      <c r="AG902" s="100">
        <v>0</v>
      </c>
      <c r="AH902" s="100">
        <v>52</v>
      </c>
      <c r="AI902" s="230">
        <f t="shared" si="136"/>
        <v>52</v>
      </c>
      <c r="AJ902" s="100">
        <f t="shared" si="133"/>
        <v>0</v>
      </c>
      <c r="AK902" s="100">
        <f t="shared" si="133"/>
        <v>52</v>
      </c>
      <c r="AL902" s="104">
        <f t="shared" si="134"/>
        <v>52</v>
      </c>
      <c r="AM902" s="100" t="s">
        <v>444</v>
      </c>
      <c r="AN902" s="100">
        <v>0</v>
      </c>
      <c r="AO902" s="131">
        <v>0</v>
      </c>
      <c r="AP902" s="212" t="s">
        <v>404</v>
      </c>
      <c r="AQ902" s="133" t="s">
        <v>500</v>
      </c>
    </row>
    <row r="903" spans="1:43" ht="45.75" customHeight="1" x14ac:dyDescent="0.15">
      <c r="A903" s="139" t="s">
        <v>496</v>
      </c>
      <c r="B903" s="101" t="s">
        <v>433</v>
      </c>
      <c r="C903" s="101" t="s">
        <v>497</v>
      </c>
      <c r="D903" s="160" t="s">
        <v>535</v>
      </c>
      <c r="E903" s="101"/>
      <c r="F903" s="101" t="s">
        <v>259</v>
      </c>
      <c r="G903" s="101"/>
      <c r="H903" s="101"/>
      <c r="I903" s="101"/>
      <c r="J903" s="101"/>
      <c r="K903" s="101"/>
      <c r="L903" s="101"/>
      <c r="M903" s="101" t="s">
        <v>436</v>
      </c>
      <c r="N903" s="101" t="s">
        <v>499</v>
      </c>
      <c r="O903" s="127" t="s">
        <v>438</v>
      </c>
      <c r="P903" s="101" t="s">
        <v>473</v>
      </c>
      <c r="Q903" s="136">
        <v>31</v>
      </c>
      <c r="R903" s="202"/>
      <c r="S903" s="101"/>
      <c r="T903" s="101"/>
      <c r="U903" s="101"/>
      <c r="V903" s="134"/>
      <c r="W903" s="99">
        <v>0</v>
      </c>
      <c r="X903" s="100">
        <v>0</v>
      </c>
      <c r="Y903" s="228">
        <f t="shared" si="130"/>
        <v>0</v>
      </c>
      <c r="Z903" s="100" t="s">
        <v>444</v>
      </c>
      <c r="AA903" s="100">
        <v>0</v>
      </c>
      <c r="AB903" s="100">
        <v>0</v>
      </c>
      <c r="AC903" s="209" t="s">
        <v>496</v>
      </c>
      <c r="AD903" s="207">
        <v>0</v>
      </c>
      <c r="AE903" s="100">
        <v>0</v>
      </c>
      <c r="AF903" s="230">
        <f t="shared" si="135"/>
        <v>0</v>
      </c>
      <c r="AG903" s="100">
        <v>0</v>
      </c>
      <c r="AH903" s="100">
        <v>4</v>
      </c>
      <c r="AI903" s="230">
        <f t="shared" si="136"/>
        <v>4</v>
      </c>
      <c r="AJ903" s="100">
        <f t="shared" si="133"/>
        <v>0</v>
      </c>
      <c r="AK903" s="100">
        <f t="shared" si="133"/>
        <v>4</v>
      </c>
      <c r="AL903" s="104">
        <f t="shared" si="134"/>
        <v>4</v>
      </c>
      <c r="AM903" s="100" t="s">
        <v>444</v>
      </c>
      <c r="AN903" s="100">
        <v>0</v>
      </c>
      <c r="AO903" s="131">
        <v>0</v>
      </c>
      <c r="AP903" s="212" t="s">
        <v>404</v>
      </c>
      <c r="AQ903" s="133" t="s">
        <v>500</v>
      </c>
    </row>
    <row r="904" spans="1:43" ht="45.75" customHeight="1" x14ac:dyDescent="0.15">
      <c r="A904" s="139" t="s">
        <v>496</v>
      </c>
      <c r="B904" s="101" t="s">
        <v>433</v>
      </c>
      <c r="C904" s="101" t="s">
        <v>497</v>
      </c>
      <c r="D904" s="160" t="s">
        <v>536</v>
      </c>
      <c r="E904" s="101"/>
      <c r="F904" s="101" t="s">
        <v>259</v>
      </c>
      <c r="G904" s="101"/>
      <c r="H904" s="101"/>
      <c r="I904" s="101"/>
      <c r="J904" s="101"/>
      <c r="K904" s="101"/>
      <c r="L904" s="101"/>
      <c r="M904" s="101" t="s">
        <v>436</v>
      </c>
      <c r="N904" s="101" t="s">
        <v>499</v>
      </c>
      <c r="O904" s="127" t="s">
        <v>438</v>
      </c>
      <c r="P904" s="101" t="s">
        <v>473</v>
      </c>
      <c r="Q904" s="136">
        <v>31</v>
      </c>
      <c r="R904" s="202"/>
      <c r="S904" s="101"/>
      <c r="T904" s="101"/>
      <c r="U904" s="101"/>
      <c r="V904" s="134"/>
      <c r="W904" s="99">
        <v>0</v>
      </c>
      <c r="X904" s="100">
        <v>0</v>
      </c>
      <c r="Y904" s="228">
        <f t="shared" si="130"/>
        <v>0</v>
      </c>
      <c r="Z904" s="100" t="s">
        <v>444</v>
      </c>
      <c r="AA904" s="100">
        <v>0</v>
      </c>
      <c r="AB904" s="100">
        <v>0</v>
      </c>
      <c r="AC904" s="209" t="s">
        <v>496</v>
      </c>
      <c r="AD904" s="207">
        <v>0</v>
      </c>
      <c r="AE904" s="100">
        <v>0</v>
      </c>
      <c r="AF904" s="230">
        <f t="shared" si="135"/>
        <v>0</v>
      </c>
      <c r="AG904" s="100">
        <v>0</v>
      </c>
      <c r="AH904" s="100">
        <v>1</v>
      </c>
      <c r="AI904" s="230">
        <f t="shared" si="136"/>
        <v>1</v>
      </c>
      <c r="AJ904" s="100">
        <f t="shared" si="133"/>
        <v>0</v>
      </c>
      <c r="AK904" s="100">
        <f t="shared" si="133"/>
        <v>1</v>
      </c>
      <c r="AL904" s="104">
        <f t="shared" si="134"/>
        <v>1</v>
      </c>
      <c r="AM904" s="100" t="s">
        <v>444</v>
      </c>
      <c r="AN904" s="100">
        <v>0</v>
      </c>
      <c r="AO904" s="131">
        <v>0</v>
      </c>
      <c r="AP904" s="212" t="s">
        <v>404</v>
      </c>
      <c r="AQ904" s="133" t="s">
        <v>500</v>
      </c>
    </row>
    <row r="905" spans="1:43" ht="45.75" customHeight="1" x14ac:dyDescent="0.15">
      <c r="A905" s="139" t="s">
        <v>496</v>
      </c>
      <c r="B905" s="101" t="s">
        <v>433</v>
      </c>
      <c r="C905" s="101" t="s">
        <v>497</v>
      </c>
      <c r="D905" s="160" t="s">
        <v>537</v>
      </c>
      <c r="E905" s="101"/>
      <c r="F905" s="101" t="s">
        <v>259</v>
      </c>
      <c r="G905" s="101"/>
      <c r="H905" s="101"/>
      <c r="I905" s="101"/>
      <c r="J905" s="101"/>
      <c r="K905" s="101"/>
      <c r="L905" s="101"/>
      <c r="M905" s="101" t="s">
        <v>436</v>
      </c>
      <c r="N905" s="101" t="s">
        <v>499</v>
      </c>
      <c r="O905" s="127" t="s">
        <v>438</v>
      </c>
      <c r="P905" s="101" t="s">
        <v>473</v>
      </c>
      <c r="Q905" s="136">
        <v>31</v>
      </c>
      <c r="R905" s="202"/>
      <c r="S905" s="101"/>
      <c r="T905" s="101"/>
      <c r="U905" s="101"/>
      <c r="V905" s="134"/>
      <c r="W905" s="99">
        <v>0</v>
      </c>
      <c r="X905" s="100">
        <v>0</v>
      </c>
      <c r="Y905" s="228">
        <f t="shared" si="130"/>
        <v>0</v>
      </c>
      <c r="Z905" s="100" t="s">
        <v>444</v>
      </c>
      <c r="AA905" s="100">
        <v>0</v>
      </c>
      <c r="AB905" s="100">
        <v>0</v>
      </c>
      <c r="AC905" s="209" t="s">
        <v>496</v>
      </c>
      <c r="AD905" s="207">
        <v>0</v>
      </c>
      <c r="AE905" s="100">
        <v>0</v>
      </c>
      <c r="AF905" s="230">
        <f t="shared" si="135"/>
        <v>0</v>
      </c>
      <c r="AG905" s="100">
        <v>0</v>
      </c>
      <c r="AH905" s="100">
        <v>11</v>
      </c>
      <c r="AI905" s="230">
        <f t="shared" si="136"/>
        <v>11</v>
      </c>
      <c r="AJ905" s="100">
        <f t="shared" si="133"/>
        <v>0</v>
      </c>
      <c r="AK905" s="100">
        <f t="shared" si="133"/>
        <v>11</v>
      </c>
      <c r="AL905" s="104">
        <f t="shared" si="134"/>
        <v>11</v>
      </c>
      <c r="AM905" s="100" t="s">
        <v>444</v>
      </c>
      <c r="AN905" s="100">
        <v>0</v>
      </c>
      <c r="AO905" s="131">
        <v>0</v>
      </c>
      <c r="AP905" s="212" t="s">
        <v>404</v>
      </c>
      <c r="AQ905" s="133" t="s">
        <v>500</v>
      </c>
    </row>
    <row r="906" spans="1:43" ht="45.75" customHeight="1" x14ac:dyDescent="0.15">
      <c r="A906" s="139" t="s">
        <v>496</v>
      </c>
      <c r="B906" s="101" t="s">
        <v>433</v>
      </c>
      <c r="C906" s="101" t="s">
        <v>497</v>
      </c>
      <c r="D906" s="160" t="s">
        <v>538</v>
      </c>
      <c r="E906" s="101"/>
      <c r="F906" s="101" t="s">
        <v>259</v>
      </c>
      <c r="G906" s="101"/>
      <c r="H906" s="101"/>
      <c r="I906" s="101"/>
      <c r="J906" s="101"/>
      <c r="K906" s="101"/>
      <c r="L906" s="101"/>
      <c r="M906" s="101" t="s">
        <v>436</v>
      </c>
      <c r="N906" s="101" t="s">
        <v>499</v>
      </c>
      <c r="O906" s="127" t="s">
        <v>438</v>
      </c>
      <c r="P906" s="101" t="s">
        <v>473</v>
      </c>
      <c r="Q906" s="136">
        <v>31</v>
      </c>
      <c r="R906" s="202"/>
      <c r="S906" s="101"/>
      <c r="T906" s="101"/>
      <c r="U906" s="101"/>
      <c r="V906" s="134"/>
      <c r="W906" s="99">
        <v>0</v>
      </c>
      <c r="X906" s="100">
        <v>0</v>
      </c>
      <c r="Y906" s="228">
        <f t="shared" si="130"/>
        <v>0</v>
      </c>
      <c r="Z906" s="100" t="s">
        <v>444</v>
      </c>
      <c r="AA906" s="100">
        <v>0</v>
      </c>
      <c r="AB906" s="100">
        <v>0</v>
      </c>
      <c r="AC906" s="209" t="s">
        <v>496</v>
      </c>
      <c r="AD906" s="207">
        <v>0</v>
      </c>
      <c r="AE906" s="100">
        <v>0</v>
      </c>
      <c r="AF906" s="230">
        <f t="shared" si="135"/>
        <v>0</v>
      </c>
      <c r="AG906" s="100">
        <v>0</v>
      </c>
      <c r="AH906" s="100">
        <v>10</v>
      </c>
      <c r="AI906" s="230">
        <f t="shared" si="136"/>
        <v>10</v>
      </c>
      <c r="AJ906" s="100">
        <f t="shared" si="133"/>
        <v>0</v>
      </c>
      <c r="AK906" s="100">
        <f t="shared" si="133"/>
        <v>10</v>
      </c>
      <c r="AL906" s="104">
        <f t="shared" si="134"/>
        <v>10</v>
      </c>
      <c r="AM906" s="100" t="s">
        <v>444</v>
      </c>
      <c r="AN906" s="100">
        <v>0</v>
      </c>
      <c r="AO906" s="131">
        <v>0</v>
      </c>
      <c r="AP906" s="212" t="s">
        <v>404</v>
      </c>
      <c r="AQ906" s="133" t="s">
        <v>500</v>
      </c>
    </row>
    <row r="907" spans="1:43" ht="45.75" customHeight="1" x14ac:dyDescent="0.15">
      <c r="A907" s="139" t="s">
        <v>496</v>
      </c>
      <c r="B907" s="101" t="s">
        <v>433</v>
      </c>
      <c r="C907" s="101" t="s">
        <v>497</v>
      </c>
      <c r="D907" s="160" t="s">
        <v>539</v>
      </c>
      <c r="E907" s="101"/>
      <c r="F907" s="101" t="s">
        <v>259</v>
      </c>
      <c r="G907" s="101"/>
      <c r="H907" s="101"/>
      <c r="I907" s="101"/>
      <c r="J907" s="101"/>
      <c r="K907" s="101"/>
      <c r="L907" s="101"/>
      <c r="M907" s="101" t="s">
        <v>436</v>
      </c>
      <c r="N907" s="101" t="s">
        <v>499</v>
      </c>
      <c r="O907" s="127" t="s">
        <v>438</v>
      </c>
      <c r="P907" s="101" t="s">
        <v>473</v>
      </c>
      <c r="Q907" s="136">
        <v>31</v>
      </c>
      <c r="R907" s="202"/>
      <c r="S907" s="101"/>
      <c r="T907" s="101"/>
      <c r="U907" s="101"/>
      <c r="V907" s="134"/>
      <c r="W907" s="99">
        <v>0</v>
      </c>
      <c r="X907" s="100">
        <v>0</v>
      </c>
      <c r="Y907" s="228">
        <f t="shared" si="130"/>
        <v>0</v>
      </c>
      <c r="Z907" s="100" t="s">
        <v>444</v>
      </c>
      <c r="AA907" s="100">
        <v>0</v>
      </c>
      <c r="AB907" s="100">
        <v>0</v>
      </c>
      <c r="AC907" s="209" t="s">
        <v>496</v>
      </c>
      <c r="AD907" s="207">
        <v>0</v>
      </c>
      <c r="AE907" s="100">
        <v>0</v>
      </c>
      <c r="AF907" s="230">
        <f t="shared" si="135"/>
        <v>0</v>
      </c>
      <c r="AG907" s="100">
        <v>0</v>
      </c>
      <c r="AH907" s="100">
        <v>2</v>
      </c>
      <c r="AI907" s="230">
        <f t="shared" si="136"/>
        <v>2</v>
      </c>
      <c r="AJ907" s="100">
        <f t="shared" si="133"/>
        <v>0</v>
      </c>
      <c r="AK907" s="100">
        <f t="shared" si="133"/>
        <v>2</v>
      </c>
      <c r="AL907" s="104">
        <f t="shared" si="134"/>
        <v>2</v>
      </c>
      <c r="AM907" s="100" t="s">
        <v>444</v>
      </c>
      <c r="AN907" s="100">
        <v>0</v>
      </c>
      <c r="AO907" s="131">
        <v>0</v>
      </c>
      <c r="AP907" s="212" t="s">
        <v>404</v>
      </c>
      <c r="AQ907" s="133" t="s">
        <v>500</v>
      </c>
    </row>
    <row r="908" spans="1:43" ht="45.75" customHeight="1" x14ac:dyDescent="0.15">
      <c r="A908" s="139" t="s">
        <v>496</v>
      </c>
      <c r="B908" s="101" t="s">
        <v>433</v>
      </c>
      <c r="C908" s="101" t="s">
        <v>497</v>
      </c>
      <c r="D908" s="160" t="s">
        <v>540</v>
      </c>
      <c r="E908" s="101"/>
      <c r="F908" s="101" t="s">
        <v>259</v>
      </c>
      <c r="G908" s="101"/>
      <c r="H908" s="101"/>
      <c r="I908" s="101"/>
      <c r="J908" s="101"/>
      <c r="K908" s="101"/>
      <c r="L908" s="101"/>
      <c r="M908" s="101" t="s">
        <v>436</v>
      </c>
      <c r="N908" s="101" t="s">
        <v>499</v>
      </c>
      <c r="O908" s="127" t="s">
        <v>438</v>
      </c>
      <c r="P908" s="101" t="s">
        <v>473</v>
      </c>
      <c r="Q908" s="136">
        <v>31</v>
      </c>
      <c r="R908" s="202"/>
      <c r="S908" s="101"/>
      <c r="T908" s="101"/>
      <c r="U908" s="101"/>
      <c r="V908" s="134"/>
      <c r="W908" s="99">
        <v>0</v>
      </c>
      <c r="X908" s="100">
        <v>0</v>
      </c>
      <c r="Y908" s="228">
        <f t="shared" si="130"/>
        <v>0</v>
      </c>
      <c r="Z908" s="100" t="s">
        <v>444</v>
      </c>
      <c r="AA908" s="100">
        <v>0</v>
      </c>
      <c r="AB908" s="100">
        <v>0</v>
      </c>
      <c r="AC908" s="209" t="s">
        <v>496</v>
      </c>
      <c r="AD908" s="207">
        <v>0</v>
      </c>
      <c r="AE908" s="100">
        <v>0</v>
      </c>
      <c r="AF908" s="230">
        <f t="shared" si="135"/>
        <v>0</v>
      </c>
      <c r="AG908" s="100">
        <v>0</v>
      </c>
      <c r="AH908" s="100">
        <v>9</v>
      </c>
      <c r="AI908" s="230">
        <f t="shared" si="136"/>
        <v>9</v>
      </c>
      <c r="AJ908" s="100">
        <f t="shared" si="133"/>
        <v>0</v>
      </c>
      <c r="AK908" s="100">
        <f t="shared" si="133"/>
        <v>9</v>
      </c>
      <c r="AL908" s="104">
        <f t="shared" si="134"/>
        <v>9</v>
      </c>
      <c r="AM908" s="100" t="s">
        <v>444</v>
      </c>
      <c r="AN908" s="100">
        <v>0</v>
      </c>
      <c r="AO908" s="131">
        <v>0</v>
      </c>
      <c r="AP908" s="212" t="s">
        <v>404</v>
      </c>
      <c r="AQ908" s="133" t="s">
        <v>500</v>
      </c>
    </row>
    <row r="909" spans="1:43" ht="45.75" customHeight="1" x14ac:dyDescent="0.15">
      <c r="A909" s="139" t="s">
        <v>496</v>
      </c>
      <c r="B909" s="101" t="s">
        <v>433</v>
      </c>
      <c r="C909" s="101" t="s">
        <v>497</v>
      </c>
      <c r="D909" s="160" t="s">
        <v>541</v>
      </c>
      <c r="E909" s="101"/>
      <c r="F909" s="101" t="s">
        <v>259</v>
      </c>
      <c r="G909" s="101"/>
      <c r="H909" s="101"/>
      <c r="I909" s="101"/>
      <c r="J909" s="101"/>
      <c r="K909" s="101"/>
      <c r="L909" s="101"/>
      <c r="M909" s="101" t="s">
        <v>436</v>
      </c>
      <c r="N909" s="101" t="s">
        <v>499</v>
      </c>
      <c r="O909" s="127" t="s">
        <v>438</v>
      </c>
      <c r="P909" s="101" t="s">
        <v>473</v>
      </c>
      <c r="Q909" s="136">
        <v>31</v>
      </c>
      <c r="R909" s="202"/>
      <c r="S909" s="101"/>
      <c r="T909" s="101"/>
      <c r="U909" s="101"/>
      <c r="V909" s="134"/>
      <c r="W909" s="99">
        <v>0</v>
      </c>
      <c r="X909" s="100">
        <v>0</v>
      </c>
      <c r="Y909" s="228">
        <f t="shared" si="130"/>
        <v>0</v>
      </c>
      <c r="Z909" s="100" t="s">
        <v>444</v>
      </c>
      <c r="AA909" s="100">
        <v>0</v>
      </c>
      <c r="AB909" s="100">
        <v>0</v>
      </c>
      <c r="AC909" s="209" t="s">
        <v>496</v>
      </c>
      <c r="AD909" s="207">
        <v>0</v>
      </c>
      <c r="AE909" s="100">
        <v>0</v>
      </c>
      <c r="AF909" s="230">
        <f t="shared" si="135"/>
        <v>0</v>
      </c>
      <c r="AG909" s="100">
        <v>0</v>
      </c>
      <c r="AH909" s="100">
        <v>6</v>
      </c>
      <c r="AI909" s="230">
        <f t="shared" si="136"/>
        <v>6</v>
      </c>
      <c r="AJ909" s="100">
        <f t="shared" si="133"/>
        <v>0</v>
      </c>
      <c r="AK909" s="100">
        <f t="shared" si="133"/>
        <v>6</v>
      </c>
      <c r="AL909" s="104">
        <f t="shared" si="134"/>
        <v>6</v>
      </c>
      <c r="AM909" s="100" t="s">
        <v>444</v>
      </c>
      <c r="AN909" s="100">
        <v>0</v>
      </c>
      <c r="AO909" s="131">
        <v>0</v>
      </c>
      <c r="AP909" s="212" t="s">
        <v>404</v>
      </c>
      <c r="AQ909" s="133" t="s">
        <v>500</v>
      </c>
    </row>
    <row r="910" spans="1:43" ht="45.75" customHeight="1" x14ac:dyDescent="0.15">
      <c r="A910" s="139" t="s">
        <v>496</v>
      </c>
      <c r="B910" s="101" t="s">
        <v>433</v>
      </c>
      <c r="C910" s="101" t="s">
        <v>497</v>
      </c>
      <c r="D910" s="160" t="s">
        <v>542</v>
      </c>
      <c r="E910" s="101"/>
      <c r="F910" s="101" t="s">
        <v>259</v>
      </c>
      <c r="G910" s="101"/>
      <c r="H910" s="101"/>
      <c r="I910" s="101"/>
      <c r="J910" s="101"/>
      <c r="K910" s="101"/>
      <c r="L910" s="101"/>
      <c r="M910" s="101" t="s">
        <v>436</v>
      </c>
      <c r="N910" s="101" t="s">
        <v>499</v>
      </c>
      <c r="O910" s="127" t="s">
        <v>438</v>
      </c>
      <c r="P910" s="101" t="s">
        <v>473</v>
      </c>
      <c r="Q910" s="136">
        <v>31</v>
      </c>
      <c r="R910" s="202"/>
      <c r="S910" s="101"/>
      <c r="T910" s="101"/>
      <c r="U910" s="101"/>
      <c r="V910" s="134"/>
      <c r="W910" s="99">
        <v>0</v>
      </c>
      <c r="X910" s="100">
        <v>0</v>
      </c>
      <c r="Y910" s="228">
        <f t="shared" si="130"/>
        <v>0</v>
      </c>
      <c r="Z910" s="100" t="s">
        <v>444</v>
      </c>
      <c r="AA910" s="100">
        <v>0</v>
      </c>
      <c r="AB910" s="100">
        <v>0</v>
      </c>
      <c r="AC910" s="209" t="s">
        <v>496</v>
      </c>
      <c r="AD910" s="207">
        <v>0</v>
      </c>
      <c r="AE910" s="100">
        <v>0</v>
      </c>
      <c r="AF910" s="230">
        <f t="shared" si="135"/>
        <v>0</v>
      </c>
      <c r="AG910" s="100">
        <v>0</v>
      </c>
      <c r="AH910" s="100">
        <v>43</v>
      </c>
      <c r="AI910" s="230">
        <f t="shared" si="136"/>
        <v>43</v>
      </c>
      <c r="AJ910" s="100">
        <f t="shared" si="133"/>
        <v>0</v>
      </c>
      <c r="AK910" s="100">
        <f t="shared" si="133"/>
        <v>43</v>
      </c>
      <c r="AL910" s="104">
        <f t="shared" si="134"/>
        <v>43</v>
      </c>
      <c r="AM910" s="100" t="s">
        <v>444</v>
      </c>
      <c r="AN910" s="100">
        <v>0</v>
      </c>
      <c r="AO910" s="131">
        <v>0</v>
      </c>
      <c r="AP910" s="212" t="s">
        <v>404</v>
      </c>
      <c r="AQ910" s="133" t="s">
        <v>500</v>
      </c>
    </row>
    <row r="911" spans="1:43" ht="45.75" customHeight="1" x14ac:dyDescent="0.15">
      <c r="A911" s="139" t="s">
        <v>496</v>
      </c>
      <c r="B911" s="101" t="s">
        <v>433</v>
      </c>
      <c r="C911" s="101" t="s">
        <v>497</v>
      </c>
      <c r="D911" s="160" t="s">
        <v>543</v>
      </c>
      <c r="E911" s="101"/>
      <c r="F911" s="101" t="s">
        <v>259</v>
      </c>
      <c r="G911" s="101"/>
      <c r="H911" s="101"/>
      <c r="I911" s="101"/>
      <c r="J911" s="101"/>
      <c r="K911" s="101"/>
      <c r="L911" s="101"/>
      <c r="M911" s="101" t="s">
        <v>436</v>
      </c>
      <c r="N911" s="101" t="s">
        <v>499</v>
      </c>
      <c r="O911" s="127" t="s">
        <v>438</v>
      </c>
      <c r="P911" s="101" t="s">
        <v>473</v>
      </c>
      <c r="Q911" s="136">
        <v>31</v>
      </c>
      <c r="R911" s="202"/>
      <c r="S911" s="101"/>
      <c r="T911" s="101"/>
      <c r="U911" s="101"/>
      <c r="V911" s="134"/>
      <c r="W911" s="99">
        <v>0</v>
      </c>
      <c r="X911" s="100">
        <v>0</v>
      </c>
      <c r="Y911" s="228">
        <f t="shared" si="130"/>
        <v>0</v>
      </c>
      <c r="Z911" s="100" t="s">
        <v>444</v>
      </c>
      <c r="AA911" s="100">
        <v>0</v>
      </c>
      <c r="AB911" s="100">
        <v>0</v>
      </c>
      <c r="AC911" s="209" t="s">
        <v>496</v>
      </c>
      <c r="AD911" s="207">
        <v>0</v>
      </c>
      <c r="AE911" s="100">
        <v>0</v>
      </c>
      <c r="AF911" s="230">
        <f t="shared" si="135"/>
        <v>0</v>
      </c>
      <c r="AG911" s="100">
        <v>0</v>
      </c>
      <c r="AH911" s="100">
        <v>36</v>
      </c>
      <c r="AI911" s="230">
        <f t="shared" si="136"/>
        <v>36</v>
      </c>
      <c r="AJ911" s="100">
        <f t="shared" si="133"/>
        <v>0</v>
      </c>
      <c r="AK911" s="100">
        <f t="shared" si="133"/>
        <v>36</v>
      </c>
      <c r="AL911" s="104">
        <f t="shared" si="134"/>
        <v>36</v>
      </c>
      <c r="AM911" s="100" t="s">
        <v>444</v>
      </c>
      <c r="AN911" s="100">
        <v>0</v>
      </c>
      <c r="AO911" s="131">
        <v>0</v>
      </c>
      <c r="AP911" s="212" t="s">
        <v>404</v>
      </c>
      <c r="AQ911" s="133" t="s">
        <v>500</v>
      </c>
    </row>
    <row r="912" spans="1:43" ht="45.75" customHeight="1" x14ac:dyDescent="0.15">
      <c r="A912" s="139" t="s">
        <v>496</v>
      </c>
      <c r="B912" s="101" t="s">
        <v>433</v>
      </c>
      <c r="C912" s="101" t="s">
        <v>497</v>
      </c>
      <c r="D912" s="160" t="s">
        <v>544</v>
      </c>
      <c r="E912" s="101"/>
      <c r="F912" s="101" t="s">
        <v>259</v>
      </c>
      <c r="G912" s="101"/>
      <c r="H912" s="101"/>
      <c r="I912" s="101"/>
      <c r="J912" s="101"/>
      <c r="K912" s="101"/>
      <c r="L912" s="101"/>
      <c r="M912" s="101" t="s">
        <v>436</v>
      </c>
      <c r="N912" s="101" t="s">
        <v>499</v>
      </c>
      <c r="O912" s="127" t="s">
        <v>438</v>
      </c>
      <c r="P912" s="101" t="s">
        <v>473</v>
      </c>
      <c r="Q912" s="136">
        <v>31</v>
      </c>
      <c r="R912" s="202"/>
      <c r="S912" s="101"/>
      <c r="T912" s="101"/>
      <c r="U912" s="101"/>
      <c r="V912" s="134"/>
      <c r="W912" s="99">
        <v>0</v>
      </c>
      <c r="X912" s="100">
        <v>0</v>
      </c>
      <c r="Y912" s="228">
        <f t="shared" si="130"/>
        <v>0</v>
      </c>
      <c r="Z912" s="100" t="s">
        <v>444</v>
      </c>
      <c r="AA912" s="100">
        <v>0</v>
      </c>
      <c r="AB912" s="100">
        <v>0</v>
      </c>
      <c r="AC912" s="209" t="s">
        <v>496</v>
      </c>
      <c r="AD912" s="207">
        <v>0</v>
      </c>
      <c r="AE912" s="100">
        <v>0</v>
      </c>
      <c r="AF912" s="230">
        <f t="shared" si="135"/>
        <v>0</v>
      </c>
      <c r="AG912" s="100">
        <v>0</v>
      </c>
      <c r="AH912" s="100">
        <v>22</v>
      </c>
      <c r="AI912" s="230">
        <f t="shared" si="136"/>
        <v>22</v>
      </c>
      <c r="AJ912" s="100">
        <f t="shared" si="133"/>
        <v>0</v>
      </c>
      <c r="AK912" s="100">
        <f t="shared" si="133"/>
        <v>22</v>
      </c>
      <c r="AL912" s="104">
        <f t="shared" si="134"/>
        <v>22</v>
      </c>
      <c r="AM912" s="100" t="s">
        <v>444</v>
      </c>
      <c r="AN912" s="100">
        <v>0</v>
      </c>
      <c r="AO912" s="131">
        <v>0</v>
      </c>
      <c r="AP912" s="212" t="s">
        <v>404</v>
      </c>
      <c r="AQ912" s="133" t="s">
        <v>500</v>
      </c>
    </row>
    <row r="913" spans="1:43" ht="45.75" customHeight="1" x14ac:dyDescent="0.15">
      <c r="A913" s="139" t="s">
        <v>496</v>
      </c>
      <c r="B913" s="101" t="s">
        <v>433</v>
      </c>
      <c r="C913" s="101" t="s">
        <v>497</v>
      </c>
      <c r="D913" s="160" t="s">
        <v>545</v>
      </c>
      <c r="E913" s="101"/>
      <c r="F913" s="101" t="s">
        <v>259</v>
      </c>
      <c r="G913" s="101"/>
      <c r="H913" s="101"/>
      <c r="I913" s="101"/>
      <c r="J913" s="101"/>
      <c r="K913" s="101"/>
      <c r="L913" s="101"/>
      <c r="M913" s="101" t="s">
        <v>436</v>
      </c>
      <c r="N913" s="101" t="s">
        <v>499</v>
      </c>
      <c r="O913" s="127" t="s">
        <v>438</v>
      </c>
      <c r="P913" s="101" t="s">
        <v>473</v>
      </c>
      <c r="Q913" s="136">
        <v>31</v>
      </c>
      <c r="R913" s="202"/>
      <c r="S913" s="101"/>
      <c r="T913" s="101"/>
      <c r="U913" s="101"/>
      <c r="V913" s="134"/>
      <c r="W913" s="99">
        <v>0</v>
      </c>
      <c r="X913" s="100">
        <v>0</v>
      </c>
      <c r="Y913" s="228">
        <f t="shared" si="130"/>
        <v>0</v>
      </c>
      <c r="Z913" s="100" t="s">
        <v>444</v>
      </c>
      <c r="AA913" s="100">
        <v>0</v>
      </c>
      <c r="AB913" s="100">
        <v>0</v>
      </c>
      <c r="AC913" s="209" t="s">
        <v>496</v>
      </c>
      <c r="AD913" s="207">
        <v>0</v>
      </c>
      <c r="AE913" s="100">
        <v>0</v>
      </c>
      <c r="AF913" s="230">
        <f t="shared" si="135"/>
        <v>0</v>
      </c>
      <c r="AG913" s="100">
        <v>0</v>
      </c>
      <c r="AH913" s="100">
        <v>0</v>
      </c>
      <c r="AI913" s="230">
        <f t="shared" si="136"/>
        <v>0</v>
      </c>
      <c r="AJ913" s="100">
        <f t="shared" si="133"/>
        <v>0</v>
      </c>
      <c r="AK913" s="100">
        <f t="shared" si="133"/>
        <v>0</v>
      </c>
      <c r="AL913" s="104">
        <f t="shared" si="134"/>
        <v>0</v>
      </c>
      <c r="AM913" s="100" t="s">
        <v>444</v>
      </c>
      <c r="AN913" s="100">
        <v>0</v>
      </c>
      <c r="AO913" s="131">
        <v>0</v>
      </c>
      <c r="AP913" s="212" t="s">
        <v>404</v>
      </c>
      <c r="AQ913" s="133" t="s">
        <v>500</v>
      </c>
    </row>
    <row r="914" spans="1:43" ht="45.75" customHeight="1" x14ac:dyDescent="0.15">
      <c r="A914" s="139" t="s">
        <v>496</v>
      </c>
      <c r="B914" s="101" t="s">
        <v>433</v>
      </c>
      <c r="C914" s="101" t="s">
        <v>497</v>
      </c>
      <c r="D914" s="160" t="s">
        <v>546</v>
      </c>
      <c r="E914" s="101"/>
      <c r="F914" s="101" t="s">
        <v>259</v>
      </c>
      <c r="G914" s="101"/>
      <c r="H914" s="101"/>
      <c r="I914" s="101"/>
      <c r="J914" s="101"/>
      <c r="K914" s="101"/>
      <c r="L914" s="101"/>
      <c r="M914" s="101" t="s">
        <v>436</v>
      </c>
      <c r="N914" s="101" t="s">
        <v>499</v>
      </c>
      <c r="O914" s="127" t="s">
        <v>438</v>
      </c>
      <c r="P914" s="101" t="s">
        <v>473</v>
      </c>
      <c r="Q914" s="136">
        <v>31</v>
      </c>
      <c r="R914" s="202"/>
      <c r="S914" s="101"/>
      <c r="T914" s="101"/>
      <c r="U914" s="101"/>
      <c r="V914" s="134"/>
      <c r="W914" s="99">
        <v>0</v>
      </c>
      <c r="X914" s="100">
        <v>0</v>
      </c>
      <c r="Y914" s="228">
        <f t="shared" si="130"/>
        <v>0</v>
      </c>
      <c r="Z914" s="100" t="s">
        <v>444</v>
      </c>
      <c r="AA914" s="100">
        <v>0</v>
      </c>
      <c r="AB914" s="100">
        <v>0</v>
      </c>
      <c r="AC914" s="209" t="s">
        <v>496</v>
      </c>
      <c r="AD914" s="207">
        <v>0</v>
      </c>
      <c r="AE914" s="100">
        <v>0</v>
      </c>
      <c r="AF914" s="230">
        <f t="shared" si="135"/>
        <v>0</v>
      </c>
      <c r="AG914" s="100">
        <v>0</v>
      </c>
      <c r="AH914" s="100">
        <v>0</v>
      </c>
      <c r="AI914" s="230">
        <f t="shared" si="136"/>
        <v>0</v>
      </c>
      <c r="AJ914" s="100">
        <f t="shared" si="133"/>
        <v>0</v>
      </c>
      <c r="AK914" s="100">
        <f t="shared" si="133"/>
        <v>0</v>
      </c>
      <c r="AL914" s="104">
        <f t="shared" si="134"/>
        <v>0</v>
      </c>
      <c r="AM914" s="100" t="s">
        <v>444</v>
      </c>
      <c r="AN914" s="100">
        <v>0</v>
      </c>
      <c r="AO914" s="131">
        <v>0</v>
      </c>
      <c r="AP914" s="212" t="s">
        <v>404</v>
      </c>
      <c r="AQ914" s="133" t="s">
        <v>500</v>
      </c>
    </row>
    <row r="915" spans="1:43" ht="45.75" customHeight="1" x14ac:dyDescent="0.15">
      <c r="A915" s="139" t="s">
        <v>496</v>
      </c>
      <c r="B915" s="101" t="s">
        <v>433</v>
      </c>
      <c r="C915" s="101" t="s">
        <v>497</v>
      </c>
      <c r="D915" s="160" t="s">
        <v>547</v>
      </c>
      <c r="E915" s="101"/>
      <c r="F915" s="101" t="s">
        <v>259</v>
      </c>
      <c r="G915" s="101"/>
      <c r="H915" s="101"/>
      <c r="I915" s="101"/>
      <c r="J915" s="101"/>
      <c r="K915" s="101"/>
      <c r="L915" s="101"/>
      <c r="M915" s="101" t="s">
        <v>436</v>
      </c>
      <c r="N915" s="101" t="s">
        <v>499</v>
      </c>
      <c r="O915" s="127" t="s">
        <v>438</v>
      </c>
      <c r="P915" s="101" t="s">
        <v>473</v>
      </c>
      <c r="Q915" s="136">
        <v>31</v>
      </c>
      <c r="R915" s="202"/>
      <c r="S915" s="101"/>
      <c r="T915" s="101"/>
      <c r="U915" s="101"/>
      <c r="V915" s="134"/>
      <c r="W915" s="99">
        <v>0</v>
      </c>
      <c r="X915" s="100">
        <v>0</v>
      </c>
      <c r="Y915" s="228">
        <f t="shared" si="130"/>
        <v>0</v>
      </c>
      <c r="Z915" s="100" t="s">
        <v>444</v>
      </c>
      <c r="AA915" s="100">
        <v>0</v>
      </c>
      <c r="AB915" s="100">
        <v>0</v>
      </c>
      <c r="AC915" s="209" t="s">
        <v>496</v>
      </c>
      <c r="AD915" s="207">
        <v>0</v>
      </c>
      <c r="AE915" s="100">
        <v>0</v>
      </c>
      <c r="AF915" s="230">
        <f t="shared" si="135"/>
        <v>0</v>
      </c>
      <c r="AG915" s="100">
        <v>0</v>
      </c>
      <c r="AH915" s="100">
        <v>5</v>
      </c>
      <c r="AI915" s="230">
        <f t="shared" si="136"/>
        <v>5</v>
      </c>
      <c r="AJ915" s="100">
        <f t="shared" si="133"/>
        <v>0</v>
      </c>
      <c r="AK915" s="100">
        <f t="shared" si="133"/>
        <v>5</v>
      </c>
      <c r="AL915" s="104">
        <f t="shared" si="134"/>
        <v>5</v>
      </c>
      <c r="AM915" s="100" t="s">
        <v>444</v>
      </c>
      <c r="AN915" s="100">
        <v>0</v>
      </c>
      <c r="AO915" s="131">
        <v>0</v>
      </c>
      <c r="AP915" s="212" t="s">
        <v>404</v>
      </c>
      <c r="AQ915" s="133" t="s">
        <v>500</v>
      </c>
    </row>
    <row r="916" spans="1:43" ht="45.75" customHeight="1" x14ac:dyDescent="0.15">
      <c r="A916" s="139" t="s">
        <v>496</v>
      </c>
      <c r="B916" s="101" t="s">
        <v>433</v>
      </c>
      <c r="C916" s="101" t="s">
        <v>497</v>
      </c>
      <c r="D916" s="160" t="s">
        <v>548</v>
      </c>
      <c r="E916" s="101"/>
      <c r="F916" s="101" t="s">
        <v>259</v>
      </c>
      <c r="G916" s="101"/>
      <c r="H916" s="101"/>
      <c r="I916" s="101"/>
      <c r="J916" s="101"/>
      <c r="K916" s="101"/>
      <c r="L916" s="101"/>
      <c r="M916" s="101" t="s">
        <v>436</v>
      </c>
      <c r="N916" s="101" t="s">
        <v>499</v>
      </c>
      <c r="O916" s="127" t="s">
        <v>438</v>
      </c>
      <c r="P916" s="101" t="s">
        <v>473</v>
      </c>
      <c r="Q916" s="136">
        <v>31</v>
      </c>
      <c r="R916" s="202"/>
      <c r="S916" s="101"/>
      <c r="T916" s="101"/>
      <c r="U916" s="101"/>
      <c r="V916" s="134"/>
      <c r="W916" s="99">
        <v>0</v>
      </c>
      <c r="X916" s="100">
        <v>0</v>
      </c>
      <c r="Y916" s="228">
        <f t="shared" si="130"/>
        <v>0</v>
      </c>
      <c r="Z916" s="100" t="s">
        <v>444</v>
      </c>
      <c r="AA916" s="100">
        <v>0</v>
      </c>
      <c r="AB916" s="100">
        <v>0</v>
      </c>
      <c r="AC916" s="209" t="s">
        <v>496</v>
      </c>
      <c r="AD916" s="207">
        <v>0</v>
      </c>
      <c r="AE916" s="100">
        <v>0</v>
      </c>
      <c r="AF916" s="230">
        <f t="shared" si="135"/>
        <v>0</v>
      </c>
      <c r="AG916" s="100">
        <v>0</v>
      </c>
      <c r="AH916" s="100">
        <v>0</v>
      </c>
      <c r="AI916" s="230">
        <f t="shared" si="136"/>
        <v>0</v>
      </c>
      <c r="AJ916" s="100">
        <f t="shared" si="133"/>
        <v>0</v>
      </c>
      <c r="AK916" s="100">
        <f t="shared" si="133"/>
        <v>0</v>
      </c>
      <c r="AL916" s="104">
        <f t="shared" si="134"/>
        <v>0</v>
      </c>
      <c r="AM916" s="100" t="s">
        <v>444</v>
      </c>
      <c r="AN916" s="100">
        <v>0</v>
      </c>
      <c r="AO916" s="131">
        <v>0</v>
      </c>
      <c r="AP916" s="212" t="s">
        <v>404</v>
      </c>
      <c r="AQ916" s="133" t="s">
        <v>500</v>
      </c>
    </row>
    <row r="917" spans="1:43" ht="45.75" customHeight="1" x14ac:dyDescent="0.15">
      <c r="A917" s="139" t="s">
        <v>496</v>
      </c>
      <c r="B917" s="101" t="s">
        <v>433</v>
      </c>
      <c r="C917" s="101" t="s">
        <v>497</v>
      </c>
      <c r="D917" s="160" t="s">
        <v>549</v>
      </c>
      <c r="E917" s="101"/>
      <c r="F917" s="101" t="s">
        <v>259</v>
      </c>
      <c r="G917" s="101"/>
      <c r="H917" s="101"/>
      <c r="I917" s="101"/>
      <c r="J917" s="101"/>
      <c r="K917" s="101"/>
      <c r="L917" s="101"/>
      <c r="M917" s="101" t="s">
        <v>436</v>
      </c>
      <c r="N917" s="101" t="s">
        <v>499</v>
      </c>
      <c r="O917" s="127" t="s">
        <v>438</v>
      </c>
      <c r="P917" s="101" t="s">
        <v>473</v>
      </c>
      <c r="Q917" s="136">
        <v>31</v>
      </c>
      <c r="R917" s="202"/>
      <c r="S917" s="101"/>
      <c r="T917" s="101"/>
      <c r="U917" s="101"/>
      <c r="V917" s="134"/>
      <c r="W917" s="99">
        <v>0</v>
      </c>
      <c r="X917" s="100">
        <v>0</v>
      </c>
      <c r="Y917" s="228">
        <f t="shared" si="130"/>
        <v>0</v>
      </c>
      <c r="Z917" s="100" t="s">
        <v>444</v>
      </c>
      <c r="AA917" s="100">
        <v>0</v>
      </c>
      <c r="AB917" s="100">
        <v>0</v>
      </c>
      <c r="AC917" s="209" t="s">
        <v>496</v>
      </c>
      <c r="AD917" s="207">
        <v>0</v>
      </c>
      <c r="AE917" s="100">
        <v>0</v>
      </c>
      <c r="AF917" s="230">
        <f t="shared" si="135"/>
        <v>0</v>
      </c>
      <c r="AG917" s="100">
        <v>0</v>
      </c>
      <c r="AH917" s="100">
        <v>0</v>
      </c>
      <c r="AI917" s="230">
        <f t="shared" si="136"/>
        <v>0</v>
      </c>
      <c r="AJ917" s="100">
        <f t="shared" si="133"/>
        <v>0</v>
      </c>
      <c r="AK917" s="100">
        <f t="shared" si="133"/>
        <v>0</v>
      </c>
      <c r="AL917" s="104">
        <f t="shared" si="134"/>
        <v>0</v>
      </c>
      <c r="AM917" s="100" t="s">
        <v>444</v>
      </c>
      <c r="AN917" s="100">
        <v>0</v>
      </c>
      <c r="AO917" s="131">
        <v>0</v>
      </c>
      <c r="AP917" s="212" t="s">
        <v>404</v>
      </c>
      <c r="AQ917" s="133" t="s">
        <v>500</v>
      </c>
    </row>
    <row r="918" spans="1:43" ht="45.75" customHeight="1" x14ac:dyDescent="0.15">
      <c r="A918" s="139" t="s">
        <v>496</v>
      </c>
      <c r="B918" s="101" t="s">
        <v>433</v>
      </c>
      <c r="C918" s="101" t="s">
        <v>497</v>
      </c>
      <c r="D918" s="160" t="s">
        <v>550</v>
      </c>
      <c r="E918" s="101"/>
      <c r="F918" s="101" t="s">
        <v>259</v>
      </c>
      <c r="G918" s="101"/>
      <c r="H918" s="101"/>
      <c r="I918" s="101"/>
      <c r="J918" s="101"/>
      <c r="K918" s="101"/>
      <c r="L918" s="101"/>
      <c r="M918" s="101" t="s">
        <v>436</v>
      </c>
      <c r="N918" s="101" t="s">
        <v>499</v>
      </c>
      <c r="O918" s="127" t="s">
        <v>438</v>
      </c>
      <c r="P918" s="101" t="s">
        <v>473</v>
      </c>
      <c r="Q918" s="136">
        <v>31</v>
      </c>
      <c r="R918" s="202"/>
      <c r="S918" s="101"/>
      <c r="T918" s="101"/>
      <c r="U918" s="101"/>
      <c r="V918" s="134"/>
      <c r="W918" s="99">
        <v>0</v>
      </c>
      <c r="X918" s="100">
        <v>0</v>
      </c>
      <c r="Y918" s="228">
        <f t="shared" si="130"/>
        <v>0</v>
      </c>
      <c r="Z918" s="100" t="s">
        <v>444</v>
      </c>
      <c r="AA918" s="100">
        <v>0</v>
      </c>
      <c r="AB918" s="100">
        <v>0</v>
      </c>
      <c r="AC918" s="209" t="s">
        <v>496</v>
      </c>
      <c r="AD918" s="207">
        <v>0</v>
      </c>
      <c r="AE918" s="100">
        <v>0</v>
      </c>
      <c r="AF918" s="230">
        <f t="shared" si="135"/>
        <v>0</v>
      </c>
      <c r="AG918" s="100">
        <v>0</v>
      </c>
      <c r="AH918" s="100">
        <v>0</v>
      </c>
      <c r="AI918" s="230">
        <f t="shared" si="136"/>
        <v>0</v>
      </c>
      <c r="AJ918" s="100">
        <f t="shared" si="133"/>
        <v>0</v>
      </c>
      <c r="AK918" s="100">
        <f t="shared" si="133"/>
        <v>0</v>
      </c>
      <c r="AL918" s="104">
        <f t="shared" si="134"/>
        <v>0</v>
      </c>
      <c r="AM918" s="100" t="s">
        <v>444</v>
      </c>
      <c r="AN918" s="100">
        <v>0</v>
      </c>
      <c r="AO918" s="131">
        <v>0</v>
      </c>
      <c r="AP918" s="212" t="s">
        <v>404</v>
      </c>
      <c r="AQ918" s="133" t="s">
        <v>500</v>
      </c>
    </row>
    <row r="919" spans="1:43" ht="45.75" customHeight="1" x14ac:dyDescent="0.15">
      <c r="A919" s="139" t="s">
        <v>496</v>
      </c>
      <c r="B919" s="101" t="s">
        <v>433</v>
      </c>
      <c r="C919" s="101" t="s">
        <v>497</v>
      </c>
      <c r="D919" s="160" t="s">
        <v>551</v>
      </c>
      <c r="E919" s="101"/>
      <c r="F919" s="101" t="s">
        <v>259</v>
      </c>
      <c r="G919" s="101"/>
      <c r="H919" s="101"/>
      <c r="I919" s="101"/>
      <c r="J919" s="101"/>
      <c r="K919" s="101"/>
      <c r="L919" s="101"/>
      <c r="M919" s="101" t="s">
        <v>436</v>
      </c>
      <c r="N919" s="101" t="s">
        <v>499</v>
      </c>
      <c r="O919" s="127" t="s">
        <v>438</v>
      </c>
      <c r="P919" s="101" t="s">
        <v>473</v>
      </c>
      <c r="Q919" s="136">
        <v>31</v>
      </c>
      <c r="R919" s="202"/>
      <c r="S919" s="101"/>
      <c r="T919" s="101"/>
      <c r="U919" s="101"/>
      <c r="V919" s="134"/>
      <c r="W919" s="99">
        <v>0</v>
      </c>
      <c r="X919" s="100">
        <v>0</v>
      </c>
      <c r="Y919" s="228">
        <f t="shared" si="130"/>
        <v>0</v>
      </c>
      <c r="Z919" s="100" t="s">
        <v>444</v>
      </c>
      <c r="AA919" s="100">
        <v>0</v>
      </c>
      <c r="AB919" s="100">
        <v>0</v>
      </c>
      <c r="AC919" s="209" t="s">
        <v>496</v>
      </c>
      <c r="AD919" s="207">
        <v>0</v>
      </c>
      <c r="AE919" s="100">
        <v>0</v>
      </c>
      <c r="AF919" s="230">
        <f t="shared" si="135"/>
        <v>0</v>
      </c>
      <c r="AG919" s="100">
        <v>0</v>
      </c>
      <c r="AH919" s="100">
        <v>0</v>
      </c>
      <c r="AI919" s="230">
        <f t="shared" si="136"/>
        <v>0</v>
      </c>
      <c r="AJ919" s="100">
        <f t="shared" si="133"/>
        <v>0</v>
      </c>
      <c r="AK919" s="100">
        <f t="shared" si="133"/>
        <v>0</v>
      </c>
      <c r="AL919" s="104">
        <f t="shared" si="134"/>
        <v>0</v>
      </c>
      <c r="AM919" s="100" t="s">
        <v>444</v>
      </c>
      <c r="AN919" s="100">
        <v>0</v>
      </c>
      <c r="AO919" s="131">
        <v>0</v>
      </c>
      <c r="AP919" s="212" t="s">
        <v>404</v>
      </c>
      <c r="AQ919" s="133" t="s">
        <v>500</v>
      </c>
    </row>
    <row r="920" spans="1:43" ht="45.75" customHeight="1" x14ac:dyDescent="0.15">
      <c r="A920" s="139" t="s">
        <v>496</v>
      </c>
      <c r="B920" s="101" t="s">
        <v>433</v>
      </c>
      <c r="C920" s="101" t="s">
        <v>497</v>
      </c>
      <c r="D920" s="160" t="s">
        <v>552</v>
      </c>
      <c r="E920" s="101"/>
      <c r="F920" s="101" t="s">
        <v>259</v>
      </c>
      <c r="G920" s="101"/>
      <c r="H920" s="101"/>
      <c r="I920" s="101"/>
      <c r="J920" s="101"/>
      <c r="K920" s="101"/>
      <c r="L920" s="101"/>
      <c r="M920" s="101" t="s">
        <v>436</v>
      </c>
      <c r="N920" s="101" t="s">
        <v>499</v>
      </c>
      <c r="O920" s="127" t="s">
        <v>438</v>
      </c>
      <c r="P920" s="101" t="s">
        <v>473</v>
      </c>
      <c r="Q920" s="136">
        <v>31</v>
      </c>
      <c r="R920" s="202"/>
      <c r="S920" s="101"/>
      <c r="T920" s="101"/>
      <c r="U920" s="101"/>
      <c r="V920" s="134"/>
      <c r="W920" s="99">
        <v>0</v>
      </c>
      <c r="X920" s="100">
        <v>0</v>
      </c>
      <c r="Y920" s="228">
        <f t="shared" ref="Y920:Y938" si="137">+W920+X920</f>
        <v>0</v>
      </c>
      <c r="Z920" s="100" t="s">
        <v>444</v>
      </c>
      <c r="AA920" s="100">
        <v>0</v>
      </c>
      <c r="AB920" s="100">
        <v>0</v>
      </c>
      <c r="AC920" s="209" t="s">
        <v>496</v>
      </c>
      <c r="AD920" s="207">
        <v>0</v>
      </c>
      <c r="AE920" s="100">
        <v>0</v>
      </c>
      <c r="AF920" s="230">
        <f t="shared" si="135"/>
        <v>0</v>
      </c>
      <c r="AG920" s="100">
        <v>0</v>
      </c>
      <c r="AH920" s="100">
        <v>0</v>
      </c>
      <c r="AI920" s="230">
        <f t="shared" si="136"/>
        <v>0</v>
      </c>
      <c r="AJ920" s="100">
        <f t="shared" si="133"/>
        <v>0</v>
      </c>
      <c r="AK920" s="100">
        <f t="shared" si="133"/>
        <v>0</v>
      </c>
      <c r="AL920" s="104">
        <f t="shared" si="134"/>
        <v>0</v>
      </c>
      <c r="AM920" s="100" t="s">
        <v>444</v>
      </c>
      <c r="AN920" s="100">
        <v>0</v>
      </c>
      <c r="AO920" s="131">
        <v>0</v>
      </c>
      <c r="AP920" s="212" t="s">
        <v>404</v>
      </c>
      <c r="AQ920" s="133" t="s">
        <v>500</v>
      </c>
    </row>
    <row r="921" spans="1:43" ht="45.75" customHeight="1" x14ac:dyDescent="0.15">
      <c r="A921" s="139" t="s">
        <v>496</v>
      </c>
      <c r="B921" s="101" t="s">
        <v>433</v>
      </c>
      <c r="C921" s="101" t="s">
        <v>497</v>
      </c>
      <c r="D921" s="160" t="s">
        <v>553</v>
      </c>
      <c r="E921" s="101"/>
      <c r="F921" s="101" t="s">
        <v>259</v>
      </c>
      <c r="G921" s="101"/>
      <c r="H921" s="101"/>
      <c r="I921" s="101"/>
      <c r="J921" s="101"/>
      <c r="K921" s="101"/>
      <c r="L921" s="101"/>
      <c r="M921" s="101" t="s">
        <v>436</v>
      </c>
      <c r="N921" s="101" t="s">
        <v>499</v>
      </c>
      <c r="O921" s="127" t="s">
        <v>438</v>
      </c>
      <c r="P921" s="101" t="s">
        <v>473</v>
      </c>
      <c r="Q921" s="136">
        <v>31</v>
      </c>
      <c r="R921" s="202"/>
      <c r="S921" s="101"/>
      <c r="T921" s="101"/>
      <c r="U921" s="101"/>
      <c r="V921" s="134"/>
      <c r="W921" s="99">
        <v>0</v>
      </c>
      <c r="X921" s="100">
        <v>0</v>
      </c>
      <c r="Y921" s="228">
        <f t="shared" si="137"/>
        <v>0</v>
      </c>
      <c r="Z921" s="100" t="s">
        <v>444</v>
      </c>
      <c r="AA921" s="100">
        <v>0</v>
      </c>
      <c r="AB921" s="100">
        <v>0</v>
      </c>
      <c r="AC921" s="209" t="s">
        <v>496</v>
      </c>
      <c r="AD921" s="207">
        <v>0</v>
      </c>
      <c r="AE921" s="100">
        <v>0</v>
      </c>
      <c r="AF921" s="230">
        <f t="shared" si="135"/>
        <v>0</v>
      </c>
      <c r="AG921" s="100">
        <v>0</v>
      </c>
      <c r="AH921" s="100">
        <v>1</v>
      </c>
      <c r="AI921" s="230">
        <f t="shared" si="136"/>
        <v>1</v>
      </c>
      <c r="AJ921" s="100">
        <f t="shared" si="133"/>
        <v>0</v>
      </c>
      <c r="AK921" s="100">
        <f t="shared" si="133"/>
        <v>1</v>
      </c>
      <c r="AL921" s="104">
        <f t="shared" si="134"/>
        <v>1</v>
      </c>
      <c r="AM921" s="100" t="s">
        <v>444</v>
      </c>
      <c r="AN921" s="100">
        <v>0</v>
      </c>
      <c r="AO921" s="131">
        <v>0</v>
      </c>
      <c r="AP921" s="212" t="s">
        <v>404</v>
      </c>
      <c r="AQ921" s="133" t="s">
        <v>500</v>
      </c>
    </row>
    <row r="922" spans="1:43" ht="45.75" customHeight="1" x14ac:dyDescent="0.15">
      <c r="A922" s="139" t="s">
        <v>496</v>
      </c>
      <c r="B922" s="101" t="s">
        <v>433</v>
      </c>
      <c r="C922" s="101" t="s">
        <v>497</v>
      </c>
      <c r="D922" s="160" t="s">
        <v>554</v>
      </c>
      <c r="E922" s="101"/>
      <c r="F922" s="101" t="s">
        <v>259</v>
      </c>
      <c r="G922" s="101"/>
      <c r="H922" s="101"/>
      <c r="I922" s="101"/>
      <c r="J922" s="101"/>
      <c r="K922" s="101"/>
      <c r="L922" s="101"/>
      <c r="M922" s="101" t="s">
        <v>436</v>
      </c>
      <c r="N922" s="101" t="s">
        <v>499</v>
      </c>
      <c r="O922" s="127" t="s">
        <v>438</v>
      </c>
      <c r="P922" s="101" t="s">
        <v>473</v>
      </c>
      <c r="Q922" s="136">
        <v>31</v>
      </c>
      <c r="R922" s="202"/>
      <c r="S922" s="101"/>
      <c r="T922" s="101"/>
      <c r="U922" s="101"/>
      <c r="V922" s="134"/>
      <c r="W922" s="99">
        <v>0</v>
      </c>
      <c r="X922" s="100">
        <v>0</v>
      </c>
      <c r="Y922" s="228">
        <f t="shared" si="137"/>
        <v>0</v>
      </c>
      <c r="Z922" s="100" t="s">
        <v>444</v>
      </c>
      <c r="AA922" s="100">
        <v>0</v>
      </c>
      <c r="AB922" s="100">
        <v>0</v>
      </c>
      <c r="AC922" s="209" t="s">
        <v>496</v>
      </c>
      <c r="AD922" s="207">
        <v>0</v>
      </c>
      <c r="AE922" s="100">
        <v>0</v>
      </c>
      <c r="AF922" s="230">
        <f t="shared" si="135"/>
        <v>0</v>
      </c>
      <c r="AG922" s="100">
        <v>0</v>
      </c>
      <c r="AH922" s="100">
        <v>1</v>
      </c>
      <c r="AI922" s="230">
        <f t="shared" si="136"/>
        <v>1</v>
      </c>
      <c r="AJ922" s="100">
        <f t="shared" ref="AJ922:AK950" si="138">+AD922+AG922</f>
        <v>0</v>
      </c>
      <c r="AK922" s="100">
        <f t="shared" si="138"/>
        <v>1</v>
      </c>
      <c r="AL922" s="104">
        <f t="shared" ref="AL922:AL985" si="139">+AJ922+AK922</f>
        <v>1</v>
      </c>
      <c r="AM922" s="100" t="s">
        <v>444</v>
      </c>
      <c r="AN922" s="100">
        <v>0</v>
      </c>
      <c r="AO922" s="131">
        <v>0</v>
      </c>
      <c r="AP922" s="212" t="s">
        <v>404</v>
      </c>
      <c r="AQ922" s="133" t="s">
        <v>500</v>
      </c>
    </row>
    <row r="923" spans="1:43" ht="45.75" customHeight="1" x14ac:dyDescent="0.15">
      <c r="A923" s="139" t="s">
        <v>496</v>
      </c>
      <c r="B923" s="101" t="s">
        <v>433</v>
      </c>
      <c r="C923" s="101" t="s">
        <v>497</v>
      </c>
      <c r="D923" s="160" t="s">
        <v>555</v>
      </c>
      <c r="E923" s="101"/>
      <c r="F923" s="101" t="s">
        <v>259</v>
      </c>
      <c r="G923" s="101"/>
      <c r="H923" s="101"/>
      <c r="I923" s="101"/>
      <c r="J923" s="101"/>
      <c r="K923" s="101"/>
      <c r="L923" s="101"/>
      <c r="M923" s="101" t="s">
        <v>436</v>
      </c>
      <c r="N923" s="101" t="s">
        <v>499</v>
      </c>
      <c r="O923" s="127" t="s">
        <v>438</v>
      </c>
      <c r="P923" s="101" t="s">
        <v>473</v>
      </c>
      <c r="Q923" s="136">
        <v>31</v>
      </c>
      <c r="R923" s="202"/>
      <c r="S923" s="101"/>
      <c r="T923" s="101"/>
      <c r="U923" s="101"/>
      <c r="V923" s="134"/>
      <c r="W923" s="99">
        <v>0</v>
      </c>
      <c r="X923" s="100">
        <v>0</v>
      </c>
      <c r="Y923" s="228">
        <f t="shared" si="137"/>
        <v>0</v>
      </c>
      <c r="Z923" s="100" t="s">
        <v>444</v>
      </c>
      <c r="AA923" s="100">
        <v>0</v>
      </c>
      <c r="AB923" s="100">
        <v>0</v>
      </c>
      <c r="AC923" s="209" t="s">
        <v>496</v>
      </c>
      <c r="AD923" s="207">
        <v>0</v>
      </c>
      <c r="AE923" s="100">
        <v>0</v>
      </c>
      <c r="AF923" s="230">
        <f t="shared" si="135"/>
        <v>0</v>
      </c>
      <c r="AG923" s="100">
        <v>0</v>
      </c>
      <c r="AH923" s="100">
        <v>7</v>
      </c>
      <c r="AI923" s="230">
        <f t="shared" si="136"/>
        <v>7</v>
      </c>
      <c r="AJ923" s="100">
        <f t="shared" si="138"/>
        <v>0</v>
      </c>
      <c r="AK923" s="100">
        <f t="shared" si="138"/>
        <v>7</v>
      </c>
      <c r="AL923" s="104">
        <f t="shared" si="139"/>
        <v>7</v>
      </c>
      <c r="AM923" s="100" t="s">
        <v>444</v>
      </c>
      <c r="AN923" s="100">
        <v>0</v>
      </c>
      <c r="AO923" s="131">
        <v>0</v>
      </c>
      <c r="AP923" s="212" t="s">
        <v>404</v>
      </c>
      <c r="AQ923" s="133" t="s">
        <v>500</v>
      </c>
    </row>
    <row r="924" spans="1:43" ht="45.75" customHeight="1" x14ac:dyDescent="0.15">
      <c r="A924" s="139" t="s">
        <v>496</v>
      </c>
      <c r="B924" s="101" t="s">
        <v>433</v>
      </c>
      <c r="C924" s="101" t="s">
        <v>497</v>
      </c>
      <c r="D924" s="160" t="s">
        <v>556</v>
      </c>
      <c r="E924" s="101"/>
      <c r="F924" s="101" t="s">
        <v>259</v>
      </c>
      <c r="G924" s="101"/>
      <c r="H924" s="101"/>
      <c r="I924" s="101"/>
      <c r="J924" s="101"/>
      <c r="K924" s="101"/>
      <c r="L924" s="101"/>
      <c r="M924" s="101" t="s">
        <v>436</v>
      </c>
      <c r="N924" s="101" t="s">
        <v>499</v>
      </c>
      <c r="O924" s="127" t="s">
        <v>438</v>
      </c>
      <c r="P924" s="101" t="s">
        <v>473</v>
      </c>
      <c r="Q924" s="136">
        <v>31</v>
      </c>
      <c r="R924" s="202"/>
      <c r="S924" s="101"/>
      <c r="T924" s="101"/>
      <c r="U924" s="101"/>
      <c r="V924" s="134"/>
      <c r="W924" s="99">
        <v>0</v>
      </c>
      <c r="X924" s="100">
        <v>0</v>
      </c>
      <c r="Y924" s="228">
        <f t="shared" si="137"/>
        <v>0</v>
      </c>
      <c r="Z924" s="100" t="s">
        <v>444</v>
      </c>
      <c r="AA924" s="100">
        <v>0</v>
      </c>
      <c r="AB924" s="100">
        <v>0</v>
      </c>
      <c r="AC924" s="209" t="s">
        <v>496</v>
      </c>
      <c r="AD924" s="207">
        <v>0</v>
      </c>
      <c r="AE924" s="100">
        <v>0</v>
      </c>
      <c r="AF924" s="230">
        <f t="shared" si="135"/>
        <v>0</v>
      </c>
      <c r="AG924" s="100">
        <v>0</v>
      </c>
      <c r="AH924" s="100">
        <v>1</v>
      </c>
      <c r="AI924" s="230">
        <f t="shared" si="136"/>
        <v>1</v>
      </c>
      <c r="AJ924" s="100">
        <f t="shared" si="138"/>
        <v>0</v>
      </c>
      <c r="AK924" s="100">
        <f t="shared" si="138"/>
        <v>1</v>
      </c>
      <c r="AL924" s="104">
        <f t="shared" si="139"/>
        <v>1</v>
      </c>
      <c r="AM924" s="100" t="s">
        <v>444</v>
      </c>
      <c r="AN924" s="100">
        <v>0</v>
      </c>
      <c r="AO924" s="131">
        <v>0</v>
      </c>
      <c r="AP924" s="212" t="s">
        <v>404</v>
      </c>
      <c r="AQ924" s="133" t="s">
        <v>500</v>
      </c>
    </row>
    <row r="925" spans="1:43" ht="45.75" customHeight="1" x14ac:dyDescent="0.15">
      <c r="A925" s="139" t="s">
        <v>496</v>
      </c>
      <c r="B925" s="101" t="s">
        <v>433</v>
      </c>
      <c r="C925" s="101" t="s">
        <v>497</v>
      </c>
      <c r="D925" s="160" t="s">
        <v>557</v>
      </c>
      <c r="E925" s="101"/>
      <c r="F925" s="101" t="s">
        <v>259</v>
      </c>
      <c r="G925" s="101"/>
      <c r="H925" s="101"/>
      <c r="I925" s="101"/>
      <c r="J925" s="101"/>
      <c r="K925" s="101"/>
      <c r="L925" s="101"/>
      <c r="M925" s="101" t="s">
        <v>436</v>
      </c>
      <c r="N925" s="101" t="s">
        <v>499</v>
      </c>
      <c r="O925" s="127" t="s">
        <v>438</v>
      </c>
      <c r="P925" s="101" t="s">
        <v>473</v>
      </c>
      <c r="Q925" s="136">
        <v>31</v>
      </c>
      <c r="R925" s="202"/>
      <c r="S925" s="101"/>
      <c r="T925" s="101"/>
      <c r="U925" s="101"/>
      <c r="V925" s="134"/>
      <c r="W925" s="99">
        <v>0</v>
      </c>
      <c r="X925" s="100">
        <v>0</v>
      </c>
      <c r="Y925" s="228">
        <f t="shared" si="137"/>
        <v>0</v>
      </c>
      <c r="Z925" s="100" t="s">
        <v>444</v>
      </c>
      <c r="AA925" s="100">
        <v>0</v>
      </c>
      <c r="AB925" s="100">
        <v>0</v>
      </c>
      <c r="AC925" s="209" t="s">
        <v>496</v>
      </c>
      <c r="AD925" s="207">
        <v>0</v>
      </c>
      <c r="AE925" s="100">
        <v>0</v>
      </c>
      <c r="AF925" s="230">
        <f t="shared" ref="AF925:AF938" si="140">+AD925+AE925</f>
        <v>0</v>
      </c>
      <c r="AG925" s="100">
        <v>0</v>
      </c>
      <c r="AH925" s="100">
        <v>4</v>
      </c>
      <c r="AI925" s="230">
        <f t="shared" ref="AI925:AI938" si="141">+AG925+AH925</f>
        <v>4</v>
      </c>
      <c r="AJ925" s="100">
        <f t="shared" si="138"/>
        <v>0</v>
      </c>
      <c r="AK925" s="100">
        <f t="shared" si="138"/>
        <v>4</v>
      </c>
      <c r="AL925" s="104">
        <f t="shared" si="139"/>
        <v>4</v>
      </c>
      <c r="AM925" s="100" t="s">
        <v>444</v>
      </c>
      <c r="AN925" s="100">
        <v>0</v>
      </c>
      <c r="AO925" s="131">
        <v>0</v>
      </c>
      <c r="AP925" s="212" t="s">
        <v>404</v>
      </c>
      <c r="AQ925" s="133" t="s">
        <v>500</v>
      </c>
    </row>
    <row r="926" spans="1:43" ht="45.75" customHeight="1" x14ac:dyDescent="0.15">
      <c r="A926" s="139" t="s">
        <v>496</v>
      </c>
      <c r="B926" s="101" t="s">
        <v>433</v>
      </c>
      <c r="C926" s="101" t="s">
        <v>497</v>
      </c>
      <c r="D926" s="160" t="s">
        <v>558</v>
      </c>
      <c r="E926" s="101"/>
      <c r="F926" s="101" t="s">
        <v>259</v>
      </c>
      <c r="G926" s="101"/>
      <c r="H926" s="101"/>
      <c r="I926" s="101"/>
      <c r="J926" s="101"/>
      <c r="K926" s="101"/>
      <c r="L926" s="101"/>
      <c r="M926" s="101" t="s">
        <v>436</v>
      </c>
      <c r="N926" s="101" t="s">
        <v>499</v>
      </c>
      <c r="O926" s="127" t="s">
        <v>438</v>
      </c>
      <c r="P926" s="101" t="s">
        <v>473</v>
      </c>
      <c r="Q926" s="136">
        <v>31</v>
      </c>
      <c r="R926" s="202"/>
      <c r="S926" s="101"/>
      <c r="T926" s="101"/>
      <c r="U926" s="101"/>
      <c r="V926" s="134"/>
      <c r="W926" s="99">
        <v>0</v>
      </c>
      <c r="X926" s="100">
        <v>0</v>
      </c>
      <c r="Y926" s="228">
        <f t="shared" si="137"/>
        <v>0</v>
      </c>
      <c r="Z926" s="100" t="s">
        <v>444</v>
      </c>
      <c r="AA926" s="100">
        <v>0</v>
      </c>
      <c r="AB926" s="100">
        <v>0</v>
      </c>
      <c r="AC926" s="209" t="s">
        <v>496</v>
      </c>
      <c r="AD926" s="207">
        <v>0</v>
      </c>
      <c r="AE926" s="100">
        <v>0</v>
      </c>
      <c r="AF926" s="230">
        <f t="shared" si="140"/>
        <v>0</v>
      </c>
      <c r="AG926" s="100">
        <v>0</v>
      </c>
      <c r="AH926" s="100">
        <v>1</v>
      </c>
      <c r="AI926" s="230">
        <f t="shared" si="141"/>
        <v>1</v>
      </c>
      <c r="AJ926" s="100">
        <f t="shared" si="138"/>
        <v>0</v>
      </c>
      <c r="AK926" s="100">
        <f t="shared" si="138"/>
        <v>1</v>
      </c>
      <c r="AL926" s="104">
        <f t="shared" si="139"/>
        <v>1</v>
      </c>
      <c r="AM926" s="100" t="s">
        <v>444</v>
      </c>
      <c r="AN926" s="100">
        <v>0</v>
      </c>
      <c r="AO926" s="131">
        <v>0</v>
      </c>
      <c r="AP926" s="212" t="s">
        <v>404</v>
      </c>
      <c r="AQ926" s="133" t="s">
        <v>500</v>
      </c>
    </row>
    <row r="927" spans="1:43" ht="45.75" customHeight="1" x14ac:dyDescent="0.15">
      <c r="A927" s="139" t="s">
        <v>496</v>
      </c>
      <c r="B927" s="101" t="s">
        <v>433</v>
      </c>
      <c r="C927" s="101" t="s">
        <v>497</v>
      </c>
      <c r="D927" s="160" t="s">
        <v>559</v>
      </c>
      <c r="E927" s="101"/>
      <c r="F927" s="101" t="s">
        <v>259</v>
      </c>
      <c r="G927" s="101"/>
      <c r="H927" s="101"/>
      <c r="I927" s="101"/>
      <c r="J927" s="101"/>
      <c r="K927" s="101"/>
      <c r="L927" s="101"/>
      <c r="M927" s="101" t="s">
        <v>436</v>
      </c>
      <c r="N927" s="101" t="s">
        <v>499</v>
      </c>
      <c r="O927" s="127" t="s">
        <v>438</v>
      </c>
      <c r="P927" s="101" t="s">
        <v>473</v>
      </c>
      <c r="Q927" s="136">
        <v>31</v>
      </c>
      <c r="R927" s="202"/>
      <c r="S927" s="101"/>
      <c r="T927" s="101"/>
      <c r="U927" s="101"/>
      <c r="V927" s="134"/>
      <c r="W927" s="99">
        <v>0</v>
      </c>
      <c r="X927" s="100">
        <v>0</v>
      </c>
      <c r="Y927" s="228">
        <f t="shared" si="137"/>
        <v>0</v>
      </c>
      <c r="Z927" s="100" t="s">
        <v>444</v>
      </c>
      <c r="AA927" s="100">
        <v>0</v>
      </c>
      <c r="AB927" s="100">
        <v>0</v>
      </c>
      <c r="AC927" s="209" t="s">
        <v>496</v>
      </c>
      <c r="AD927" s="207">
        <v>0</v>
      </c>
      <c r="AE927" s="100">
        <v>0</v>
      </c>
      <c r="AF927" s="230">
        <f t="shared" si="140"/>
        <v>0</v>
      </c>
      <c r="AG927" s="100">
        <v>0</v>
      </c>
      <c r="AH927" s="100">
        <v>0</v>
      </c>
      <c r="AI927" s="230">
        <f t="shared" si="141"/>
        <v>0</v>
      </c>
      <c r="AJ927" s="100">
        <f t="shared" si="138"/>
        <v>0</v>
      </c>
      <c r="AK927" s="100">
        <f t="shared" si="138"/>
        <v>0</v>
      </c>
      <c r="AL927" s="104">
        <f t="shared" si="139"/>
        <v>0</v>
      </c>
      <c r="AM927" s="100" t="s">
        <v>444</v>
      </c>
      <c r="AN927" s="100">
        <v>0</v>
      </c>
      <c r="AO927" s="131">
        <v>0</v>
      </c>
      <c r="AP927" s="212" t="s">
        <v>404</v>
      </c>
      <c r="AQ927" s="133" t="s">
        <v>500</v>
      </c>
    </row>
    <row r="928" spans="1:43" ht="45.75" customHeight="1" x14ac:dyDescent="0.15">
      <c r="A928" s="139" t="s">
        <v>496</v>
      </c>
      <c r="B928" s="101" t="s">
        <v>433</v>
      </c>
      <c r="C928" s="101" t="s">
        <v>497</v>
      </c>
      <c r="D928" s="160" t="s">
        <v>560</v>
      </c>
      <c r="E928" s="101"/>
      <c r="F928" s="101" t="s">
        <v>259</v>
      </c>
      <c r="G928" s="101"/>
      <c r="H928" s="101"/>
      <c r="I928" s="101"/>
      <c r="J928" s="101"/>
      <c r="K928" s="101"/>
      <c r="L928" s="101"/>
      <c r="M928" s="101" t="s">
        <v>436</v>
      </c>
      <c r="N928" s="101" t="s">
        <v>499</v>
      </c>
      <c r="O928" s="127" t="s">
        <v>438</v>
      </c>
      <c r="P928" s="101" t="s">
        <v>473</v>
      </c>
      <c r="Q928" s="136">
        <v>31</v>
      </c>
      <c r="R928" s="202"/>
      <c r="S928" s="101"/>
      <c r="T928" s="101"/>
      <c r="U928" s="101"/>
      <c r="V928" s="134"/>
      <c r="W928" s="99">
        <v>0</v>
      </c>
      <c r="X928" s="100">
        <v>0</v>
      </c>
      <c r="Y928" s="228">
        <f t="shared" si="137"/>
        <v>0</v>
      </c>
      <c r="Z928" s="100" t="s">
        <v>444</v>
      </c>
      <c r="AA928" s="100">
        <v>0</v>
      </c>
      <c r="AB928" s="100">
        <v>0</v>
      </c>
      <c r="AC928" s="209" t="s">
        <v>496</v>
      </c>
      <c r="AD928" s="207">
        <v>0</v>
      </c>
      <c r="AE928" s="100">
        <v>0</v>
      </c>
      <c r="AF928" s="230">
        <f t="shared" si="140"/>
        <v>0</v>
      </c>
      <c r="AG928" s="100">
        <v>0</v>
      </c>
      <c r="AH928" s="100">
        <v>3</v>
      </c>
      <c r="AI928" s="230">
        <f t="shared" si="141"/>
        <v>3</v>
      </c>
      <c r="AJ928" s="100">
        <f t="shared" si="138"/>
        <v>0</v>
      </c>
      <c r="AK928" s="100">
        <f t="shared" si="138"/>
        <v>3</v>
      </c>
      <c r="AL928" s="104">
        <f t="shared" si="139"/>
        <v>3</v>
      </c>
      <c r="AM928" s="100" t="s">
        <v>444</v>
      </c>
      <c r="AN928" s="100">
        <v>0</v>
      </c>
      <c r="AO928" s="131">
        <v>0</v>
      </c>
      <c r="AP928" s="212" t="s">
        <v>404</v>
      </c>
      <c r="AQ928" s="133" t="s">
        <v>500</v>
      </c>
    </row>
    <row r="929" spans="1:43" ht="45.75" customHeight="1" x14ac:dyDescent="0.15">
      <c r="A929" s="139" t="s">
        <v>496</v>
      </c>
      <c r="B929" s="101" t="s">
        <v>433</v>
      </c>
      <c r="C929" s="101" t="s">
        <v>497</v>
      </c>
      <c r="D929" s="160" t="s">
        <v>561</v>
      </c>
      <c r="E929" s="101"/>
      <c r="F929" s="101" t="s">
        <v>259</v>
      </c>
      <c r="G929" s="101"/>
      <c r="H929" s="101"/>
      <c r="I929" s="101"/>
      <c r="J929" s="101"/>
      <c r="K929" s="101"/>
      <c r="L929" s="101"/>
      <c r="M929" s="101" t="s">
        <v>436</v>
      </c>
      <c r="N929" s="101" t="s">
        <v>499</v>
      </c>
      <c r="O929" s="127" t="s">
        <v>438</v>
      </c>
      <c r="P929" s="101" t="s">
        <v>473</v>
      </c>
      <c r="Q929" s="136">
        <v>31</v>
      </c>
      <c r="R929" s="202"/>
      <c r="S929" s="101"/>
      <c r="T929" s="101"/>
      <c r="U929" s="101"/>
      <c r="V929" s="134"/>
      <c r="W929" s="99">
        <v>0</v>
      </c>
      <c r="X929" s="100">
        <v>0</v>
      </c>
      <c r="Y929" s="228">
        <f t="shared" si="137"/>
        <v>0</v>
      </c>
      <c r="Z929" s="100" t="s">
        <v>444</v>
      </c>
      <c r="AA929" s="100">
        <v>0</v>
      </c>
      <c r="AB929" s="100">
        <v>0</v>
      </c>
      <c r="AC929" s="209" t="s">
        <v>496</v>
      </c>
      <c r="AD929" s="207">
        <v>0</v>
      </c>
      <c r="AE929" s="100">
        <v>0</v>
      </c>
      <c r="AF929" s="230">
        <f t="shared" si="140"/>
        <v>0</v>
      </c>
      <c r="AG929" s="100">
        <v>0</v>
      </c>
      <c r="AH929" s="100">
        <v>0</v>
      </c>
      <c r="AI929" s="230">
        <f t="shared" si="141"/>
        <v>0</v>
      </c>
      <c r="AJ929" s="100">
        <f t="shared" si="138"/>
        <v>0</v>
      </c>
      <c r="AK929" s="100">
        <f t="shared" si="138"/>
        <v>0</v>
      </c>
      <c r="AL929" s="104">
        <f t="shared" si="139"/>
        <v>0</v>
      </c>
      <c r="AM929" s="100" t="s">
        <v>444</v>
      </c>
      <c r="AN929" s="100">
        <v>0</v>
      </c>
      <c r="AO929" s="131">
        <v>0</v>
      </c>
      <c r="AP929" s="212" t="s">
        <v>404</v>
      </c>
      <c r="AQ929" s="133" t="s">
        <v>500</v>
      </c>
    </row>
    <row r="930" spans="1:43" ht="45.75" customHeight="1" x14ac:dyDescent="0.15">
      <c r="A930" s="139" t="s">
        <v>496</v>
      </c>
      <c r="B930" s="101" t="s">
        <v>433</v>
      </c>
      <c r="C930" s="101" t="s">
        <v>497</v>
      </c>
      <c r="D930" s="160" t="s">
        <v>562</v>
      </c>
      <c r="E930" s="101"/>
      <c r="F930" s="101" t="s">
        <v>259</v>
      </c>
      <c r="G930" s="101"/>
      <c r="H930" s="101"/>
      <c r="I930" s="101"/>
      <c r="J930" s="101"/>
      <c r="K930" s="101"/>
      <c r="L930" s="101"/>
      <c r="M930" s="101" t="s">
        <v>436</v>
      </c>
      <c r="N930" s="101" t="s">
        <v>499</v>
      </c>
      <c r="O930" s="127" t="s">
        <v>438</v>
      </c>
      <c r="P930" s="101" t="s">
        <v>473</v>
      </c>
      <c r="Q930" s="136">
        <v>31</v>
      </c>
      <c r="R930" s="202"/>
      <c r="S930" s="101"/>
      <c r="T930" s="101"/>
      <c r="U930" s="101"/>
      <c r="V930" s="134"/>
      <c r="W930" s="99">
        <v>0</v>
      </c>
      <c r="X930" s="100">
        <v>0</v>
      </c>
      <c r="Y930" s="228">
        <f t="shared" si="137"/>
        <v>0</v>
      </c>
      <c r="Z930" s="100" t="s">
        <v>444</v>
      </c>
      <c r="AA930" s="100">
        <v>0</v>
      </c>
      <c r="AB930" s="100">
        <v>0</v>
      </c>
      <c r="AC930" s="209" t="s">
        <v>496</v>
      </c>
      <c r="AD930" s="207">
        <v>0</v>
      </c>
      <c r="AE930" s="100">
        <v>0</v>
      </c>
      <c r="AF930" s="230">
        <f t="shared" si="140"/>
        <v>0</v>
      </c>
      <c r="AG930" s="100">
        <v>0</v>
      </c>
      <c r="AH930" s="100">
        <v>2</v>
      </c>
      <c r="AI930" s="230">
        <f t="shared" si="141"/>
        <v>2</v>
      </c>
      <c r="AJ930" s="100">
        <f t="shared" si="138"/>
        <v>0</v>
      </c>
      <c r="AK930" s="100">
        <f t="shared" si="138"/>
        <v>2</v>
      </c>
      <c r="AL930" s="104">
        <f t="shared" si="139"/>
        <v>2</v>
      </c>
      <c r="AM930" s="100" t="s">
        <v>444</v>
      </c>
      <c r="AN930" s="100">
        <v>0</v>
      </c>
      <c r="AO930" s="131">
        <v>0</v>
      </c>
      <c r="AP930" s="212" t="s">
        <v>404</v>
      </c>
      <c r="AQ930" s="133" t="s">
        <v>500</v>
      </c>
    </row>
    <row r="931" spans="1:43" ht="45.75" customHeight="1" x14ac:dyDescent="0.15">
      <c r="A931" s="139" t="s">
        <v>496</v>
      </c>
      <c r="B931" s="101" t="s">
        <v>433</v>
      </c>
      <c r="C931" s="101" t="s">
        <v>497</v>
      </c>
      <c r="D931" s="160" t="s">
        <v>563</v>
      </c>
      <c r="E931" s="101"/>
      <c r="F931" s="101" t="s">
        <v>259</v>
      </c>
      <c r="G931" s="101"/>
      <c r="H931" s="101"/>
      <c r="I931" s="101"/>
      <c r="J931" s="101"/>
      <c r="K931" s="101"/>
      <c r="L931" s="101"/>
      <c r="M931" s="101" t="s">
        <v>436</v>
      </c>
      <c r="N931" s="101" t="s">
        <v>499</v>
      </c>
      <c r="O931" s="127" t="s">
        <v>438</v>
      </c>
      <c r="P931" s="101" t="s">
        <v>473</v>
      </c>
      <c r="Q931" s="136">
        <v>31</v>
      </c>
      <c r="R931" s="202"/>
      <c r="S931" s="101"/>
      <c r="T931" s="101"/>
      <c r="U931" s="101"/>
      <c r="V931" s="134"/>
      <c r="W931" s="99">
        <v>0</v>
      </c>
      <c r="X931" s="100">
        <v>0</v>
      </c>
      <c r="Y931" s="228">
        <f t="shared" si="137"/>
        <v>0</v>
      </c>
      <c r="Z931" s="100" t="s">
        <v>444</v>
      </c>
      <c r="AA931" s="100">
        <v>0</v>
      </c>
      <c r="AB931" s="100">
        <v>0</v>
      </c>
      <c r="AC931" s="209" t="s">
        <v>496</v>
      </c>
      <c r="AD931" s="207">
        <v>0</v>
      </c>
      <c r="AE931" s="100">
        <v>0</v>
      </c>
      <c r="AF931" s="230">
        <f t="shared" si="140"/>
        <v>0</v>
      </c>
      <c r="AG931" s="100">
        <v>0</v>
      </c>
      <c r="AH931" s="100">
        <v>5</v>
      </c>
      <c r="AI931" s="230">
        <f t="shared" si="141"/>
        <v>5</v>
      </c>
      <c r="AJ931" s="100">
        <f t="shared" si="138"/>
        <v>0</v>
      </c>
      <c r="AK931" s="100">
        <f t="shared" si="138"/>
        <v>5</v>
      </c>
      <c r="AL931" s="104">
        <f t="shared" si="139"/>
        <v>5</v>
      </c>
      <c r="AM931" s="100" t="s">
        <v>444</v>
      </c>
      <c r="AN931" s="100">
        <v>0</v>
      </c>
      <c r="AO931" s="131">
        <v>0</v>
      </c>
      <c r="AP931" s="212" t="s">
        <v>404</v>
      </c>
      <c r="AQ931" s="133" t="s">
        <v>500</v>
      </c>
    </row>
    <row r="932" spans="1:43" ht="45.75" customHeight="1" x14ac:dyDescent="0.15">
      <c r="A932" s="139" t="s">
        <v>496</v>
      </c>
      <c r="B932" s="101" t="s">
        <v>433</v>
      </c>
      <c r="C932" s="101" t="s">
        <v>497</v>
      </c>
      <c r="D932" s="160" t="s">
        <v>564</v>
      </c>
      <c r="E932" s="101"/>
      <c r="F932" s="101" t="s">
        <v>259</v>
      </c>
      <c r="G932" s="101"/>
      <c r="H932" s="101"/>
      <c r="I932" s="101"/>
      <c r="J932" s="101"/>
      <c r="K932" s="101"/>
      <c r="L932" s="101"/>
      <c r="M932" s="101" t="s">
        <v>436</v>
      </c>
      <c r="N932" s="101" t="s">
        <v>499</v>
      </c>
      <c r="O932" s="127" t="s">
        <v>438</v>
      </c>
      <c r="P932" s="101" t="s">
        <v>473</v>
      </c>
      <c r="Q932" s="136">
        <v>31</v>
      </c>
      <c r="R932" s="202"/>
      <c r="S932" s="101"/>
      <c r="T932" s="101"/>
      <c r="U932" s="101"/>
      <c r="V932" s="134"/>
      <c r="W932" s="99">
        <v>0</v>
      </c>
      <c r="X932" s="100">
        <v>0</v>
      </c>
      <c r="Y932" s="228">
        <f t="shared" si="137"/>
        <v>0</v>
      </c>
      <c r="Z932" s="100" t="s">
        <v>444</v>
      </c>
      <c r="AA932" s="100">
        <v>0</v>
      </c>
      <c r="AB932" s="100">
        <v>0</v>
      </c>
      <c r="AC932" s="209" t="s">
        <v>496</v>
      </c>
      <c r="AD932" s="207">
        <v>0</v>
      </c>
      <c r="AE932" s="100">
        <v>0</v>
      </c>
      <c r="AF932" s="230">
        <f t="shared" si="140"/>
        <v>0</v>
      </c>
      <c r="AG932" s="100">
        <v>0</v>
      </c>
      <c r="AH932" s="100">
        <v>1</v>
      </c>
      <c r="AI932" s="230">
        <f t="shared" si="141"/>
        <v>1</v>
      </c>
      <c r="AJ932" s="100">
        <f t="shared" si="138"/>
        <v>0</v>
      </c>
      <c r="AK932" s="100">
        <f t="shared" si="138"/>
        <v>1</v>
      </c>
      <c r="AL932" s="104">
        <f t="shared" si="139"/>
        <v>1</v>
      </c>
      <c r="AM932" s="100" t="s">
        <v>444</v>
      </c>
      <c r="AN932" s="100">
        <v>0</v>
      </c>
      <c r="AO932" s="131">
        <v>0</v>
      </c>
      <c r="AP932" s="212" t="s">
        <v>404</v>
      </c>
      <c r="AQ932" s="133" t="s">
        <v>500</v>
      </c>
    </row>
    <row r="933" spans="1:43" ht="45.75" customHeight="1" x14ac:dyDescent="0.15">
      <c r="A933" s="139" t="s">
        <v>496</v>
      </c>
      <c r="B933" s="101" t="s">
        <v>433</v>
      </c>
      <c r="C933" s="101" t="s">
        <v>497</v>
      </c>
      <c r="D933" s="160" t="s">
        <v>565</v>
      </c>
      <c r="E933" s="101"/>
      <c r="F933" s="101" t="s">
        <v>259</v>
      </c>
      <c r="G933" s="101"/>
      <c r="H933" s="101"/>
      <c r="I933" s="101"/>
      <c r="J933" s="101"/>
      <c r="K933" s="101"/>
      <c r="L933" s="101"/>
      <c r="M933" s="101" t="s">
        <v>436</v>
      </c>
      <c r="N933" s="101" t="s">
        <v>499</v>
      </c>
      <c r="O933" s="127" t="s">
        <v>438</v>
      </c>
      <c r="P933" s="101" t="s">
        <v>473</v>
      </c>
      <c r="Q933" s="136">
        <v>31</v>
      </c>
      <c r="R933" s="202"/>
      <c r="S933" s="101"/>
      <c r="T933" s="101"/>
      <c r="U933" s="101"/>
      <c r="V933" s="134"/>
      <c r="W933" s="99">
        <v>0</v>
      </c>
      <c r="X933" s="100">
        <v>0</v>
      </c>
      <c r="Y933" s="228">
        <f t="shared" si="137"/>
        <v>0</v>
      </c>
      <c r="Z933" s="100" t="s">
        <v>444</v>
      </c>
      <c r="AA933" s="100">
        <v>0</v>
      </c>
      <c r="AB933" s="100">
        <v>0</v>
      </c>
      <c r="AC933" s="209" t="s">
        <v>496</v>
      </c>
      <c r="AD933" s="207">
        <v>0</v>
      </c>
      <c r="AE933" s="100">
        <v>0</v>
      </c>
      <c r="AF933" s="230">
        <f t="shared" si="140"/>
        <v>0</v>
      </c>
      <c r="AG933" s="100">
        <v>0</v>
      </c>
      <c r="AH933" s="100">
        <v>3</v>
      </c>
      <c r="AI933" s="230">
        <f t="shared" si="141"/>
        <v>3</v>
      </c>
      <c r="AJ933" s="100">
        <f t="shared" si="138"/>
        <v>0</v>
      </c>
      <c r="AK933" s="100">
        <f t="shared" si="138"/>
        <v>3</v>
      </c>
      <c r="AL933" s="104">
        <f t="shared" si="139"/>
        <v>3</v>
      </c>
      <c r="AM933" s="100" t="s">
        <v>444</v>
      </c>
      <c r="AN933" s="100">
        <v>0</v>
      </c>
      <c r="AO933" s="131">
        <v>0</v>
      </c>
      <c r="AP933" s="212" t="s">
        <v>404</v>
      </c>
      <c r="AQ933" s="133" t="s">
        <v>500</v>
      </c>
    </row>
    <row r="934" spans="1:43" ht="45.75" customHeight="1" x14ac:dyDescent="0.15">
      <c r="A934" s="139" t="s">
        <v>496</v>
      </c>
      <c r="B934" s="101" t="s">
        <v>433</v>
      </c>
      <c r="C934" s="101" t="s">
        <v>497</v>
      </c>
      <c r="D934" s="160" t="s">
        <v>566</v>
      </c>
      <c r="E934" s="101"/>
      <c r="F934" s="101" t="s">
        <v>259</v>
      </c>
      <c r="G934" s="101"/>
      <c r="H934" s="101"/>
      <c r="I934" s="101"/>
      <c r="J934" s="101"/>
      <c r="K934" s="101"/>
      <c r="L934" s="101"/>
      <c r="M934" s="101" t="s">
        <v>436</v>
      </c>
      <c r="N934" s="101" t="s">
        <v>499</v>
      </c>
      <c r="O934" s="127" t="s">
        <v>438</v>
      </c>
      <c r="P934" s="101" t="s">
        <v>473</v>
      </c>
      <c r="Q934" s="136">
        <v>31</v>
      </c>
      <c r="R934" s="202"/>
      <c r="S934" s="101"/>
      <c r="T934" s="101"/>
      <c r="U934" s="101"/>
      <c r="V934" s="134"/>
      <c r="W934" s="99">
        <v>0</v>
      </c>
      <c r="X934" s="100">
        <v>0</v>
      </c>
      <c r="Y934" s="228">
        <f t="shared" si="137"/>
        <v>0</v>
      </c>
      <c r="Z934" s="100" t="s">
        <v>444</v>
      </c>
      <c r="AA934" s="100">
        <v>0</v>
      </c>
      <c r="AB934" s="100">
        <v>0</v>
      </c>
      <c r="AC934" s="209" t="s">
        <v>496</v>
      </c>
      <c r="AD934" s="207">
        <v>0</v>
      </c>
      <c r="AE934" s="100">
        <v>0</v>
      </c>
      <c r="AF934" s="230">
        <f t="shared" si="140"/>
        <v>0</v>
      </c>
      <c r="AG934" s="100">
        <v>0</v>
      </c>
      <c r="AH934" s="100">
        <v>0</v>
      </c>
      <c r="AI934" s="230">
        <f t="shared" si="141"/>
        <v>0</v>
      </c>
      <c r="AJ934" s="100">
        <f t="shared" si="138"/>
        <v>0</v>
      </c>
      <c r="AK934" s="100">
        <f t="shared" si="138"/>
        <v>0</v>
      </c>
      <c r="AL934" s="104">
        <f t="shared" si="139"/>
        <v>0</v>
      </c>
      <c r="AM934" s="100" t="s">
        <v>444</v>
      </c>
      <c r="AN934" s="100">
        <v>0</v>
      </c>
      <c r="AO934" s="131">
        <v>0</v>
      </c>
      <c r="AP934" s="212" t="s">
        <v>404</v>
      </c>
      <c r="AQ934" s="133" t="s">
        <v>500</v>
      </c>
    </row>
    <row r="935" spans="1:43" ht="45.75" customHeight="1" x14ac:dyDescent="0.15">
      <c r="A935" s="139" t="s">
        <v>496</v>
      </c>
      <c r="B935" s="101" t="s">
        <v>433</v>
      </c>
      <c r="C935" s="101" t="s">
        <v>497</v>
      </c>
      <c r="D935" s="160" t="s">
        <v>567</v>
      </c>
      <c r="E935" s="101"/>
      <c r="F935" s="101" t="s">
        <v>259</v>
      </c>
      <c r="G935" s="101"/>
      <c r="H935" s="101"/>
      <c r="I935" s="101"/>
      <c r="J935" s="101"/>
      <c r="K935" s="101"/>
      <c r="L935" s="101"/>
      <c r="M935" s="101" t="s">
        <v>436</v>
      </c>
      <c r="N935" s="101" t="s">
        <v>499</v>
      </c>
      <c r="O935" s="127" t="s">
        <v>438</v>
      </c>
      <c r="P935" s="101" t="s">
        <v>473</v>
      </c>
      <c r="Q935" s="136">
        <v>31</v>
      </c>
      <c r="R935" s="202"/>
      <c r="S935" s="101"/>
      <c r="T935" s="101"/>
      <c r="U935" s="101"/>
      <c r="V935" s="134"/>
      <c r="W935" s="99">
        <v>0</v>
      </c>
      <c r="X935" s="100">
        <v>0</v>
      </c>
      <c r="Y935" s="228">
        <f t="shared" si="137"/>
        <v>0</v>
      </c>
      <c r="Z935" s="100" t="s">
        <v>444</v>
      </c>
      <c r="AA935" s="100">
        <v>0</v>
      </c>
      <c r="AB935" s="100">
        <v>0</v>
      </c>
      <c r="AC935" s="209" t="s">
        <v>496</v>
      </c>
      <c r="AD935" s="207">
        <v>0</v>
      </c>
      <c r="AE935" s="100">
        <v>0</v>
      </c>
      <c r="AF935" s="230">
        <f t="shared" si="140"/>
        <v>0</v>
      </c>
      <c r="AG935" s="100">
        <v>0</v>
      </c>
      <c r="AH935" s="100">
        <v>1</v>
      </c>
      <c r="AI935" s="230">
        <f t="shared" si="141"/>
        <v>1</v>
      </c>
      <c r="AJ935" s="100">
        <f t="shared" si="138"/>
        <v>0</v>
      </c>
      <c r="AK935" s="100">
        <f t="shared" si="138"/>
        <v>1</v>
      </c>
      <c r="AL935" s="104">
        <f t="shared" si="139"/>
        <v>1</v>
      </c>
      <c r="AM935" s="100" t="s">
        <v>444</v>
      </c>
      <c r="AN935" s="100">
        <v>0</v>
      </c>
      <c r="AO935" s="131">
        <v>0</v>
      </c>
      <c r="AP935" s="212" t="s">
        <v>404</v>
      </c>
      <c r="AQ935" s="133" t="s">
        <v>500</v>
      </c>
    </row>
    <row r="936" spans="1:43" ht="45.75" customHeight="1" x14ac:dyDescent="0.15">
      <c r="A936" s="139" t="s">
        <v>496</v>
      </c>
      <c r="B936" s="101" t="s">
        <v>433</v>
      </c>
      <c r="C936" s="101" t="s">
        <v>497</v>
      </c>
      <c r="D936" s="160" t="s">
        <v>568</v>
      </c>
      <c r="E936" s="101"/>
      <c r="F936" s="101" t="s">
        <v>259</v>
      </c>
      <c r="G936" s="101"/>
      <c r="H936" s="101"/>
      <c r="I936" s="101"/>
      <c r="J936" s="101"/>
      <c r="K936" s="101"/>
      <c r="L936" s="101"/>
      <c r="M936" s="101" t="s">
        <v>436</v>
      </c>
      <c r="N936" s="101" t="s">
        <v>499</v>
      </c>
      <c r="O936" s="127" t="s">
        <v>438</v>
      </c>
      <c r="P936" s="101" t="s">
        <v>473</v>
      </c>
      <c r="Q936" s="136">
        <v>31</v>
      </c>
      <c r="R936" s="202"/>
      <c r="S936" s="101"/>
      <c r="T936" s="101"/>
      <c r="U936" s="101"/>
      <c r="V936" s="134"/>
      <c r="W936" s="99">
        <v>0</v>
      </c>
      <c r="X936" s="100">
        <v>0</v>
      </c>
      <c r="Y936" s="228">
        <f t="shared" si="137"/>
        <v>0</v>
      </c>
      <c r="Z936" s="100" t="s">
        <v>444</v>
      </c>
      <c r="AA936" s="100">
        <v>0</v>
      </c>
      <c r="AB936" s="100">
        <v>0</v>
      </c>
      <c r="AC936" s="209" t="s">
        <v>496</v>
      </c>
      <c r="AD936" s="207">
        <v>0</v>
      </c>
      <c r="AE936" s="100">
        <v>0</v>
      </c>
      <c r="AF936" s="230">
        <f t="shared" si="140"/>
        <v>0</v>
      </c>
      <c r="AG936" s="100">
        <v>0</v>
      </c>
      <c r="AH936" s="100">
        <v>2</v>
      </c>
      <c r="AI936" s="230">
        <f t="shared" si="141"/>
        <v>2</v>
      </c>
      <c r="AJ936" s="100">
        <f t="shared" si="138"/>
        <v>0</v>
      </c>
      <c r="AK936" s="100">
        <f t="shared" si="138"/>
        <v>2</v>
      </c>
      <c r="AL936" s="104">
        <f t="shared" si="139"/>
        <v>2</v>
      </c>
      <c r="AM936" s="100" t="s">
        <v>444</v>
      </c>
      <c r="AN936" s="100">
        <v>0</v>
      </c>
      <c r="AO936" s="131">
        <v>0</v>
      </c>
      <c r="AP936" s="212" t="s">
        <v>404</v>
      </c>
      <c r="AQ936" s="133" t="s">
        <v>500</v>
      </c>
    </row>
    <row r="937" spans="1:43" ht="45.75" customHeight="1" x14ac:dyDescent="0.15">
      <c r="A937" s="139" t="s">
        <v>496</v>
      </c>
      <c r="B937" s="101" t="s">
        <v>433</v>
      </c>
      <c r="C937" s="101" t="s">
        <v>497</v>
      </c>
      <c r="D937" s="160" t="s">
        <v>569</v>
      </c>
      <c r="E937" s="101"/>
      <c r="F937" s="101" t="s">
        <v>259</v>
      </c>
      <c r="G937" s="101"/>
      <c r="H937" s="101"/>
      <c r="I937" s="101"/>
      <c r="J937" s="101"/>
      <c r="K937" s="101"/>
      <c r="L937" s="101"/>
      <c r="M937" s="101" t="s">
        <v>436</v>
      </c>
      <c r="N937" s="101" t="s">
        <v>499</v>
      </c>
      <c r="O937" s="127" t="s">
        <v>438</v>
      </c>
      <c r="P937" s="101" t="s">
        <v>473</v>
      </c>
      <c r="Q937" s="136">
        <v>31</v>
      </c>
      <c r="R937" s="202"/>
      <c r="S937" s="101"/>
      <c r="T937" s="101"/>
      <c r="U937" s="101"/>
      <c r="V937" s="134"/>
      <c r="W937" s="99">
        <v>0</v>
      </c>
      <c r="X937" s="100">
        <v>0</v>
      </c>
      <c r="Y937" s="228">
        <f t="shared" si="137"/>
        <v>0</v>
      </c>
      <c r="Z937" s="100" t="s">
        <v>444</v>
      </c>
      <c r="AA937" s="100">
        <v>0</v>
      </c>
      <c r="AB937" s="100">
        <v>0</v>
      </c>
      <c r="AC937" s="209" t="s">
        <v>496</v>
      </c>
      <c r="AD937" s="207">
        <v>0</v>
      </c>
      <c r="AE937" s="100">
        <v>0</v>
      </c>
      <c r="AF937" s="230">
        <f t="shared" si="140"/>
        <v>0</v>
      </c>
      <c r="AG937" s="100">
        <v>0</v>
      </c>
      <c r="AH937" s="100">
        <v>275</v>
      </c>
      <c r="AI937" s="230">
        <f t="shared" si="141"/>
        <v>275</v>
      </c>
      <c r="AJ937" s="100">
        <f t="shared" si="138"/>
        <v>0</v>
      </c>
      <c r="AK937" s="100">
        <f t="shared" si="138"/>
        <v>275</v>
      </c>
      <c r="AL937" s="104">
        <f t="shared" si="139"/>
        <v>275</v>
      </c>
      <c r="AM937" s="100" t="s">
        <v>444</v>
      </c>
      <c r="AN937" s="100">
        <v>0</v>
      </c>
      <c r="AO937" s="131">
        <v>0</v>
      </c>
      <c r="AP937" s="212" t="s">
        <v>404</v>
      </c>
      <c r="AQ937" s="133" t="s">
        <v>500</v>
      </c>
    </row>
    <row r="938" spans="1:43" ht="45.75" customHeight="1" x14ac:dyDescent="0.15">
      <c r="A938" s="139" t="s">
        <v>496</v>
      </c>
      <c r="B938" s="101" t="s">
        <v>433</v>
      </c>
      <c r="C938" s="101" t="s">
        <v>497</v>
      </c>
      <c r="D938" s="160" t="s">
        <v>570</v>
      </c>
      <c r="E938" s="101"/>
      <c r="F938" s="101" t="s">
        <v>259</v>
      </c>
      <c r="G938" s="101"/>
      <c r="H938" s="101"/>
      <c r="I938" s="101"/>
      <c r="J938" s="101"/>
      <c r="K938" s="101"/>
      <c r="L938" s="101"/>
      <c r="M938" s="101" t="s">
        <v>436</v>
      </c>
      <c r="N938" s="101" t="s">
        <v>499</v>
      </c>
      <c r="O938" s="127" t="s">
        <v>438</v>
      </c>
      <c r="P938" s="101" t="s">
        <v>473</v>
      </c>
      <c r="Q938" s="136">
        <v>31</v>
      </c>
      <c r="R938" s="202"/>
      <c r="S938" s="101"/>
      <c r="T938" s="101"/>
      <c r="U938" s="101"/>
      <c r="V938" s="134"/>
      <c r="W938" s="99"/>
      <c r="X938" s="100"/>
      <c r="Y938" s="228">
        <f t="shared" si="137"/>
        <v>0</v>
      </c>
      <c r="Z938" s="100"/>
      <c r="AA938" s="100"/>
      <c r="AB938" s="100"/>
      <c r="AC938" s="209" t="s">
        <v>496</v>
      </c>
      <c r="AD938" s="207">
        <v>0</v>
      </c>
      <c r="AE938" s="100">
        <v>0</v>
      </c>
      <c r="AF938" s="230">
        <f t="shared" si="140"/>
        <v>0</v>
      </c>
      <c r="AG938" s="100">
        <v>0</v>
      </c>
      <c r="AH938" s="100">
        <v>50</v>
      </c>
      <c r="AI938" s="230">
        <f t="shared" si="141"/>
        <v>50</v>
      </c>
      <c r="AJ938" s="100">
        <f t="shared" si="138"/>
        <v>0</v>
      </c>
      <c r="AK938" s="100">
        <f t="shared" si="138"/>
        <v>50</v>
      </c>
      <c r="AL938" s="104">
        <f t="shared" si="139"/>
        <v>50</v>
      </c>
      <c r="AM938" s="100" t="s">
        <v>444</v>
      </c>
      <c r="AN938" s="100">
        <v>0</v>
      </c>
      <c r="AO938" s="131">
        <v>0</v>
      </c>
      <c r="AP938" s="212" t="s">
        <v>404</v>
      </c>
      <c r="AQ938" s="133" t="s">
        <v>445</v>
      </c>
    </row>
    <row r="939" spans="1:43" ht="45.75" customHeight="1" x14ac:dyDescent="0.15">
      <c r="A939" s="139" t="s">
        <v>465</v>
      </c>
      <c r="B939" s="101" t="s">
        <v>571</v>
      </c>
      <c r="C939" s="101" t="s">
        <v>572</v>
      </c>
      <c r="D939" s="160" t="s">
        <v>467</v>
      </c>
      <c r="E939" s="101"/>
      <c r="F939" s="101"/>
      <c r="G939" s="101" t="s">
        <v>267</v>
      </c>
      <c r="H939" s="101" t="s">
        <v>285</v>
      </c>
      <c r="I939" s="101" t="s">
        <v>296</v>
      </c>
      <c r="J939" s="101"/>
      <c r="K939" s="101"/>
      <c r="L939" s="101" t="s">
        <v>349</v>
      </c>
      <c r="M939" s="101" t="s">
        <v>449</v>
      </c>
      <c r="N939" s="101" t="s">
        <v>437</v>
      </c>
      <c r="O939" s="127" t="s">
        <v>438</v>
      </c>
      <c r="P939" s="101" t="s">
        <v>439</v>
      </c>
      <c r="Q939" s="136">
        <v>1</v>
      </c>
      <c r="R939" s="202" t="s">
        <v>468</v>
      </c>
      <c r="S939" s="101" t="s">
        <v>469</v>
      </c>
      <c r="T939" s="101"/>
      <c r="U939" s="101"/>
      <c r="V939" s="134"/>
      <c r="W939" s="99">
        <v>214</v>
      </c>
      <c r="X939" s="100">
        <v>0</v>
      </c>
      <c r="Y939" s="102">
        <f t="shared" ref="Y939:Y1058" si="142">+W939+X939</f>
        <v>214</v>
      </c>
      <c r="Z939" s="100" t="s">
        <v>444</v>
      </c>
      <c r="AA939" s="100">
        <v>0</v>
      </c>
      <c r="AB939" s="100">
        <v>0</v>
      </c>
      <c r="AC939" s="209"/>
      <c r="AD939" s="207">
        <v>0</v>
      </c>
      <c r="AE939" s="100">
        <v>0</v>
      </c>
      <c r="AF939" s="104">
        <v>0</v>
      </c>
      <c r="AG939" s="100">
        <v>0</v>
      </c>
      <c r="AH939" s="100">
        <v>0</v>
      </c>
      <c r="AI939" s="230">
        <v>0</v>
      </c>
      <c r="AJ939" s="100">
        <f t="shared" si="138"/>
        <v>0</v>
      </c>
      <c r="AK939" s="100">
        <f t="shared" si="138"/>
        <v>0</v>
      </c>
      <c r="AL939" s="104">
        <f t="shared" si="139"/>
        <v>0</v>
      </c>
      <c r="AM939" s="100" t="s">
        <v>444</v>
      </c>
      <c r="AN939" s="100">
        <v>0</v>
      </c>
      <c r="AO939" s="131">
        <v>0</v>
      </c>
      <c r="AP939" s="212" t="s">
        <v>404</v>
      </c>
      <c r="AQ939" s="133" t="s">
        <v>445</v>
      </c>
    </row>
    <row r="940" spans="1:43" ht="45.75" customHeight="1" x14ac:dyDescent="0.15">
      <c r="A940" s="139" t="s">
        <v>573</v>
      </c>
      <c r="B940" s="101" t="s">
        <v>571</v>
      </c>
      <c r="C940" s="101" t="s">
        <v>574</v>
      </c>
      <c r="D940" s="160" t="s">
        <v>575</v>
      </c>
      <c r="E940" s="101"/>
      <c r="F940" s="101" t="s">
        <v>259</v>
      </c>
      <c r="G940" s="101"/>
      <c r="H940" s="101"/>
      <c r="I940" s="101"/>
      <c r="J940" s="101"/>
      <c r="K940" s="101" t="s">
        <v>345</v>
      </c>
      <c r="L940" s="101"/>
      <c r="M940" s="101" t="s">
        <v>436</v>
      </c>
      <c r="N940" s="101" t="s">
        <v>437</v>
      </c>
      <c r="O940" s="127" t="s">
        <v>438</v>
      </c>
      <c r="P940" s="101" t="s">
        <v>439</v>
      </c>
      <c r="Q940" s="136">
        <v>1</v>
      </c>
      <c r="R940" s="202" t="s">
        <v>576</v>
      </c>
      <c r="S940" s="101" t="s">
        <v>441</v>
      </c>
      <c r="T940" s="101" t="s">
        <v>478</v>
      </c>
      <c r="U940" s="101" t="s">
        <v>479</v>
      </c>
      <c r="V940" s="134" t="s">
        <v>577</v>
      </c>
      <c r="W940" s="99">
        <v>0</v>
      </c>
      <c r="X940" s="100">
        <v>56</v>
      </c>
      <c r="Y940" s="228">
        <f t="shared" si="142"/>
        <v>56</v>
      </c>
      <c r="Z940" s="100" t="s">
        <v>452</v>
      </c>
      <c r="AA940" s="100">
        <v>1</v>
      </c>
      <c r="AB940" s="100">
        <v>56</v>
      </c>
      <c r="AC940" s="209"/>
      <c r="AD940" s="207">
        <v>0</v>
      </c>
      <c r="AE940" s="100">
        <v>0</v>
      </c>
      <c r="AF940" s="230">
        <f t="shared" ref="AF940:AF941" si="143">+AD940+AE940</f>
        <v>0</v>
      </c>
      <c r="AG940" s="100">
        <v>0</v>
      </c>
      <c r="AH940" s="100">
        <v>0</v>
      </c>
      <c r="AI940" s="230">
        <f t="shared" ref="AI940:AI941" si="144">+AG940+AH940</f>
        <v>0</v>
      </c>
      <c r="AJ940" s="100">
        <f t="shared" si="138"/>
        <v>0</v>
      </c>
      <c r="AK940" s="100">
        <f t="shared" si="138"/>
        <v>0</v>
      </c>
      <c r="AL940" s="104">
        <f t="shared" si="139"/>
        <v>0</v>
      </c>
      <c r="AM940" s="100" t="s">
        <v>444</v>
      </c>
      <c r="AN940" s="100">
        <v>0</v>
      </c>
      <c r="AO940" s="131">
        <v>0</v>
      </c>
      <c r="AP940" s="212" t="s">
        <v>404</v>
      </c>
      <c r="AQ940" s="133" t="s">
        <v>445</v>
      </c>
    </row>
    <row r="941" spans="1:43" ht="45.75" customHeight="1" x14ac:dyDescent="0.15">
      <c r="A941" s="139" t="s">
        <v>455</v>
      </c>
      <c r="B941" s="101" t="s">
        <v>571</v>
      </c>
      <c r="C941" s="101" t="s">
        <v>578</v>
      </c>
      <c r="D941" s="160" t="s">
        <v>457</v>
      </c>
      <c r="E941" s="101"/>
      <c r="F941" s="101" t="s">
        <v>259</v>
      </c>
      <c r="G941" s="101"/>
      <c r="H941" s="101"/>
      <c r="I941" s="101"/>
      <c r="J941" s="101"/>
      <c r="K941" s="101" t="s">
        <v>345</v>
      </c>
      <c r="L941" s="101"/>
      <c r="M941" s="101" t="s">
        <v>436</v>
      </c>
      <c r="N941" s="101" t="s">
        <v>437</v>
      </c>
      <c r="O941" s="127" t="s">
        <v>438</v>
      </c>
      <c r="P941" s="101" t="s">
        <v>439</v>
      </c>
      <c r="Q941" s="136">
        <v>1</v>
      </c>
      <c r="R941" s="202" t="s">
        <v>579</v>
      </c>
      <c r="S941" s="101" t="s">
        <v>441</v>
      </c>
      <c r="T941" s="101" t="s">
        <v>478</v>
      </c>
      <c r="U941" s="101" t="s">
        <v>479</v>
      </c>
      <c r="V941" s="134" t="s">
        <v>479</v>
      </c>
      <c r="W941" s="99">
        <v>0</v>
      </c>
      <c r="X941" s="100">
        <v>800</v>
      </c>
      <c r="Y941" s="228">
        <f t="shared" si="142"/>
        <v>800</v>
      </c>
      <c r="Z941" s="100" t="s">
        <v>444</v>
      </c>
      <c r="AA941" s="100">
        <v>0</v>
      </c>
      <c r="AB941" s="100">
        <v>0</v>
      </c>
      <c r="AC941" s="209"/>
      <c r="AD941" s="207">
        <v>0</v>
      </c>
      <c r="AE941" s="100">
        <v>0</v>
      </c>
      <c r="AF941" s="230">
        <f t="shared" si="143"/>
        <v>0</v>
      </c>
      <c r="AG941" s="100">
        <v>0</v>
      </c>
      <c r="AH941" s="100">
        <v>0</v>
      </c>
      <c r="AI941" s="230">
        <f t="shared" si="144"/>
        <v>0</v>
      </c>
      <c r="AJ941" s="100">
        <f t="shared" si="138"/>
        <v>0</v>
      </c>
      <c r="AK941" s="100">
        <f t="shared" si="138"/>
        <v>0</v>
      </c>
      <c r="AL941" s="104">
        <f t="shared" si="139"/>
        <v>0</v>
      </c>
      <c r="AM941" s="100" t="s">
        <v>444</v>
      </c>
      <c r="AN941" s="100">
        <v>0</v>
      </c>
      <c r="AO941" s="131">
        <v>0</v>
      </c>
      <c r="AP941" s="212" t="s">
        <v>404</v>
      </c>
      <c r="AQ941" s="133" t="s">
        <v>445</v>
      </c>
    </row>
    <row r="942" spans="1:43" ht="45.75" customHeight="1" x14ac:dyDescent="0.15">
      <c r="A942" s="139" t="s">
        <v>465</v>
      </c>
      <c r="B942" s="101" t="s">
        <v>571</v>
      </c>
      <c r="C942" s="101" t="s">
        <v>580</v>
      </c>
      <c r="D942" s="160" t="s">
        <v>581</v>
      </c>
      <c r="E942" s="101"/>
      <c r="F942" s="101"/>
      <c r="G942" s="101" t="s">
        <v>267</v>
      </c>
      <c r="H942" s="101"/>
      <c r="I942" s="101" t="s">
        <v>296</v>
      </c>
      <c r="J942" s="101"/>
      <c r="K942" s="101"/>
      <c r="L942" s="101" t="s">
        <v>349</v>
      </c>
      <c r="M942" s="101" t="s">
        <v>449</v>
      </c>
      <c r="N942" s="101" t="s">
        <v>437</v>
      </c>
      <c r="O942" s="127" t="s">
        <v>438</v>
      </c>
      <c r="P942" s="101" t="s">
        <v>439</v>
      </c>
      <c r="Q942" s="136">
        <v>2</v>
      </c>
      <c r="R942" s="202" t="s">
        <v>468</v>
      </c>
      <c r="S942" s="101" t="s">
        <v>469</v>
      </c>
      <c r="T942" s="101"/>
      <c r="U942" s="101"/>
      <c r="V942" s="134"/>
      <c r="W942" s="99">
        <f>216*2</f>
        <v>432</v>
      </c>
      <c r="X942" s="100">
        <v>0</v>
      </c>
      <c r="Y942" s="102">
        <f t="shared" si="142"/>
        <v>432</v>
      </c>
      <c r="Z942" s="100" t="s">
        <v>444</v>
      </c>
      <c r="AA942" s="100">
        <v>0</v>
      </c>
      <c r="AB942" s="100">
        <v>0</v>
      </c>
      <c r="AC942" s="209"/>
      <c r="AD942" s="207">
        <v>0</v>
      </c>
      <c r="AE942" s="100">
        <v>0</v>
      </c>
      <c r="AF942" s="104">
        <v>0</v>
      </c>
      <c r="AG942" s="100">
        <v>0</v>
      </c>
      <c r="AH942" s="100">
        <v>0</v>
      </c>
      <c r="AI942" s="230">
        <v>0</v>
      </c>
      <c r="AJ942" s="100">
        <f t="shared" si="138"/>
        <v>0</v>
      </c>
      <c r="AK942" s="100">
        <f t="shared" si="138"/>
        <v>0</v>
      </c>
      <c r="AL942" s="104">
        <f t="shared" si="139"/>
        <v>0</v>
      </c>
      <c r="AM942" s="100" t="s">
        <v>444</v>
      </c>
      <c r="AN942" s="100">
        <v>0</v>
      </c>
      <c r="AO942" s="131">
        <v>0</v>
      </c>
      <c r="AP942" s="212" t="s">
        <v>404</v>
      </c>
      <c r="AQ942" s="133" t="s">
        <v>445</v>
      </c>
    </row>
    <row r="943" spans="1:43" ht="45.75" customHeight="1" x14ac:dyDescent="0.15">
      <c r="A943" s="139" t="s">
        <v>432</v>
      </c>
      <c r="B943" s="101" t="s">
        <v>571</v>
      </c>
      <c r="C943" s="101" t="s">
        <v>582</v>
      </c>
      <c r="D943" s="160" t="s">
        <v>435</v>
      </c>
      <c r="E943" s="101"/>
      <c r="F943" s="101" t="s">
        <v>259</v>
      </c>
      <c r="G943" s="101"/>
      <c r="H943" s="101"/>
      <c r="I943" s="101" t="s">
        <v>296</v>
      </c>
      <c r="J943" s="101"/>
      <c r="K943" s="101" t="s">
        <v>345</v>
      </c>
      <c r="L943" s="101"/>
      <c r="M943" s="101" t="s">
        <v>436</v>
      </c>
      <c r="N943" s="101" t="s">
        <v>437</v>
      </c>
      <c r="O943" s="127" t="s">
        <v>438</v>
      </c>
      <c r="P943" s="101" t="s">
        <v>439</v>
      </c>
      <c r="Q943" s="136">
        <v>3</v>
      </c>
      <c r="R943" s="202" t="s">
        <v>583</v>
      </c>
      <c r="S943" s="101" t="s">
        <v>441</v>
      </c>
      <c r="T943" s="101" t="s">
        <v>478</v>
      </c>
      <c r="U943" s="101" t="s">
        <v>479</v>
      </c>
      <c r="V943" s="134" t="s">
        <v>584</v>
      </c>
      <c r="W943" s="99">
        <v>0</v>
      </c>
      <c r="X943" s="100">
        <v>300</v>
      </c>
      <c r="Y943" s="228">
        <f>+W943+X943</f>
        <v>300</v>
      </c>
      <c r="Z943" s="100" t="s">
        <v>444</v>
      </c>
      <c r="AA943" s="100">
        <v>0</v>
      </c>
      <c r="AB943" s="100">
        <v>0</v>
      </c>
      <c r="AC943" s="209"/>
      <c r="AD943" s="207">
        <v>0</v>
      </c>
      <c r="AE943" s="100">
        <v>0</v>
      </c>
      <c r="AF943" s="230">
        <f>+AD943+AE943</f>
        <v>0</v>
      </c>
      <c r="AG943" s="100">
        <v>0</v>
      </c>
      <c r="AH943" s="100">
        <v>0</v>
      </c>
      <c r="AI943" s="230">
        <f>+AG943+AH943</f>
        <v>0</v>
      </c>
      <c r="AJ943" s="100">
        <f t="shared" si="138"/>
        <v>0</v>
      </c>
      <c r="AK943" s="100">
        <f t="shared" si="138"/>
        <v>0</v>
      </c>
      <c r="AL943" s="104">
        <f t="shared" si="139"/>
        <v>0</v>
      </c>
      <c r="AM943" s="100" t="s">
        <v>444</v>
      </c>
      <c r="AN943" s="100">
        <v>0</v>
      </c>
      <c r="AO943" s="131">
        <v>0</v>
      </c>
      <c r="AP943" s="212" t="s">
        <v>404</v>
      </c>
      <c r="AQ943" s="133" t="s">
        <v>445</v>
      </c>
    </row>
    <row r="944" spans="1:43" ht="45.75" customHeight="1" x14ac:dyDescent="0.15">
      <c r="A944" s="139" t="s">
        <v>465</v>
      </c>
      <c r="B944" s="101" t="s">
        <v>571</v>
      </c>
      <c r="C944" s="101" t="s">
        <v>585</v>
      </c>
      <c r="D944" s="160" t="s">
        <v>581</v>
      </c>
      <c r="E944" s="101"/>
      <c r="F944" s="101"/>
      <c r="G944" s="101" t="s">
        <v>267</v>
      </c>
      <c r="H944" s="101"/>
      <c r="I944" s="101" t="s">
        <v>296</v>
      </c>
      <c r="J944" s="101"/>
      <c r="K944" s="101"/>
      <c r="L944" s="101" t="s">
        <v>349</v>
      </c>
      <c r="M944" s="101" t="s">
        <v>449</v>
      </c>
      <c r="N944" s="101" t="s">
        <v>437</v>
      </c>
      <c r="O944" s="127" t="s">
        <v>438</v>
      </c>
      <c r="P944" s="101" t="s">
        <v>439</v>
      </c>
      <c r="Q944" s="136">
        <v>2</v>
      </c>
      <c r="R944" s="202" t="s">
        <v>586</v>
      </c>
      <c r="S944" s="101" t="s">
        <v>469</v>
      </c>
      <c r="T944" s="101"/>
      <c r="U944" s="101"/>
      <c r="V944" s="134"/>
      <c r="W944" s="99">
        <v>300</v>
      </c>
      <c r="X944" s="100">
        <v>0</v>
      </c>
      <c r="Y944" s="102">
        <f t="shared" si="142"/>
        <v>300</v>
      </c>
      <c r="Z944" s="100" t="s">
        <v>444</v>
      </c>
      <c r="AA944" s="100">
        <v>0</v>
      </c>
      <c r="AB944" s="100">
        <v>0</v>
      </c>
      <c r="AC944" s="209"/>
      <c r="AD944" s="207">
        <v>0</v>
      </c>
      <c r="AE944" s="100">
        <v>0</v>
      </c>
      <c r="AF944" s="104">
        <v>0</v>
      </c>
      <c r="AG944" s="100">
        <v>0</v>
      </c>
      <c r="AH944" s="100">
        <v>0</v>
      </c>
      <c r="AI944" s="230">
        <v>0</v>
      </c>
      <c r="AJ944" s="100">
        <f t="shared" si="138"/>
        <v>0</v>
      </c>
      <c r="AK944" s="100">
        <f t="shared" si="138"/>
        <v>0</v>
      </c>
      <c r="AL944" s="104">
        <f t="shared" si="139"/>
        <v>0</v>
      </c>
      <c r="AM944" s="100" t="s">
        <v>444</v>
      </c>
      <c r="AN944" s="100">
        <v>0</v>
      </c>
      <c r="AO944" s="131">
        <v>0</v>
      </c>
      <c r="AP944" s="212" t="s">
        <v>404</v>
      </c>
      <c r="AQ944" s="133" t="s">
        <v>445</v>
      </c>
    </row>
    <row r="945" spans="1:43" ht="45.75" customHeight="1" x14ac:dyDescent="0.15">
      <c r="A945" s="139" t="s">
        <v>465</v>
      </c>
      <c r="B945" s="101" t="s">
        <v>571</v>
      </c>
      <c r="C945" s="101" t="s">
        <v>587</v>
      </c>
      <c r="D945" s="160" t="s">
        <v>581</v>
      </c>
      <c r="E945" s="101"/>
      <c r="F945" s="101"/>
      <c r="G945" s="101" t="s">
        <v>267</v>
      </c>
      <c r="H945" s="101"/>
      <c r="I945" s="101" t="s">
        <v>296</v>
      </c>
      <c r="J945" s="101"/>
      <c r="K945" s="101"/>
      <c r="L945" s="101" t="s">
        <v>349</v>
      </c>
      <c r="M945" s="101" t="s">
        <v>449</v>
      </c>
      <c r="N945" s="101" t="s">
        <v>437</v>
      </c>
      <c r="O945" s="127" t="s">
        <v>438</v>
      </c>
      <c r="P945" s="101" t="s">
        <v>439</v>
      </c>
      <c r="Q945" s="136">
        <v>2</v>
      </c>
      <c r="R945" s="202" t="s">
        <v>586</v>
      </c>
      <c r="S945" s="101" t="s">
        <v>469</v>
      </c>
      <c r="T945" s="101"/>
      <c r="U945" s="101"/>
      <c r="V945" s="134"/>
      <c r="W945" s="99">
        <v>287</v>
      </c>
      <c r="X945" s="100">
        <v>0</v>
      </c>
      <c r="Y945" s="102">
        <f t="shared" si="142"/>
        <v>287</v>
      </c>
      <c r="Z945" s="100" t="s">
        <v>444</v>
      </c>
      <c r="AA945" s="100">
        <v>0</v>
      </c>
      <c r="AB945" s="100">
        <v>0</v>
      </c>
      <c r="AC945" s="209"/>
      <c r="AD945" s="207">
        <v>0</v>
      </c>
      <c r="AE945" s="100">
        <v>0</v>
      </c>
      <c r="AF945" s="104">
        <v>0</v>
      </c>
      <c r="AG945" s="100">
        <v>0</v>
      </c>
      <c r="AH945" s="100">
        <v>0</v>
      </c>
      <c r="AI945" s="230">
        <v>0</v>
      </c>
      <c r="AJ945" s="100">
        <f t="shared" si="138"/>
        <v>0</v>
      </c>
      <c r="AK945" s="100">
        <f t="shared" si="138"/>
        <v>0</v>
      </c>
      <c r="AL945" s="104">
        <f t="shared" si="139"/>
        <v>0</v>
      </c>
      <c r="AM945" s="100" t="s">
        <v>444</v>
      </c>
      <c r="AN945" s="100">
        <v>0</v>
      </c>
      <c r="AO945" s="131">
        <v>0</v>
      </c>
      <c r="AP945" s="212" t="s">
        <v>404</v>
      </c>
      <c r="AQ945" s="133" t="s">
        <v>445</v>
      </c>
    </row>
    <row r="946" spans="1:43" ht="45.75" customHeight="1" x14ac:dyDescent="0.15">
      <c r="A946" s="139" t="s">
        <v>455</v>
      </c>
      <c r="B946" s="101" t="s">
        <v>571</v>
      </c>
      <c r="C946" s="101" t="s">
        <v>588</v>
      </c>
      <c r="D946" s="160" t="s">
        <v>457</v>
      </c>
      <c r="E946" s="101"/>
      <c r="F946" s="101" t="s">
        <v>259</v>
      </c>
      <c r="G946" s="101"/>
      <c r="H946" s="101"/>
      <c r="I946" s="101"/>
      <c r="J946" s="101"/>
      <c r="K946" s="101" t="s">
        <v>345</v>
      </c>
      <c r="L946" s="101"/>
      <c r="M946" s="101" t="s">
        <v>436</v>
      </c>
      <c r="N946" s="101" t="s">
        <v>437</v>
      </c>
      <c r="O946" s="127" t="s">
        <v>438</v>
      </c>
      <c r="P946" s="101" t="s">
        <v>439</v>
      </c>
      <c r="Q946" s="136">
        <v>1</v>
      </c>
      <c r="R946" s="202" t="s">
        <v>589</v>
      </c>
      <c r="S946" s="101" t="s">
        <v>441</v>
      </c>
      <c r="T946" s="101" t="s">
        <v>478</v>
      </c>
      <c r="U946" s="101" t="s">
        <v>479</v>
      </c>
      <c r="V946" s="134" t="s">
        <v>479</v>
      </c>
      <c r="W946" s="99">
        <v>0</v>
      </c>
      <c r="X946" s="100">
        <v>800</v>
      </c>
      <c r="Y946" s="228">
        <f t="shared" si="142"/>
        <v>800</v>
      </c>
      <c r="Z946" s="100" t="s">
        <v>444</v>
      </c>
      <c r="AA946" s="100">
        <v>0</v>
      </c>
      <c r="AB946" s="100">
        <v>0</v>
      </c>
      <c r="AC946" s="209"/>
      <c r="AD946" s="207">
        <v>0</v>
      </c>
      <c r="AE946" s="100">
        <v>0</v>
      </c>
      <c r="AF946" s="230">
        <f t="shared" ref="AF946:AF1009" si="145">+AD946+AE946</f>
        <v>0</v>
      </c>
      <c r="AG946" s="100">
        <v>0</v>
      </c>
      <c r="AH946" s="100">
        <v>0</v>
      </c>
      <c r="AI946" s="230">
        <f t="shared" ref="AI946:AI1009" si="146">+AG946+AH946</f>
        <v>0</v>
      </c>
      <c r="AJ946" s="100">
        <f t="shared" si="138"/>
        <v>0</v>
      </c>
      <c r="AK946" s="100">
        <f t="shared" si="138"/>
        <v>0</v>
      </c>
      <c r="AL946" s="104">
        <f t="shared" si="139"/>
        <v>0</v>
      </c>
      <c r="AM946" s="100" t="s">
        <v>444</v>
      </c>
      <c r="AN946" s="100">
        <v>0</v>
      </c>
      <c r="AO946" s="131">
        <v>0</v>
      </c>
      <c r="AP946" s="212" t="s">
        <v>404</v>
      </c>
      <c r="AQ946" s="133" t="s">
        <v>445</v>
      </c>
    </row>
    <row r="947" spans="1:43" ht="45.75" customHeight="1" x14ac:dyDescent="0.15">
      <c r="A947" s="139" t="s">
        <v>455</v>
      </c>
      <c r="B947" s="101" t="s">
        <v>571</v>
      </c>
      <c r="C947" s="101" t="s">
        <v>590</v>
      </c>
      <c r="D947" s="160" t="s">
        <v>457</v>
      </c>
      <c r="E947" s="101"/>
      <c r="F947" s="101" t="s">
        <v>259</v>
      </c>
      <c r="G947" s="101"/>
      <c r="H947" s="101"/>
      <c r="I947" s="101"/>
      <c r="J947" s="101"/>
      <c r="K947" s="101" t="s">
        <v>345</v>
      </c>
      <c r="L947" s="101"/>
      <c r="M947" s="101" t="s">
        <v>436</v>
      </c>
      <c r="N947" s="101" t="s">
        <v>437</v>
      </c>
      <c r="O947" s="127" t="s">
        <v>438</v>
      </c>
      <c r="P947" s="101" t="s">
        <v>439</v>
      </c>
      <c r="Q947" s="136">
        <v>1</v>
      </c>
      <c r="R947" s="202" t="s">
        <v>591</v>
      </c>
      <c r="S947" s="101" t="s">
        <v>441</v>
      </c>
      <c r="T947" s="101" t="s">
        <v>478</v>
      </c>
      <c r="U947" s="101" t="s">
        <v>479</v>
      </c>
      <c r="V947" s="134" t="s">
        <v>592</v>
      </c>
      <c r="W947" s="99">
        <v>0</v>
      </c>
      <c r="X947" s="100">
        <v>1500</v>
      </c>
      <c r="Y947" s="228">
        <f t="shared" si="142"/>
        <v>1500</v>
      </c>
      <c r="Z947" s="100" t="s">
        <v>444</v>
      </c>
      <c r="AA947" s="100">
        <v>0</v>
      </c>
      <c r="AB947" s="100">
        <v>0</v>
      </c>
      <c r="AC947" s="209"/>
      <c r="AD947" s="207">
        <v>0</v>
      </c>
      <c r="AE947" s="100">
        <v>0</v>
      </c>
      <c r="AF947" s="230">
        <f t="shared" si="145"/>
        <v>0</v>
      </c>
      <c r="AG947" s="100">
        <v>0</v>
      </c>
      <c r="AH947" s="100">
        <v>0</v>
      </c>
      <c r="AI947" s="230">
        <f t="shared" si="146"/>
        <v>0</v>
      </c>
      <c r="AJ947" s="100">
        <f t="shared" si="138"/>
        <v>0</v>
      </c>
      <c r="AK947" s="100">
        <f t="shared" si="138"/>
        <v>0</v>
      </c>
      <c r="AL947" s="104">
        <f t="shared" si="139"/>
        <v>0</v>
      </c>
      <c r="AM947" s="100" t="s">
        <v>444</v>
      </c>
      <c r="AN947" s="100">
        <v>0</v>
      </c>
      <c r="AO947" s="131">
        <v>0</v>
      </c>
      <c r="AP947" s="212" t="s">
        <v>404</v>
      </c>
      <c r="AQ947" s="133" t="s">
        <v>445</v>
      </c>
    </row>
    <row r="948" spans="1:43" ht="45.75" customHeight="1" x14ac:dyDescent="0.15">
      <c r="A948" s="139" t="s">
        <v>455</v>
      </c>
      <c r="B948" s="101" t="s">
        <v>571</v>
      </c>
      <c r="C948" s="101" t="s">
        <v>593</v>
      </c>
      <c r="D948" s="160" t="s">
        <v>457</v>
      </c>
      <c r="E948" s="101"/>
      <c r="F948" s="101" t="s">
        <v>259</v>
      </c>
      <c r="G948" s="101"/>
      <c r="H948" s="101"/>
      <c r="I948" s="101"/>
      <c r="J948" s="101"/>
      <c r="K948" s="101" t="s">
        <v>345</v>
      </c>
      <c r="L948" s="101"/>
      <c r="M948" s="101" t="s">
        <v>436</v>
      </c>
      <c r="N948" s="101" t="s">
        <v>437</v>
      </c>
      <c r="O948" s="127" t="s">
        <v>438</v>
      </c>
      <c r="P948" s="101" t="s">
        <v>439</v>
      </c>
      <c r="Q948" s="136">
        <v>1</v>
      </c>
      <c r="R948" s="202" t="s">
        <v>594</v>
      </c>
      <c r="S948" s="101" t="s">
        <v>441</v>
      </c>
      <c r="T948" s="101" t="s">
        <v>478</v>
      </c>
      <c r="U948" s="101" t="s">
        <v>479</v>
      </c>
      <c r="V948" s="134" t="s">
        <v>595</v>
      </c>
      <c r="W948" s="99">
        <v>0</v>
      </c>
      <c r="X948" s="100">
        <v>2200</v>
      </c>
      <c r="Y948" s="228">
        <f t="shared" si="142"/>
        <v>2200</v>
      </c>
      <c r="Z948" s="100" t="s">
        <v>444</v>
      </c>
      <c r="AA948" s="100">
        <v>0</v>
      </c>
      <c r="AB948" s="100">
        <v>0</v>
      </c>
      <c r="AC948" s="209"/>
      <c r="AD948" s="207">
        <v>0</v>
      </c>
      <c r="AE948" s="100">
        <v>0</v>
      </c>
      <c r="AF948" s="230">
        <f t="shared" si="145"/>
        <v>0</v>
      </c>
      <c r="AG948" s="100">
        <v>0</v>
      </c>
      <c r="AH948" s="100">
        <v>0</v>
      </c>
      <c r="AI948" s="230">
        <f t="shared" si="146"/>
        <v>0</v>
      </c>
      <c r="AJ948" s="100">
        <f t="shared" si="138"/>
        <v>0</v>
      </c>
      <c r="AK948" s="100">
        <f t="shared" si="138"/>
        <v>0</v>
      </c>
      <c r="AL948" s="104">
        <f t="shared" si="139"/>
        <v>0</v>
      </c>
      <c r="AM948" s="100" t="s">
        <v>444</v>
      </c>
      <c r="AN948" s="100">
        <v>0</v>
      </c>
      <c r="AO948" s="131">
        <v>0</v>
      </c>
      <c r="AP948" s="212" t="s">
        <v>404</v>
      </c>
      <c r="AQ948" s="133" t="s">
        <v>445</v>
      </c>
    </row>
    <row r="949" spans="1:43" ht="45.75" customHeight="1" x14ac:dyDescent="0.15">
      <c r="A949" s="139" t="s">
        <v>432</v>
      </c>
      <c r="B949" s="101" t="s">
        <v>571</v>
      </c>
      <c r="C949" s="101" t="s">
        <v>593</v>
      </c>
      <c r="D949" s="160" t="s">
        <v>596</v>
      </c>
      <c r="E949" s="101"/>
      <c r="F949" s="101" t="s">
        <v>259</v>
      </c>
      <c r="G949" s="101"/>
      <c r="H949" s="101"/>
      <c r="I949" s="101" t="s">
        <v>296</v>
      </c>
      <c r="J949" s="101"/>
      <c r="K949" s="101"/>
      <c r="L949" s="101" t="s">
        <v>349</v>
      </c>
      <c r="M949" s="101" t="s">
        <v>436</v>
      </c>
      <c r="N949" s="101" t="s">
        <v>437</v>
      </c>
      <c r="O949" s="127" t="s">
        <v>438</v>
      </c>
      <c r="P949" s="101" t="s">
        <v>439</v>
      </c>
      <c r="Q949" s="136">
        <v>1</v>
      </c>
      <c r="R949" s="202" t="s">
        <v>461</v>
      </c>
      <c r="S949" s="101" t="s">
        <v>441</v>
      </c>
      <c r="T949" s="101" t="s">
        <v>462</v>
      </c>
      <c r="U949" s="101" t="s">
        <v>463</v>
      </c>
      <c r="V949" s="134" t="s">
        <v>464</v>
      </c>
      <c r="W949" s="99">
        <v>0</v>
      </c>
      <c r="X949" s="100">
        <v>300</v>
      </c>
      <c r="Y949" s="228">
        <f t="shared" si="142"/>
        <v>300</v>
      </c>
      <c r="Z949" s="100" t="s">
        <v>444</v>
      </c>
      <c r="AA949" s="100">
        <v>0</v>
      </c>
      <c r="AB949" s="100">
        <v>0</v>
      </c>
      <c r="AC949" s="209"/>
      <c r="AD949" s="207">
        <v>0</v>
      </c>
      <c r="AE949" s="100">
        <v>0</v>
      </c>
      <c r="AF949" s="230">
        <f t="shared" si="145"/>
        <v>0</v>
      </c>
      <c r="AG949" s="100">
        <v>0</v>
      </c>
      <c r="AH949" s="100">
        <v>0</v>
      </c>
      <c r="AI949" s="230">
        <f t="shared" si="146"/>
        <v>0</v>
      </c>
      <c r="AJ949" s="100">
        <f t="shared" si="138"/>
        <v>0</v>
      </c>
      <c r="AK949" s="100">
        <f t="shared" si="138"/>
        <v>0</v>
      </c>
      <c r="AL949" s="104">
        <f t="shared" si="139"/>
        <v>0</v>
      </c>
      <c r="AM949" s="100" t="s">
        <v>444</v>
      </c>
      <c r="AN949" s="100">
        <v>0</v>
      </c>
      <c r="AO949" s="131">
        <v>0</v>
      </c>
      <c r="AP949" s="212" t="s">
        <v>404</v>
      </c>
      <c r="AQ949" s="133" t="s">
        <v>445</v>
      </c>
    </row>
    <row r="950" spans="1:43" ht="45.75" customHeight="1" x14ac:dyDescent="0.15">
      <c r="A950" s="139" t="s">
        <v>446</v>
      </c>
      <c r="B950" s="101" t="s">
        <v>571</v>
      </c>
      <c r="C950" s="101" t="s">
        <v>597</v>
      </c>
      <c r="D950" s="160" t="s">
        <v>598</v>
      </c>
      <c r="E950" s="101"/>
      <c r="F950" s="101" t="s">
        <v>259</v>
      </c>
      <c r="G950" s="101"/>
      <c r="H950" s="101"/>
      <c r="I950" s="101"/>
      <c r="J950" s="101"/>
      <c r="K950" s="101" t="s">
        <v>345</v>
      </c>
      <c r="L950" s="101"/>
      <c r="M950" s="101" t="s">
        <v>436</v>
      </c>
      <c r="N950" s="101" t="s">
        <v>437</v>
      </c>
      <c r="O950" s="127" t="s">
        <v>599</v>
      </c>
      <c r="P950" s="101" t="s">
        <v>600</v>
      </c>
      <c r="Q950" s="136">
        <v>1</v>
      </c>
      <c r="R950" s="213" t="s">
        <v>601</v>
      </c>
      <c r="S950" s="101" t="s">
        <v>441</v>
      </c>
      <c r="T950" s="101" t="s">
        <v>478</v>
      </c>
      <c r="U950" s="101" t="s">
        <v>479</v>
      </c>
      <c r="V950" s="134" t="s">
        <v>479</v>
      </c>
      <c r="W950" s="99">
        <v>0</v>
      </c>
      <c r="X950" s="100">
        <v>40</v>
      </c>
      <c r="Y950" s="228">
        <f t="shared" si="142"/>
        <v>40</v>
      </c>
      <c r="Z950" s="100" t="s">
        <v>444</v>
      </c>
      <c r="AA950" s="100">
        <v>0</v>
      </c>
      <c r="AB950" s="100">
        <v>0</v>
      </c>
      <c r="AC950" s="209"/>
      <c r="AD950" s="207">
        <v>0</v>
      </c>
      <c r="AE950" s="100">
        <v>0</v>
      </c>
      <c r="AF950" s="230">
        <f t="shared" si="145"/>
        <v>0</v>
      </c>
      <c r="AG950" s="100">
        <v>0</v>
      </c>
      <c r="AH950" s="100">
        <v>0</v>
      </c>
      <c r="AI950" s="230">
        <f t="shared" si="146"/>
        <v>0</v>
      </c>
      <c r="AJ950" s="100">
        <f t="shared" si="138"/>
        <v>0</v>
      </c>
      <c r="AK950" s="100">
        <f t="shared" si="138"/>
        <v>0</v>
      </c>
      <c r="AL950" s="104">
        <f t="shared" si="139"/>
        <v>0</v>
      </c>
      <c r="AM950" s="100" t="s">
        <v>444</v>
      </c>
      <c r="AN950" s="100">
        <v>0</v>
      </c>
      <c r="AO950" s="131">
        <v>0</v>
      </c>
      <c r="AP950" s="212" t="s">
        <v>404</v>
      </c>
      <c r="AQ950" s="133" t="s">
        <v>445</v>
      </c>
    </row>
    <row r="951" spans="1:43" ht="45.75" customHeight="1" x14ac:dyDescent="0.15">
      <c r="A951" s="139" t="s">
        <v>496</v>
      </c>
      <c r="B951" s="101" t="s">
        <v>571</v>
      </c>
      <c r="C951" s="101" t="s">
        <v>602</v>
      </c>
      <c r="D951" s="160" t="s">
        <v>498</v>
      </c>
      <c r="E951" s="101"/>
      <c r="F951" s="101" t="s">
        <v>259</v>
      </c>
      <c r="G951" s="101"/>
      <c r="H951" s="101"/>
      <c r="I951" s="101"/>
      <c r="J951" s="101"/>
      <c r="K951" s="101"/>
      <c r="L951" s="101"/>
      <c r="M951" s="101" t="s">
        <v>436</v>
      </c>
      <c r="N951" s="101" t="s">
        <v>499</v>
      </c>
      <c r="O951" s="127" t="s">
        <v>438</v>
      </c>
      <c r="P951" s="101" t="s">
        <v>473</v>
      </c>
      <c r="Q951" s="136">
        <v>31</v>
      </c>
      <c r="R951" s="202"/>
      <c r="S951" s="101"/>
      <c r="T951" s="101"/>
      <c r="U951" s="101"/>
      <c r="V951" s="134"/>
      <c r="W951" s="99">
        <v>0</v>
      </c>
      <c r="X951" s="100">
        <v>0</v>
      </c>
      <c r="Y951" s="228">
        <f t="shared" si="142"/>
        <v>0</v>
      </c>
      <c r="Z951" s="100" t="s">
        <v>444</v>
      </c>
      <c r="AA951" s="100">
        <v>0</v>
      </c>
      <c r="AB951" s="100">
        <v>0</v>
      </c>
      <c r="AC951" s="209" t="s">
        <v>496</v>
      </c>
      <c r="AD951" s="207">
        <v>0</v>
      </c>
      <c r="AE951" s="100">
        <v>0</v>
      </c>
      <c r="AF951" s="230">
        <f t="shared" si="145"/>
        <v>0</v>
      </c>
      <c r="AG951" s="100">
        <v>0</v>
      </c>
      <c r="AH951" s="100">
        <v>0</v>
      </c>
      <c r="AI951" s="230">
        <f t="shared" si="146"/>
        <v>0</v>
      </c>
      <c r="AJ951" s="100">
        <f t="shared" ref="AJ951:AK1014" si="147">+AD951+AG951</f>
        <v>0</v>
      </c>
      <c r="AK951" s="100">
        <f t="shared" si="147"/>
        <v>0</v>
      </c>
      <c r="AL951" s="104">
        <f t="shared" si="139"/>
        <v>0</v>
      </c>
      <c r="AM951" s="100" t="s">
        <v>444</v>
      </c>
      <c r="AN951" s="100">
        <v>0</v>
      </c>
      <c r="AO951" s="131">
        <v>0</v>
      </c>
      <c r="AP951" s="212" t="s">
        <v>404</v>
      </c>
      <c r="AQ951" s="133" t="s">
        <v>445</v>
      </c>
    </row>
    <row r="952" spans="1:43" ht="45.75" customHeight="1" x14ac:dyDescent="0.15">
      <c r="A952" s="139" t="s">
        <v>496</v>
      </c>
      <c r="B952" s="101" t="s">
        <v>571</v>
      </c>
      <c r="C952" s="101" t="s">
        <v>602</v>
      </c>
      <c r="D952" s="160" t="s">
        <v>501</v>
      </c>
      <c r="E952" s="101"/>
      <c r="F952" s="101" t="s">
        <v>259</v>
      </c>
      <c r="G952" s="101"/>
      <c r="H952" s="101"/>
      <c r="I952" s="101"/>
      <c r="J952" s="101"/>
      <c r="K952" s="101"/>
      <c r="L952" s="101"/>
      <c r="M952" s="101" t="s">
        <v>436</v>
      </c>
      <c r="N952" s="101" t="s">
        <v>499</v>
      </c>
      <c r="O952" s="127" t="s">
        <v>438</v>
      </c>
      <c r="P952" s="101" t="s">
        <v>473</v>
      </c>
      <c r="Q952" s="136">
        <v>31</v>
      </c>
      <c r="R952" s="202"/>
      <c r="S952" s="101"/>
      <c r="T952" s="101"/>
      <c r="U952" s="101"/>
      <c r="V952" s="134"/>
      <c r="W952" s="99">
        <v>0</v>
      </c>
      <c r="X952" s="100">
        <v>0</v>
      </c>
      <c r="Y952" s="228">
        <f t="shared" si="142"/>
        <v>0</v>
      </c>
      <c r="Z952" s="100" t="s">
        <v>444</v>
      </c>
      <c r="AA952" s="100">
        <v>0</v>
      </c>
      <c r="AB952" s="100">
        <v>0</v>
      </c>
      <c r="AC952" s="209" t="s">
        <v>496</v>
      </c>
      <c r="AD952" s="207">
        <v>0</v>
      </c>
      <c r="AE952" s="100">
        <v>0</v>
      </c>
      <c r="AF952" s="230">
        <f t="shared" si="145"/>
        <v>0</v>
      </c>
      <c r="AG952" s="100">
        <v>0</v>
      </c>
      <c r="AH952" s="100">
        <v>0</v>
      </c>
      <c r="AI952" s="230">
        <f t="shared" si="146"/>
        <v>0</v>
      </c>
      <c r="AJ952" s="100">
        <f t="shared" si="147"/>
        <v>0</v>
      </c>
      <c r="AK952" s="100">
        <f t="shared" si="147"/>
        <v>0</v>
      </c>
      <c r="AL952" s="104">
        <f t="shared" si="139"/>
        <v>0</v>
      </c>
      <c r="AM952" s="100" t="s">
        <v>444</v>
      </c>
      <c r="AN952" s="100">
        <v>0</v>
      </c>
      <c r="AO952" s="131">
        <v>0</v>
      </c>
      <c r="AP952" s="212" t="s">
        <v>404</v>
      </c>
      <c r="AQ952" s="133" t="s">
        <v>445</v>
      </c>
    </row>
    <row r="953" spans="1:43" ht="45.75" customHeight="1" x14ac:dyDescent="0.15">
      <c r="A953" s="139" t="s">
        <v>496</v>
      </c>
      <c r="B953" s="101" t="s">
        <v>571</v>
      </c>
      <c r="C953" s="101" t="s">
        <v>602</v>
      </c>
      <c r="D953" s="160" t="s">
        <v>502</v>
      </c>
      <c r="E953" s="101"/>
      <c r="F953" s="101" t="s">
        <v>259</v>
      </c>
      <c r="G953" s="101"/>
      <c r="H953" s="101"/>
      <c r="I953" s="101"/>
      <c r="J953" s="101"/>
      <c r="K953" s="101"/>
      <c r="L953" s="101"/>
      <c r="M953" s="101" t="s">
        <v>436</v>
      </c>
      <c r="N953" s="101" t="s">
        <v>499</v>
      </c>
      <c r="O953" s="127" t="s">
        <v>438</v>
      </c>
      <c r="P953" s="101" t="s">
        <v>473</v>
      </c>
      <c r="Q953" s="136">
        <v>31</v>
      </c>
      <c r="R953" s="202"/>
      <c r="S953" s="101"/>
      <c r="T953" s="101"/>
      <c r="U953" s="101"/>
      <c r="V953" s="134"/>
      <c r="W953" s="99">
        <v>0</v>
      </c>
      <c r="X953" s="100">
        <v>0</v>
      </c>
      <c r="Y953" s="228">
        <f t="shared" si="142"/>
        <v>0</v>
      </c>
      <c r="Z953" s="100" t="s">
        <v>444</v>
      </c>
      <c r="AA953" s="100">
        <v>0</v>
      </c>
      <c r="AB953" s="100">
        <v>0</v>
      </c>
      <c r="AC953" s="209" t="s">
        <v>496</v>
      </c>
      <c r="AD953" s="207">
        <v>0</v>
      </c>
      <c r="AE953" s="100">
        <v>0</v>
      </c>
      <c r="AF953" s="230">
        <f t="shared" si="145"/>
        <v>0</v>
      </c>
      <c r="AG953" s="100">
        <v>0</v>
      </c>
      <c r="AH953" s="100">
        <v>32</v>
      </c>
      <c r="AI953" s="230">
        <f t="shared" si="146"/>
        <v>32</v>
      </c>
      <c r="AJ953" s="100">
        <f t="shared" si="147"/>
        <v>0</v>
      </c>
      <c r="AK953" s="100">
        <f t="shared" si="147"/>
        <v>32</v>
      </c>
      <c r="AL953" s="104">
        <f t="shared" si="139"/>
        <v>32</v>
      </c>
      <c r="AM953" s="100" t="s">
        <v>444</v>
      </c>
      <c r="AN953" s="100">
        <v>0</v>
      </c>
      <c r="AO953" s="131">
        <v>0</v>
      </c>
      <c r="AP953" s="212" t="s">
        <v>404</v>
      </c>
      <c r="AQ953" s="133" t="s">
        <v>445</v>
      </c>
    </row>
    <row r="954" spans="1:43" ht="45.75" customHeight="1" x14ac:dyDescent="0.15">
      <c r="A954" s="139" t="s">
        <v>496</v>
      </c>
      <c r="B954" s="101" t="s">
        <v>571</v>
      </c>
      <c r="C954" s="101" t="s">
        <v>602</v>
      </c>
      <c r="D954" s="160" t="s">
        <v>503</v>
      </c>
      <c r="E954" s="101"/>
      <c r="F954" s="101" t="s">
        <v>259</v>
      </c>
      <c r="G954" s="101"/>
      <c r="H954" s="101"/>
      <c r="I954" s="101"/>
      <c r="J954" s="101"/>
      <c r="K954" s="101"/>
      <c r="L954" s="101"/>
      <c r="M954" s="101" t="s">
        <v>436</v>
      </c>
      <c r="N954" s="101" t="s">
        <v>499</v>
      </c>
      <c r="O954" s="127" t="s">
        <v>438</v>
      </c>
      <c r="P954" s="101" t="s">
        <v>473</v>
      </c>
      <c r="Q954" s="136">
        <v>31</v>
      </c>
      <c r="R954" s="202"/>
      <c r="S954" s="101"/>
      <c r="T954" s="101"/>
      <c r="U954" s="101"/>
      <c r="V954" s="134"/>
      <c r="W954" s="99">
        <v>0</v>
      </c>
      <c r="X954" s="100">
        <v>0</v>
      </c>
      <c r="Y954" s="228">
        <f t="shared" si="142"/>
        <v>0</v>
      </c>
      <c r="Z954" s="100" t="s">
        <v>444</v>
      </c>
      <c r="AA954" s="100">
        <v>0</v>
      </c>
      <c r="AB954" s="100">
        <v>0</v>
      </c>
      <c r="AC954" s="209" t="s">
        <v>496</v>
      </c>
      <c r="AD954" s="207">
        <v>0</v>
      </c>
      <c r="AE954" s="100">
        <v>0</v>
      </c>
      <c r="AF954" s="230">
        <f t="shared" si="145"/>
        <v>0</v>
      </c>
      <c r="AG954" s="100">
        <v>0</v>
      </c>
      <c r="AH954" s="100">
        <v>0</v>
      </c>
      <c r="AI954" s="230">
        <f t="shared" si="146"/>
        <v>0</v>
      </c>
      <c r="AJ954" s="100">
        <f t="shared" si="147"/>
        <v>0</v>
      </c>
      <c r="AK954" s="100">
        <f t="shared" si="147"/>
        <v>0</v>
      </c>
      <c r="AL954" s="104">
        <f t="shared" si="139"/>
        <v>0</v>
      </c>
      <c r="AM954" s="100" t="s">
        <v>444</v>
      </c>
      <c r="AN954" s="100">
        <v>0</v>
      </c>
      <c r="AO954" s="131">
        <v>0</v>
      </c>
      <c r="AP954" s="212" t="s">
        <v>404</v>
      </c>
      <c r="AQ954" s="133" t="s">
        <v>445</v>
      </c>
    </row>
    <row r="955" spans="1:43" ht="45.75" customHeight="1" x14ac:dyDescent="0.15">
      <c r="A955" s="139" t="s">
        <v>496</v>
      </c>
      <c r="B955" s="101" t="s">
        <v>571</v>
      </c>
      <c r="C955" s="101" t="s">
        <v>602</v>
      </c>
      <c r="D955" s="160" t="s">
        <v>504</v>
      </c>
      <c r="E955" s="101"/>
      <c r="F955" s="101" t="s">
        <v>259</v>
      </c>
      <c r="G955" s="101"/>
      <c r="H955" s="101"/>
      <c r="I955" s="101"/>
      <c r="J955" s="101"/>
      <c r="K955" s="101"/>
      <c r="L955" s="101"/>
      <c r="M955" s="101" t="s">
        <v>436</v>
      </c>
      <c r="N955" s="101" t="s">
        <v>499</v>
      </c>
      <c r="O955" s="127" t="s">
        <v>438</v>
      </c>
      <c r="P955" s="101" t="s">
        <v>473</v>
      </c>
      <c r="Q955" s="136">
        <v>31</v>
      </c>
      <c r="R955" s="202"/>
      <c r="S955" s="101"/>
      <c r="T955" s="101"/>
      <c r="U955" s="101"/>
      <c r="V955" s="134"/>
      <c r="W955" s="99">
        <v>0</v>
      </c>
      <c r="X955" s="100">
        <v>0</v>
      </c>
      <c r="Y955" s="228">
        <f t="shared" si="142"/>
        <v>0</v>
      </c>
      <c r="Z955" s="100" t="s">
        <v>444</v>
      </c>
      <c r="AA955" s="100">
        <v>0</v>
      </c>
      <c r="AB955" s="100">
        <v>0</v>
      </c>
      <c r="AC955" s="209" t="s">
        <v>496</v>
      </c>
      <c r="AD955" s="207">
        <v>0</v>
      </c>
      <c r="AE955" s="100">
        <v>0</v>
      </c>
      <c r="AF955" s="230">
        <f t="shared" si="145"/>
        <v>0</v>
      </c>
      <c r="AG955" s="100">
        <v>0</v>
      </c>
      <c r="AH955" s="100">
        <v>9</v>
      </c>
      <c r="AI955" s="230">
        <f t="shared" si="146"/>
        <v>9</v>
      </c>
      <c r="AJ955" s="100">
        <f t="shared" si="147"/>
        <v>0</v>
      </c>
      <c r="AK955" s="100">
        <f t="shared" si="147"/>
        <v>9</v>
      </c>
      <c r="AL955" s="104">
        <f t="shared" si="139"/>
        <v>9</v>
      </c>
      <c r="AM955" s="100" t="s">
        <v>444</v>
      </c>
      <c r="AN955" s="100">
        <v>0</v>
      </c>
      <c r="AO955" s="131">
        <v>0</v>
      </c>
      <c r="AP955" s="212" t="s">
        <v>404</v>
      </c>
      <c r="AQ955" s="133" t="s">
        <v>445</v>
      </c>
    </row>
    <row r="956" spans="1:43" ht="45.75" customHeight="1" x14ac:dyDescent="0.15">
      <c r="A956" s="139" t="s">
        <v>496</v>
      </c>
      <c r="B956" s="101" t="s">
        <v>571</v>
      </c>
      <c r="C956" s="101" t="s">
        <v>602</v>
      </c>
      <c r="D956" s="160" t="s">
        <v>505</v>
      </c>
      <c r="E956" s="101"/>
      <c r="F956" s="101" t="s">
        <v>259</v>
      </c>
      <c r="G956" s="101"/>
      <c r="H956" s="101"/>
      <c r="I956" s="101"/>
      <c r="J956" s="101"/>
      <c r="K956" s="101"/>
      <c r="L956" s="101"/>
      <c r="M956" s="101" t="s">
        <v>436</v>
      </c>
      <c r="N956" s="101" t="s">
        <v>499</v>
      </c>
      <c r="O956" s="127" t="s">
        <v>438</v>
      </c>
      <c r="P956" s="101" t="s">
        <v>473</v>
      </c>
      <c r="Q956" s="136">
        <v>31</v>
      </c>
      <c r="R956" s="202"/>
      <c r="S956" s="101"/>
      <c r="T956" s="101"/>
      <c r="U956" s="101"/>
      <c r="V956" s="134"/>
      <c r="W956" s="99">
        <v>0</v>
      </c>
      <c r="X956" s="100">
        <v>0</v>
      </c>
      <c r="Y956" s="228">
        <f t="shared" si="142"/>
        <v>0</v>
      </c>
      <c r="Z956" s="100" t="s">
        <v>444</v>
      </c>
      <c r="AA956" s="100">
        <v>0</v>
      </c>
      <c r="AB956" s="100">
        <v>0</v>
      </c>
      <c r="AC956" s="209" t="s">
        <v>496</v>
      </c>
      <c r="AD956" s="207">
        <v>0</v>
      </c>
      <c r="AE956" s="100">
        <v>0</v>
      </c>
      <c r="AF956" s="230">
        <f t="shared" si="145"/>
        <v>0</v>
      </c>
      <c r="AG956" s="100">
        <v>0</v>
      </c>
      <c r="AH956" s="100">
        <v>24</v>
      </c>
      <c r="AI956" s="230">
        <f t="shared" si="146"/>
        <v>24</v>
      </c>
      <c r="AJ956" s="100">
        <f t="shared" si="147"/>
        <v>0</v>
      </c>
      <c r="AK956" s="100">
        <f t="shared" si="147"/>
        <v>24</v>
      </c>
      <c r="AL956" s="104">
        <f t="shared" si="139"/>
        <v>24</v>
      </c>
      <c r="AM956" s="100" t="s">
        <v>444</v>
      </c>
      <c r="AN956" s="100">
        <v>0</v>
      </c>
      <c r="AO956" s="131">
        <v>0</v>
      </c>
      <c r="AP956" s="212" t="s">
        <v>404</v>
      </c>
      <c r="AQ956" s="133" t="s">
        <v>445</v>
      </c>
    </row>
    <row r="957" spans="1:43" ht="45.75" customHeight="1" x14ac:dyDescent="0.15">
      <c r="A957" s="139" t="s">
        <v>496</v>
      </c>
      <c r="B957" s="101" t="s">
        <v>571</v>
      </c>
      <c r="C957" s="101" t="s">
        <v>602</v>
      </c>
      <c r="D957" s="160" t="s">
        <v>506</v>
      </c>
      <c r="E957" s="101"/>
      <c r="F957" s="101" t="s">
        <v>259</v>
      </c>
      <c r="G957" s="101"/>
      <c r="H957" s="101"/>
      <c r="I957" s="101"/>
      <c r="J957" s="101"/>
      <c r="K957" s="101"/>
      <c r="L957" s="101"/>
      <c r="M957" s="101" t="s">
        <v>436</v>
      </c>
      <c r="N957" s="101" t="s">
        <v>499</v>
      </c>
      <c r="O957" s="127" t="s">
        <v>438</v>
      </c>
      <c r="P957" s="101" t="s">
        <v>473</v>
      </c>
      <c r="Q957" s="136">
        <v>31</v>
      </c>
      <c r="R957" s="202"/>
      <c r="S957" s="101"/>
      <c r="T957" s="101"/>
      <c r="U957" s="101"/>
      <c r="V957" s="134"/>
      <c r="W957" s="99">
        <v>0</v>
      </c>
      <c r="X957" s="100">
        <v>0</v>
      </c>
      <c r="Y957" s="228">
        <f t="shared" si="142"/>
        <v>0</v>
      </c>
      <c r="Z957" s="100" t="s">
        <v>444</v>
      </c>
      <c r="AA957" s="100">
        <v>0</v>
      </c>
      <c r="AB957" s="100">
        <v>0</v>
      </c>
      <c r="AC957" s="209" t="s">
        <v>496</v>
      </c>
      <c r="AD957" s="207">
        <v>0</v>
      </c>
      <c r="AE957" s="100">
        <v>0</v>
      </c>
      <c r="AF957" s="230">
        <f t="shared" si="145"/>
        <v>0</v>
      </c>
      <c r="AG957" s="100">
        <v>0</v>
      </c>
      <c r="AH957" s="100">
        <v>0</v>
      </c>
      <c r="AI957" s="230">
        <f t="shared" si="146"/>
        <v>0</v>
      </c>
      <c r="AJ957" s="100">
        <f t="shared" si="147"/>
        <v>0</v>
      </c>
      <c r="AK957" s="100">
        <f t="shared" si="147"/>
        <v>0</v>
      </c>
      <c r="AL957" s="104">
        <f t="shared" si="139"/>
        <v>0</v>
      </c>
      <c r="AM957" s="100" t="s">
        <v>444</v>
      </c>
      <c r="AN957" s="100">
        <v>0</v>
      </c>
      <c r="AO957" s="131">
        <v>0</v>
      </c>
      <c r="AP957" s="212" t="s">
        <v>404</v>
      </c>
      <c r="AQ957" s="133" t="s">
        <v>445</v>
      </c>
    </row>
    <row r="958" spans="1:43" ht="45.75" customHeight="1" x14ac:dyDescent="0.15">
      <c r="A958" s="139" t="s">
        <v>496</v>
      </c>
      <c r="B958" s="101" t="s">
        <v>571</v>
      </c>
      <c r="C958" s="101" t="s">
        <v>602</v>
      </c>
      <c r="D958" s="160" t="s">
        <v>507</v>
      </c>
      <c r="E958" s="101"/>
      <c r="F958" s="101" t="s">
        <v>259</v>
      </c>
      <c r="G958" s="101"/>
      <c r="H958" s="101"/>
      <c r="I958" s="101"/>
      <c r="J958" s="101"/>
      <c r="K958" s="101"/>
      <c r="L958" s="101"/>
      <c r="M958" s="101" t="s">
        <v>436</v>
      </c>
      <c r="N958" s="101" t="s">
        <v>499</v>
      </c>
      <c r="O958" s="127" t="s">
        <v>438</v>
      </c>
      <c r="P958" s="101" t="s">
        <v>473</v>
      </c>
      <c r="Q958" s="136">
        <v>31</v>
      </c>
      <c r="R958" s="202"/>
      <c r="S958" s="101"/>
      <c r="T958" s="101"/>
      <c r="U958" s="101"/>
      <c r="V958" s="134"/>
      <c r="W958" s="99">
        <v>0</v>
      </c>
      <c r="X958" s="100">
        <v>0</v>
      </c>
      <c r="Y958" s="228">
        <f t="shared" si="142"/>
        <v>0</v>
      </c>
      <c r="Z958" s="100" t="s">
        <v>444</v>
      </c>
      <c r="AA958" s="100">
        <v>0</v>
      </c>
      <c r="AB958" s="100">
        <v>0</v>
      </c>
      <c r="AC958" s="209" t="s">
        <v>496</v>
      </c>
      <c r="AD958" s="207">
        <v>0</v>
      </c>
      <c r="AE958" s="100">
        <v>0</v>
      </c>
      <c r="AF958" s="230">
        <f t="shared" si="145"/>
        <v>0</v>
      </c>
      <c r="AG958" s="100">
        <v>0</v>
      </c>
      <c r="AH958" s="100">
        <v>2</v>
      </c>
      <c r="AI958" s="230">
        <f t="shared" si="146"/>
        <v>2</v>
      </c>
      <c r="AJ958" s="100">
        <f t="shared" si="147"/>
        <v>0</v>
      </c>
      <c r="AK958" s="100">
        <f t="shared" si="147"/>
        <v>2</v>
      </c>
      <c r="AL958" s="104">
        <f t="shared" si="139"/>
        <v>2</v>
      </c>
      <c r="AM958" s="100" t="s">
        <v>444</v>
      </c>
      <c r="AN958" s="100">
        <v>0</v>
      </c>
      <c r="AO958" s="131">
        <v>0</v>
      </c>
      <c r="AP958" s="212" t="s">
        <v>404</v>
      </c>
      <c r="AQ958" s="133" t="s">
        <v>445</v>
      </c>
    </row>
    <row r="959" spans="1:43" ht="45.75" customHeight="1" x14ac:dyDescent="0.15">
      <c r="A959" s="139" t="s">
        <v>496</v>
      </c>
      <c r="B959" s="101" t="s">
        <v>571</v>
      </c>
      <c r="C959" s="101" t="s">
        <v>602</v>
      </c>
      <c r="D959" s="160" t="s">
        <v>508</v>
      </c>
      <c r="E959" s="101"/>
      <c r="F959" s="101" t="s">
        <v>259</v>
      </c>
      <c r="G959" s="101"/>
      <c r="H959" s="101"/>
      <c r="I959" s="101"/>
      <c r="J959" s="101"/>
      <c r="K959" s="101"/>
      <c r="L959" s="101"/>
      <c r="M959" s="101" t="s">
        <v>436</v>
      </c>
      <c r="N959" s="101" t="s">
        <v>499</v>
      </c>
      <c r="O959" s="127" t="s">
        <v>438</v>
      </c>
      <c r="P959" s="101" t="s">
        <v>473</v>
      </c>
      <c r="Q959" s="136">
        <v>31</v>
      </c>
      <c r="R959" s="202"/>
      <c r="S959" s="101"/>
      <c r="T959" s="101"/>
      <c r="U959" s="101"/>
      <c r="V959" s="134"/>
      <c r="W959" s="99">
        <v>0</v>
      </c>
      <c r="X959" s="100">
        <v>0</v>
      </c>
      <c r="Y959" s="228">
        <f t="shared" si="142"/>
        <v>0</v>
      </c>
      <c r="Z959" s="100" t="s">
        <v>444</v>
      </c>
      <c r="AA959" s="100">
        <v>0</v>
      </c>
      <c r="AB959" s="100">
        <v>0</v>
      </c>
      <c r="AC959" s="209" t="s">
        <v>496</v>
      </c>
      <c r="AD959" s="207">
        <v>0</v>
      </c>
      <c r="AE959" s="100">
        <v>0</v>
      </c>
      <c r="AF959" s="230">
        <f t="shared" si="145"/>
        <v>0</v>
      </c>
      <c r="AG959" s="100">
        <v>0</v>
      </c>
      <c r="AH959" s="100">
        <v>0</v>
      </c>
      <c r="AI959" s="230">
        <f t="shared" si="146"/>
        <v>0</v>
      </c>
      <c r="AJ959" s="100">
        <f t="shared" si="147"/>
        <v>0</v>
      </c>
      <c r="AK959" s="100">
        <f t="shared" si="147"/>
        <v>0</v>
      </c>
      <c r="AL959" s="104">
        <f t="shared" si="139"/>
        <v>0</v>
      </c>
      <c r="AM959" s="100" t="s">
        <v>444</v>
      </c>
      <c r="AN959" s="100">
        <v>0</v>
      </c>
      <c r="AO959" s="131">
        <v>0</v>
      </c>
      <c r="AP959" s="212" t="s">
        <v>404</v>
      </c>
      <c r="AQ959" s="133" t="s">
        <v>445</v>
      </c>
    </row>
    <row r="960" spans="1:43" ht="45.75" customHeight="1" x14ac:dyDescent="0.15">
      <c r="A960" s="139" t="s">
        <v>496</v>
      </c>
      <c r="B960" s="101" t="s">
        <v>571</v>
      </c>
      <c r="C960" s="101" t="s">
        <v>602</v>
      </c>
      <c r="D960" s="160" t="s">
        <v>509</v>
      </c>
      <c r="E960" s="101"/>
      <c r="F960" s="101" t="s">
        <v>259</v>
      </c>
      <c r="G960" s="101"/>
      <c r="H960" s="101"/>
      <c r="I960" s="101"/>
      <c r="J960" s="101"/>
      <c r="K960" s="101"/>
      <c r="L960" s="101"/>
      <c r="M960" s="101" t="s">
        <v>436</v>
      </c>
      <c r="N960" s="101" t="s">
        <v>499</v>
      </c>
      <c r="O960" s="127" t="s">
        <v>438</v>
      </c>
      <c r="P960" s="101" t="s">
        <v>473</v>
      </c>
      <c r="Q960" s="136">
        <v>31</v>
      </c>
      <c r="R960" s="202"/>
      <c r="S960" s="101"/>
      <c r="T960" s="101"/>
      <c r="U960" s="101"/>
      <c r="V960" s="134"/>
      <c r="W960" s="99">
        <v>0</v>
      </c>
      <c r="X960" s="100">
        <v>0</v>
      </c>
      <c r="Y960" s="228">
        <f t="shared" si="142"/>
        <v>0</v>
      </c>
      <c r="Z960" s="100" t="s">
        <v>444</v>
      </c>
      <c r="AA960" s="100">
        <v>0</v>
      </c>
      <c r="AB960" s="100">
        <v>0</v>
      </c>
      <c r="AC960" s="209" t="s">
        <v>496</v>
      </c>
      <c r="AD960" s="207">
        <v>0</v>
      </c>
      <c r="AE960" s="100">
        <v>0</v>
      </c>
      <c r="AF960" s="230">
        <f t="shared" si="145"/>
        <v>0</v>
      </c>
      <c r="AG960" s="100">
        <v>0</v>
      </c>
      <c r="AH960" s="100">
        <v>1</v>
      </c>
      <c r="AI960" s="230">
        <f t="shared" si="146"/>
        <v>1</v>
      </c>
      <c r="AJ960" s="100">
        <f t="shared" si="147"/>
        <v>0</v>
      </c>
      <c r="AK960" s="100">
        <f t="shared" si="147"/>
        <v>1</v>
      </c>
      <c r="AL960" s="104">
        <f t="shared" si="139"/>
        <v>1</v>
      </c>
      <c r="AM960" s="100" t="s">
        <v>444</v>
      </c>
      <c r="AN960" s="100">
        <v>0</v>
      </c>
      <c r="AO960" s="131">
        <v>0</v>
      </c>
      <c r="AP960" s="212" t="s">
        <v>404</v>
      </c>
      <c r="AQ960" s="133" t="s">
        <v>445</v>
      </c>
    </row>
    <row r="961" spans="1:43" ht="45.75" customHeight="1" x14ac:dyDescent="0.15">
      <c r="A961" s="139" t="s">
        <v>496</v>
      </c>
      <c r="B961" s="101" t="s">
        <v>571</v>
      </c>
      <c r="C961" s="101" t="s">
        <v>602</v>
      </c>
      <c r="D961" s="160" t="s">
        <v>510</v>
      </c>
      <c r="E961" s="101"/>
      <c r="F961" s="101" t="s">
        <v>259</v>
      </c>
      <c r="G961" s="101"/>
      <c r="H961" s="101"/>
      <c r="I961" s="101"/>
      <c r="J961" s="101"/>
      <c r="K961" s="101"/>
      <c r="L961" s="101"/>
      <c r="M961" s="101" t="s">
        <v>436</v>
      </c>
      <c r="N961" s="101" t="s">
        <v>499</v>
      </c>
      <c r="O961" s="127" t="s">
        <v>438</v>
      </c>
      <c r="P961" s="101" t="s">
        <v>473</v>
      </c>
      <c r="Q961" s="136">
        <v>31</v>
      </c>
      <c r="R961" s="202"/>
      <c r="S961" s="101"/>
      <c r="T961" s="101"/>
      <c r="U961" s="101"/>
      <c r="V961" s="134"/>
      <c r="W961" s="99">
        <v>0</v>
      </c>
      <c r="X961" s="100">
        <v>0</v>
      </c>
      <c r="Y961" s="228">
        <f t="shared" si="142"/>
        <v>0</v>
      </c>
      <c r="Z961" s="100" t="s">
        <v>444</v>
      </c>
      <c r="AA961" s="100">
        <v>0</v>
      </c>
      <c r="AB961" s="100">
        <v>0</v>
      </c>
      <c r="AC961" s="209" t="s">
        <v>496</v>
      </c>
      <c r="AD961" s="207">
        <v>0</v>
      </c>
      <c r="AE961" s="100">
        <v>0</v>
      </c>
      <c r="AF961" s="230">
        <f t="shared" si="145"/>
        <v>0</v>
      </c>
      <c r="AG961" s="100">
        <v>0</v>
      </c>
      <c r="AH961" s="100">
        <v>2</v>
      </c>
      <c r="AI961" s="230">
        <f t="shared" si="146"/>
        <v>2</v>
      </c>
      <c r="AJ961" s="100">
        <f t="shared" si="147"/>
        <v>0</v>
      </c>
      <c r="AK961" s="100">
        <f t="shared" si="147"/>
        <v>2</v>
      </c>
      <c r="AL961" s="104">
        <f t="shared" si="139"/>
        <v>2</v>
      </c>
      <c r="AM961" s="100" t="s">
        <v>444</v>
      </c>
      <c r="AN961" s="100">
        <v>0</v>
      </c>
      <c r="AO961" s="131">
        <v>0</v>
      </c>
      <c r="AP961" s="212" t="s">
        <v>404</v>
      </c>
      <c r="AQ961" s="133" t="s">
        <v>445</v>
      </c>
    </row>
    <row r="962" spans="1:43" ht="45.75" customHeight="1" x14ac:dyDescent="0.15">
      <c r="A962" s="139" t="s">
        <v>496</v>
      </c>
      <c r="B962" s="101" t="s">
        <v>571</v>
      </c>
      <c r="C962" s="101" t="s">
        <v>602</v>
      </c>
      <c r="D962" s="160" t="s">
        <v>511</v>
      </c>
      <c r="E962" s="101"/>
      <c r="F962" s="101" t="s">
        <v>259</v>
      </c>
      <c r="G962" s="101"/>
      <c r="H962" s="101"/>
      <c r="I962" s="101"/>
      <c r="J962" s="101"/>
      <c r="K962" s="101"/>
      <c r="L962" s="101"/>
      <c r="M962" s="101" t="s">
        <v>436</v>
      </c>
      <c r="N962" s="101" t="s">
        <v>499</v>
      </c>
      <c r="O962" s="127" t="s">
        <v>438</v>
      </c>
      <c r="P962" s="101" t="s">
        <v>473</v>
      </c>
      <c r="Q962" s="136">
        <v>31</v>
      </c>
      <c r="R962" s="202"/>
      <c r="S962" s="101"/>
      <c r="T962" s="101"/>
      <c r="U962" s="101"/>
      <c r="V962" s="134"/>
      <c r="W962" s="99">
        <v>0</v>
      </c>
      <c r="X962" s="100">
        <v>0</v>
      </c>
      <c r="Y962" s="228">
        <f t="shared" si="142"/>
        <v>0</v>
      </c>
      <c r="Z962" s="100" t="s">
        <v>444</v>
      </c>
      <c r="AA962" s="100">
        <v>0</v>
      </c>
      <c r="AB962" s="100">
        <v>0</v>
      </c>
      <c r="AC962" s="209" t="s">
        <v>496</v>
      </c>
      <c r="AD962" s="207">
        <v>0</v>
      </c>
      <c r="AE962" s="100">
        <v>0</v>
      </c>
      <c r="AF962" s="230">
        <f t="shared" si="145"/>
        <v>0</v>
      </c>
      <c r="AG962" s="100">
        <v>0</v>
      </c>
      <c r="AH962" s="100">
        <v>6</v>
      </c>
      <c r="AI962" s="230">
        <f t="shared" si="146"/>
        <v>6</v>
      </c>
      <c r="AJ962" s="100">
        <f t="shared" si="147"/>
        <v>0</v>
      </c>
      <c r="AK962" s="100">
        <f t="shared" si="147"/>
        <v>6</v>
      </c>
      <c r="AL962" s="104">
        <f t="shared" si="139"/>
        <v>6</v>
      </c>
      <c r="AM962" s="100" t="s">
        <v>444</v>
      </c>
      <c r="AN962" s="100">
        <v>0</v>
      </c>
      <c r="AO962" s="131">
        <v>0</v>
      </c>
      <c r="AP962" s="212" t="s">
        <v>404</v>
      </c>
      <c r="AQ962" s="133" t="s">
        <v>445</v>
      </c>
    </row>
    <row r="963" spans="1:43" ht="45.75" customHeight="1" x14ac:dyDescent="0.15">
      <c r="A963" s="139" t="s">
        <v>496</v>
      </c>
      <c r="B963" s="101" t="s">
        <v>571</v>
      </c>
      <c r="C963" s="101" t="s">
        <v>602</v>
      </c>
      <c r="D963" s="160" t="s">
        <v>512</v>
      </c>
      <c r="E963" s="101"/>
      <c r="F963" s="101" t="s">
        <v>259</v>
      </c>
      <c r="G963" s="101"/>
      <c r="H963" s="101"/>
      <c r="I963" s="101"/>
      <c r="J963" s="101"/>
      <c r="K963" s="101"/>
      <c r="L963" s="101"/>
      <c r="M963" s="101" t="s">
        <v>436</v>
      </c>
      <c r="N963" s="101" t="s">
        <v>499</v>
      </c>
      <c r="O963" s="127" t="s">
        <v>438</v>
      </c>
      <c r="P963" s="101" t="s">
        <v>473</v>
      </c>
      <c r="Q963" s="136">
        <v>31</v>
      </c>
      <c r="R963" s="202"/>
      <c r="S963" s="101"/>
      <c r="T963" s="101"/>
      <c r="U963" s="101"/>
      <c r="V963" s="134"/>
      <c r="W963" s="99">
        <v>0</v>
      </c>
      <c r="X963" s="100">
        <v>0</v>
      </c>
      <c r="Y963" s="228">
        <f t="shared" si="142"/>
        <v>0</v>
      </c>
      <c r="Z963" s="100" t="s">
        <v>444</v>
      </c>
      <c r="AA963" s="100">
        <v>0</v>
      </c>
      <c r="AB963" s="100">
        <v>0</v>
      </c>
      <c r="AC963" s="209" t="s">
        <v>496</v>
      </c>
      <c r="AD963" s="207">
        <v>0</v>
      </c>
      <c r="AE963" s="100">
        <v>0</v>
      </c>
      <c r="AF963" s="230">
        <f t="shared" si="145"/>
        <v>0</v>
      </c>
      <c r="AG963" s="100">
        <v>0</v>
      </c>
      <c r="AH963" s="100">
        <v>35</v>
      </c>
      <c r="AI963" s="230">
        <f t="shared" si="146"/>
        <v>35</v>
      </c>
      <c r="AJ963" s="100">
        <f t="shared" si="147"/>
        <v>0</v>
      </c>
      <c r="AK963" s="100">
        <f t="shared" si="147"/>
        <v>35</v>
      </c>
      <c r="AL963" s="104">
        <f t="shared" si="139"/>
        <v>35</v>
      </c>
      <c r="AM963" s="100" t="s">
        <v>444</v>
      </c>
      <c r="AN963" s="100">
        <v>0</v>
      </c>
      <c r="AO963" s="131">
        <v>0</v>
      </c>
      <c r="AP963" s="212" t="s">
        <v>404</v>
      </c>
      <c r="AQ963" s="133" t="s">
        <v>445</v>
      </c>
    </row>
    <row r="964" spans="1:43" ht="45.75" customHeight="1" x14ac:dyDescent="0.15">
      <c r="A964" s="139" t="s">
        <v>496</v>
      </c>
      <c r="B964" s="101" t="s">
        <v>571</v>
      </c>
      <c r="C964" s="101" t="s">
        <v>602</v>
      </c>
      <c r="D964" s="160" t="s">
        <v>513</v>
      </c>
      <c r="E964" s="101"/>
      <c r="F964" s="101" t="s">
        <v>259</v>
      </c>
      <c r="G964" s="101"/>
      <c r="H964" s="101"/>
      <c r="I964" s="101"/>
      <c r="J964" s="101"/>
      <c r="K964" s="101"/>
      <c r="L964" s="101"/>
      <c r="M964" s="101" t="s">
        <v>436</v>
      </c>
      <c r="N964" s="101" t="s">
        <v>499</v>
      </c>
      <c r="O964" s="127" t="s">
        <v>438</v>
      </c>
      <c r="P964" s="101" t="s">
        <v>473</v>
      </c>
      <c r="Q964" s="136">
        <v>31</v>
      </c>
      <c r="R964" s="202"/>
      <c r="S964" s="101"/>
      <c r="T964" s="101"/>
      <c r="U964" s="101"/>
      <c r="V964" s="134"/>
      <c r="W964" s="99">
        <v>0</v>
      </c>
      <c r="X964" s="100">
        <v>0</v>
      </c>
      <c r="Y964" s="228">
        <f t="shared" si="142"/>
        <v>0</v>
      </c>
      <c r="Z964" s="100" t="s">
        <v>444</v>
      </c>
      <c r="AA964" s="100">
        <v>0</v>
      </c>
      <c r="AB964" s="100">
        <v>0</v>
      </c>
      <c r="AC964" s="209" t="s">
        <v>496</v>
      </c>
      <c r="AD964" s="207">
        <v>0</v>
      </c>
      <c r="AE964" s="100">
        <v>0</v>
      </c>
      <c r="AF964" s="230">
        <f t="shared" si="145"/>
        <v>0</v>
      </c>
      <c r="AG964" s="100">
        <v>0</v>
      </c>
      <c r="AH964" s="100">
        <v>0</v>
      </c>
      <c r="AI964" s="230">
        <f t="shared" si="146"/>
        <v>0</v>
      </c>
      <c r="AJ964" s="100">
        <f t="shared" si="147"/>
        <v>0</v>
      </c>
      <c r="AK964" s="100">
        <f t="shared" si="147"/>
        <v>0</v>
      </c>
      <c r="AL964" s="104">
        <f t="shared" si="139"/>
        <v>0</v>
      </c>
      <c r="AM964" s="100" t="s">
        <v>444</v>
      </c>
      <c r="AN964" s="100">
        <v>0</v>
      </c>
      <c r="AO964" s="131">
        <v>0</v>
      </c>
      <c r="AP964" s="212" t="s">
        <v>404</v>
      </c>
      <c r="AQ964" s="133" t="s">
        <v>445</v>
      </c>
    </row>
    <row r="965" spans="1:43" ht="45.75" customHeight="1" x14ac:dyDescent="0.15">
      <c r="A965" s="139" t="s">
        <v>496</v>
      </c>
      <c r="B965" s="101" t="s">
        <v>571</v>
      </c>
      <c r="C965" s="101" t="s">
        <v>602</v>
      </c>
      <c r="D965" s="160" t="s">
        <v>514</v>
      </c>
      <c r="E965" s="101"/>
      <c r="F965" s="101" t="s">
        <v>259</v>
      </c>
      <c r="G965" s="101"/>
      <c r="H965" s="101"/>
      <c r="I965" s="101"/>
      <c r="J965" s="101"/>
      <c r="K965" s="101"/>
      <c r="L965" s="101"/>
      <c r="M965" s="101" t="s">
        <v>436</v>
      </c>
      <c r="N965" s="101" t="s">
        <v>499</v>
      </c>
      <c r="O965" s="127" t="s">
        <v>438</v>
      </c>
      <c r="P965" s="101" t="s">
        <v>473</v>
      </c>
      <c r="Q965" s="136">
        <v>31</v>
      </c>
      <c r="R965" s="202"/>
      <c r="S965" s="101"/>
      <c r="T965" s="101"/>
      <c r="U965" s="101"/>
      <c r="V965" s="134"/>
      <c r="W965" s="99">
        <v>0</v>
      </c>
      <c r="X965" s="100">
        <v>0</v>
      </c>
      <c r="Y965" s="228">
        <f t="shared" si="142"/>
        <v>0</v>
      </c>
      <c r="Z965" s="100" t="s">
        <v>444</v>
      </c>
      <c r="AA965" s="100">
        <v>0</v>
      </c>
      <c r="AB965" s="100">
        <v>0</v>
      </c>
      <c r="AC965" s="209" t="s">
        <v>496</v>
      </c>
      <c r="AD965" s="207">
        <v>0</v>
      </c>
      <c r="AE965" s="100">
        <v>0</v>
      </c>
      <c r="AF965" s="230">
        <f t="shared" si="145"/>
        <v>0</v>
      </c>
      <c r="AG965" s="100">
        <v>0</v>
      </c>
      <c r="AH965" s="100">
        <v>0</v>
      </c>
      <c r="AI965" s="230">
        <f t="shared" si="146"/>
        <v>0</v>
      </c>
      <c r="AJ965" s="100">
        <f t="shared" si="147"/>
        <v>0</v>
      </c>
      <c r="AK965" s="100">
        <f t="shared" si="147"/>
        <v>0</v>
      </c>
      <c r="AL965" s="104">
        <f t="shared" si="139"/>
        <v>0</v>
      </c>
      <c r="AM965" s="100" t="s">
        <v>444</v>
      </c>
      <c r="AN965" s="100">
        <v>0</v>
      </c>
      <c r="AO965" s="131">
        <v>0</v>
      </c>
      <c r="AP965" s="212" t="s">
        <v>404</v>
      </c>
      <c r="AQ965" s="133" t="s">
        <v>445</v>
      </c>
    </row>
    <row r="966" spans="1:43" ht="45.75" customHeight="1" x14ac:dyDescent="0.15">
      <c r="A966" s="139" t="s">
        <v>496</v>
      </c>
      <c r="B966" s="101" t="s">
        <v>571</v>
      </c>
      <c r="C966" s="101" t="s">
        <v>602</v>
      </c>
      <c r="D966" s="160" t="s">
        <v>515</v>
      </c>
      <c r="E966" s="101"/>
      <c r="F966" s="101" t="s">
        <v>259</v>
      </c>
      <c r="G966" s="101"/>
      <c r="H966" s="101"/>
      <c r="I966" s="101"/>
      <c r="J966" s="101"/>
      <c r="K966" s="101"/>
      <c r="L966" s="101"/>
      <c r="M966" s="101" t="s">
        <v>436</v>
      </c>
      <c r="N966" s="101" t="s">
        <v>499</v>
      </c>
      <c r="O966" s="127" t="s">
        <v>438</v>
      </c>
      <c r="P966" s="101" t="s">
        <v>473</v>
      </c>
      <c r="Q966" s="136">
        <v>31</v>
      </c>
      <c r="R966" s="202"/>
      <c r="S966" s="101"/>
      <c r="T966" s="101"/>
      <c r="U966" s="101"/>
      <c r="V966" s="134"/>
      <c r="W966" s="99">
        <v>0</v>
      </c>
      <c r="X966" s="100">
        <v>0</v>
      </c>
      <c r="Y966" s="228">
        <f t="shared" si="142"/>
        <v>0</v>
      </c>
      <c r="Z966" s="100" t="s">
        <v>444</v>
      </c>
      <c r="AA966" s="100">
        <v>0</v>
      </c>
      <c r="AB966" s="100">
        <v>0</v>
      </c>
      <c r="AC966" s="209" t="s">
        <v>496</v>
      </c>
      <c r="AD966" s="207">
        <v>0</v>
      </c>
      <c r="AE966" s="100">
        <v>0</v>
      </c>
      <c r="AF966" s="230">
        <f t="shared" si="145"/>
        <v>0</v>
      </c>
      <c r="AG966" s="100">
        <v>0</v>
      </c>
      <c r="AH966" s="100">
        <v>0</v>
      </c>
      <c r="AI966" s="230">
        <f t="shared" si="146"/>
        <v>0</v>
      </c>
      <c r="AJ966" s="100">
        <f t="shared" si="147"/>
        <v>0</v>
      </c>
      <c r="AK966" s="100">
        <f t="shared" si="147"/>
        <v>0</v>
      </c>
      <c r="AL966" s="104">
        <f t="shared" si="139"/>
        <v>0</v>
      </c>
      <c r="AM966" s="100" t="s">
        <v>444</v>
      </c>
      <c r="AN966" s="100">
        <v>0</v>
      </c>
      <c r="AO966" s="131">
        <v>0</v>
      </c>
      <c r="AP966" s="212" t="s">
        <v>404</v>
      </c>
      <c r="AQ966" s="133" t="s">
        <v>445</v>
      </c>
    </row>
    <row r="967" spans="1:43" ht="45.75" customHeight="1" x14ac:dyDescent="0.15">
      <c r="A967" s="139" t="s">
        <v>496</v>
      </c>
      <c r="B967" s="101" t="s">
        <v>571</v>
      </c>
      <c r="C967" s="101" t="s">
        <v>602</v>
      </c>
      <c r="D967" s="160" t="s">
        <v>516</v>
      </c>
      <c r="E967" s="101"/>
      <c r="F967" s="101" t="s">
        <v>259</v>
      </c>
      <c r="G967" s="101"/>
      <c r="H967" s="101"/>
      <c r="I967" s="101"/>
      <c r="J967" s="101"/>
      <c r="K967" s="101"/>
      <c r="L967" s="101"/>
      <c r="M967" s="101" t="s">
        <v>436</v>
      </c>
      <c r="N967" s="101" t="s">
        <v>499</v>
      </c>
      <c r="O967" s="127" t="s">
        <v>438</v>
      </c>
      <c r="P967" s="101" t="s">
        <v>473</v>
      </c>
      <c r="Q967" s="136">
        <v>31</v>
      </c>
      <c r="R967" s="202"/>
      <c r="S967" s="101"/>
      <c r="T967" s="101"/>
      <c r="U967" s="101"/>
      <c r="V967" s="134"/>
      <c r="W967" s="99">
        <v>0</v>
      </c>
      <c r="X967" s="100">
        <v>0</v>
      </c>
      <c r="Y967" s="228">
        <f t="shared" si="142"/>
        <v>0</v>
      </c>
      <c r="Z967" s="100" t="s">
        <v>444</v>
      </c>
      <c r="AA967" s="100">
        <v>0</v>
      </c>
      <c r="AB967" s="100">
        <v>0</v>
      </c>
      <c r="AC967" s="209" t="s">
        <v>496</v>
      </c>
      <c r="AD967" s="207">
        <v>0</v>
      </c>
      <c r="AE967" s="100">
        <v>0</v>
      </c>
      <c r="AF967" s="230">
        <f t="shared" si="145"/>
        <v>0</v>
      </c>
      <c r="AG967" s="100">
        <v>0</v>
      </c>
      <c r="AH967" s="100">
        <v>0</v>
      </c>
      <c r="AI967" s="230">
        <f t="shared" si="146"/>
        <v>0</v>
      </c>
      <c r="AJ967" s="100">
        <f t="shared" si="147"/>
        <v>0</v>
      </c>
      <c r="AK967" s="100">
        <f t="shared" si="147"/>
        <v>0</v>
      </c>
      <c r="AL967" s="104">
        <f t="shared" si="139"/>
        <v>0</v>
      </c>
      <c r="AM967" s="100" t="s">
        <v>444</v>
      </c>
      <c r="AN967" s="100">
        <v>0</v>
      </c>
      <c r="AO967" s="131">
        <v>0</v>
      </c>
      <c r="AP967" s="212" t="s">
        <v>404</v>
      </c>
      <c r="AQ967" s="133" t="s">
        <v>445</v>
      </c>
    </row>
    <row r="968" spans="1:43" ht="45.75" customHeight="1" x14ac:dyDescent="0.15">
      <c r="A968" s="139" t="s">
        <v>496</v>
      </c>
      <c r="B968" s="101" t="s">
        <v>571</v>
      </c>
      <c r="C968" s="101" t="s">
        <v>602</v>
      </c>
      <c r="D968" s="160" t="s">
        <v>517</v>
      </c>
      <c r="E968" s="101"/>
      <c r="F968" s="101" t="s">
        <v>259</v>
      </c>
      <c r="G968" s="101"/>
      <c r="H968" s="101"/>
      <c r="I968" s="101"/>
      <c r="J968" s="101"/>
      <c r="K968" s="101"/>
      <c r="L968" s="101"/>
      <c r="M968" s="101" t="s">
        <v>436</v>
      </c>
      <c r="N968" s="101" t="s">
        <v>499</v>
      </c>
      <c r="O968" s="127" t="s">
        <v>438</v>
      </c>
      <c r="P968" s="101" t="s">
        <v>473</v>
      </c>
      <c r="Q968" s="136">
        <v>31</v>
      </c>
      <c r="R968" s="202"/>
      <c r="S968" s="101"/>
      <c r="T968" s="101"/>
      <c r="U968" s="101"/>
      <c r="V968" s="134"/>
      <c r="W968" s="99">
        <v>0</v>
      </c>
      <c r="X968" s="100">
        <v>0</v>
      </c>
      <c r="Y968" s="228">
        <f t="shared" si="142"/>
        <v>0</v>
      </c>
      <c r="Z968" s="100" t="s">
        <v>444</v>
      </c>
      <c r="AA968" s="100">
        <v>0</v>
      </c>
      <c r="AB968" s="100">
        <v>0</v>
      </c>
      <c r="AC968" s="209" t="s">
        <v>496</v>
      </c>
      <c r="AD968" s="207">
        <v>0</v>
      </c>
      <c r="AE968" s="100">
        <v>0</v>
      </c>
      <c r="AF968" s="230">
        <f t="shared" si="145"/>
        <v>0</v>
      </c>
      <c r="AG968" s="100">
        <v>0</v>
      </c>
      <c r="AH968" s="100">
        <v>1</v>
      </c>
      <c r="AI968" s="230">
        <f t="shared" si="146"/>
        <v>1</v>
      </c>
      <c r="AJ968" s="100">
        <f t="shared" si="147"/>
        <v>0</v>
      </c>
      <c r="AK968" s="100">
        <f t="shared" si="147"/>
        <v>1</v>
      </c>
      <c r="AL968" s="104">
        <f t="shared" si="139"/>
        <v>1</v>
      </c>
      <c r="AM968" s="100" t="s">
        <v>444</v>
      </c>
      <c r="AN968" s="100">
        <v>0</v>
      </c>
      <c r="AO968" s="131">
        <v>0</v>
      </c>
      <c r="AP968" s="212" t="s">
        <v>404</v>
      </c>
      <c r="AQ968" s="133" t="s">
        <v>445</v>
      </c>
    </row>
    <row r="969" spans="1:43" ht="45.75" customHeight="1" x14ac:dyDescent="0.15">
      <c r="A969" s="139" t="s">
        <v>496</v>
      </c>
      <c r="B969" s="101" t="s">
        <v>571</v>
      </c>
      <c r="C969" s="101" t="s">
        <v>602</v>
      </c>
      <c r="D969" s="160" t="s">
        <v>518</v>
      </c>
      <c r="E969" s="101"/>
      <c r="F969" s="101" t="s">
        <v>259</v>
      </c>
      <c r="G969" s="101"/>
      <c r="H969" s="101"/>
      <c r="I969" s="101"/>
      <c r="J969" s="101"/>
      <c r="K969" s="101"/>
      <c r="L969" s="101"/>
      <c r="M969" s="101" t="s">
        <v>436</v>
      </c>
      <c r="N969" s="101" t="s">
        <v>499</v>
      </c>
      <c r="O969" s="127" t="s">
        <v>438</v>
      </c>
      <c r="P969" s="101" t="s">
        <v>473</v>
      </c>
      <c r="Q969" s="136">
        <v>31</v>
      </c>
      <c r="R969" s="202"/>
      <c r="S969" s="101"/>
      <c r="T969" s="101"/>
      <c r="U969" s="101"/>
      <c r="V969" s="134"/>
      <c r="W969" s="99">
        <v>0</v>
      </c>
      <c r="X969" s="100">
        <v>0</v>
      </c>
      <c r="Y969" s="228">
        <f t="shared" si="142"/>
        <v>0</v>
      </c>
      <c r="Z969" s="100" t="s">
        <v>444</v>
      </c>
      <c r="AA969" s="100">
        <v>0</v>
      </c>
      <c r="AB969" s="100">
        <v>0</v>
      </c>
      <c r="AC969" s="209" t="s">
        <v>496</v>
      </c>
      <c r="AD969" s="207">
        <v>0</v>
      </c>
      <c r="AE969" s="100">
        <v>0</v>
      </c>
      <c r="AF969" s="230">
        <f t="shared" si="145"/>
        <v>0</v>
      </c>
      <c r="AG969" s="100">
        <v>0</v>
      </c>
      <c r="AH969" s="100">
        <v>0</v>
      </c>
      <c r="AI969" s="230">
        <f t="shared" si="146"/>
        <v>0</v>
      </c>
      <c r="AJ969" s="100">
        <f t="shared" si="147"/>
        <v>0</v>
      </c>
      <c r="AK969" s="100">
        <f t="shared" si="147"/>
        <v>0</v>
      </c>
      <c r="AL969" s="104">
        <f t="shared" si="139"/>
        <v>0</v>
      </c>
      <c r="AM969" s="100" t="s">
        <v>444</v>
      </c>
      <c r="AN969" s="100">
        <v>0</v>
      </c>
      <c r="AO969" s="131">
        <v>0</v>
      </c>
      <c r="AP969" s="212" t="s">
        <v>404</v>
      </c>
      <c r="AQ969" s="133" t="s">
        <v>445</v>
      </c>
    </row>
    <row r="970" spans="1:43" ht="45.75" customHeight="1" x14ac:dyDescent="0.15">
      <c r="A970" s="139" t="s">
        <v>496</v>
      </c>
      <c r="B970" s="101" t="s">
        <v>571</v>
      </c>
      <c r="C970" s="101" t="s">
        <v>602</v>
      </c>
      <c r="D970" s="160" t="s">
        <v>519</v>
      </c>
      <c r="E970" s="101"/>
      <c r="F970" s="101" t="s">
        <v>259</v>
      </c>
      <c r="G970" s="101"/>
      <c r="H970" s="101"/>
      <c r="I970" s="101"/>
      <c r="J970" s="101"/>
      <c r="K970" s="101"/>
      <c r="L970" s="101"/>
      <c r="M970" s="101" t="s">
        <v>436</v>
      </c>
      <c r="N970" s="101" t="s">
        <v>499</v>
      </c>
      <c r="O970" s="127" t="s">
        <v>438</v>
      </c>
      <c r="P970" s="101" t="s">
        <v>473</v>
      </c>
      <c r="Q970" s="136">
        <v>31</v>
      </c>
      <c r="R970" s="202"/>
      <c r="S970" s="101"/>
      <c r="T970" s="101"/>
      <c r="U970" s="101"/>
      <c r="V970" s="134"/>
      <c r="W970" s="99">
        <v>0</v>
      </c>
      <c r="X970" s="100">
        <v>0</v>
      </c>
      <c r="Y970" s="228">
        <f t="shared" si="142"/>
        <v>0</v>
      </c>
      <c r="Z970" s="100" t="s">
        <v>444</v>
      </c>
      <c r="AA970" s="100">
        <v>0</v>
      </c>
      <c r="AB970" s="100">
        <v>0</v>
      </c>
      <c r="AC970" s="209" t="s">
        <v>496</v>
      </c>
      <c r="AD970" s="207">
        <v>0</v>
      </c>
      <c r="AE970" s="100">
        <v>0</v>
      </c>
      <c r="AF970" s="230">
        <f t="shared" si="145"/>
        <v>0</v>
      </c>
      <c r="AG970" s="100">
        <v>0</v>
      </c>
      <c r="AH970" s="100">
        <v>0</v>
      </c>
      <c r="AI970" s="230">
        <f t="shared" si="146"/>
        <v>0</v>
      </c>
      <c r="AJ970" s="100">
        <f t="shared" si="147"/>
        <v>0</v>
      </c>
      <c r="AK970" s="100">
        <f t="shared" si="147"/>
        <v>0</v>
      </c>
      <c r="AL970" s="104">
        <f t="shared" si="139"/>
        <v>0</v>
      </c>
      <c r="AM970" s="100" t="s">
        <v>444</v>
      </c>
      <c r="AN970" s="100">
        <v>0</v>
      </c>
      <c r="AO970" s="131">
        <v>0</v>
      </c>
      <c r="AP970" s="212" t="s">
        <v>404</v>
      </c>
      <c r="AQ970" s="133" t="s">
        <v>445</v>
      </c>
    </row>
    <row r="971" spans="1:43" ht="45.75" customHeight="1" x14ac:dyDescent="0.15">
      <c r="A971" s="139" t="s">
        <v>496</v>
      </c>
      <c r="B971" s="101" t="s">
        <v>571</v>
      </c>
      <c r="C971" s="101" t="s">
        <v>602</v>
      </c>
      <c r="D971" s="160" t="s">
        <v>520</v>
      </c>
      <c r="E971" s="101"/>
      <c r="F971" s="101" t="s">
        <v>259</v>
      </c>
      <c r="G971" s="101"/>
      <c r="H971" s="101"/>
      <c r="I971" s="101"/>
      <c r="J971" s="101"/>
      <c r="K971" s="101"/>
      <c r="L971" s="101"/>
      <c r="M971" s="101" t="s">
        <v>436</v>
      </c>
      <c r="N971" s="101" t="s">
        <v>499</v>
      </c>
      <c r="O971" s="127" t="s">
        <v>438</v>
      </c>
      <c r="P971" s="101" t="s">
        <v>473</v>
      </c>
      <c r="Q971" s="136">
        <v>31</v>
      </c>
      <c r="R971" s="202"/>
      <c r="S971" s="101"/>
      <c r="T971" s="101"/>
      <c r="U971" s="101"/>
      <c r="V971" s="134"/>
      <c r="W971" s="99">
        <v>0</v>
      </c>
      <c r="X971" s="100">
        <v>0</v>
      </c>
      <c r="Y971" s="228">
        <f t="shared" si="142"/>
        <v>0</v>
      </c>
      <c r="Z971" s="100" t="s">
        <v>444</v>
      </c>
      <c r="AA971" s="100">
        <v>0</v>
      </c>
      <c r="AB971" s="100">
        <v>0</v>
      </c>
      <c r="AC971" s="209" t="s">
        <v>496</v>
      </c>
      <c r="AD971" s="207">
        <v>0</v>
      </c>
      <c r="AE971" s="100">
        <v>0</v>
      </c>
      <c r="AF971" s="230">
        <f t="shared" si="145"/>
        <v>0</v>
      </c>
      <c r="AG971" s="100">
        <v>0</v>
      </c>
      <c r="AH971" s="100">
        <v>0</v>
      </c>
      <c r="AI971" s="230">
        <f t="shared" si="146"/>
        <v>0</v>
      </c>
      <c r="AJ971" s="100">
        <f t="shared" si="147"/>
        <v>0</v>
      </c>
      <c r="AK971" s="100">
        <f t="shared" si="147"/>
        <v>0</v>
      </c>
      <c r="AL971" s="104">
        <f t="shared" si="139"/>
        <v>0</v>
      </c>
      <c r="AM971" s="100" t="s">
        <v>444</v>
      </c>
      <c r="AN971" s="100">
        <v>0</v>
      </c>
      <c r="AO971" s="131">
        <v>0</v>
      </c>
      <c r="AP971" s="212" t="s">
        <v>404</v>
      </c>
      <c r="AQ971" s="133" t="s">
        <v>445</v>
      </c>
    </row>
    <row r="972" spans="1:43" ht="45.75" customHeight="1" x14ac:dyDescent="0.15">
      <c r="A972" s="139" t="s">
        <v>496</v>
      </c>
      <c r="B972" s="101" t="s">
        <v>571</v>
      </c>
      <c r="C972" s="101" t="s">
        <v>602</v>
      </c>
      <c r="D972" s="160" t="s">
        <v>521</v>
      </c>
      <c r="E972" s="101"/>
      <c r="F972" s="101" t="s">
        <v>259</v>
      </c>
      <c r="G972" s="101"/>
      <c r="H972" s="101"/>
      <c r="I972" s="101"/>
      <c r="J972" s="101"/>
      <c r="K972" s="101"/>
      <c r="L972" s="101"/>
      <c r="M972" s="101" t="s">
        <v>436</v>
      </c>
      <c r="N972" s="101" t="s">
        <v>499</v>
      </c>
      <c r="O972" s="127" t="s">
        <v>438</v>
      </c>
      <c r="P972" s="101" t="s">
        <v>473</v>
      </c>
      <c r="Q972" s="136">
        <v>31</v>
      </c>
      <c r="R972" s="202"/>
      <c r="S972" s="101"/>
      <c r="T972" s="101"/>
      <c r="U972" s="101"/>
      <c r="V972" s="134"/>
      <c r="W972" s="99">
        <v>0</v>
      </c>
      <c r="X972" s="100">
        <v>0</v>
      </c>
      <c r="Y972" s="228">
        <f t="shared" si="142"/>
        <v>0</v>
      </c>
      <c r="Z972" s="100" t="s">
        <v>444</v>
      </c>
      <c r="AA972" s="100">
        <v>0</v>
      </c>
      <c r="AB972" s="100">
        <v>0</v>
      </c>
      <c r="AC972" s="209" t="s">
        <v>496</v>
      </c>
      <c r="AD972" s="207">
        <v>0</v>
      </c>
      <c r="AE972" s="100">
        <v>0</v>
      </c>
      <c r="AF972" s="230">
        <f t="shared" si="145"/>
        <v>0</v>
      </c>
      <c r="AG972" s="100">
        <v>0</v>
      </c>
      <c r="AH972" s="100">
        <v>0</v>
      </c>
      <c r="AI972" s="230">
        <f t="shared" si="146"/>
        <v>0</v>
      </c>
      <c r="AJ972" s="100">
        <f t="shared" si="147"/>
        <v>0</v>
      </c>
      <c r="AK972" s="100">
        <f t="shared" si="147"/>
        <v>0</v>
      </c>
      <c r="AL972" s="104">
        <f t="shared" si="139"/>
        <v>0</v>
      </c>
      <c r="AM972" s="100" t="s">
        <v>444</v>
      </c>
      <c r="AN972" s="100">
        <v>0</v>
      </c>
      <c r="AO972" s="131">
        <v>0</v>
      </c>
      <c r="AP972" s="212" t="s">
        <v>404</v>
      </c>
      <c r="AQ972" s="133" t="s">
        <v>445</v>
      </c>
    </row>
    <row r="973" spans="1:43" ht="45.75" customHeight="1" x14ac:dyDescent="0.15">
      <c r="A973" s="139" t="s">
        <v>496</v>
      </c>
      <c r="B973" s="101" t="s">
        <v>571</v>
      </c>
      <c r="C973" s="101" t="s">
        <v>602</v>
      </c>
      <c r="D973" s="160" t="s">
        <v>522</v>
      </c>
      <c r="E973" s="101"/>
      <c r="F973" s="101" t="s">
        <v>259</v>
      </c>
      <c r="G973" s="101"/>
      <c r="H973" s="101"/>
      <c r="I973" s="101"/>
      <c r="J973" s="101"/>
      <c r="K973" s="101"/>
      <c r="L973" s="101"/>
      <c r="M973" s="101" t="s">
        <v>436</v>
      </c>
      <c r="N973" s="101" t="s">
        <v>499</v>
      </c>
      <c r="O973" s="127" t="s">
        <v>438</v>
      </c>
      <c r="P973" s="101" t="s">
        <v>473</v>
      </c>
      <c r="Q973" s="136">
        <v>31</v>
      </c>
      <c r="R973" s="202"/>
      <c r="S973" s="101"/>
      <c r="T973" s="101"/>
      <c r="U973" s="101"/>
      <c r="V973" s="134"/>
      <c r="W973" s="99">
        <v>0</v>
      </c>
      <c r="X973" s="100">
        <v>0</v>
      </c>
      <c r="Y973" s="228">
        <f t="shared" si="142"/>
        <v>0</v>
      </c>
      <c r="Z973" s="100" t="s">
        <v>444</v>
      </c>
      <c r="AA973" s="100">
        <v>0</v>
      </c>
      <c r="AB973" s="100">
        <v>0</v>
      </c>
      <c r="AC973" s="209" t="s">
        <v>496</v>
      </c>
      <c r="AD973" s="207">
        <v>0</v>
      </c>
      <c r="AE973" s="100">
        <v>0</v>
      </c>
      <c r="AF973" s="230">
        <f t="shared" si="145"/>
        <v>0</v>
      </c>
      <c r="AG973" s="100">
        <v>0</v>
      </c>
      <c r="AH973" s="100">
        <v>5</v>
      </c>
      <c r="AI973" s="230">
        <f t="shared" si="146"/>
        <v>5</v>
      </c>
      <c r="AJ973" s="100">
        <f t="shared" si="147"/>
        <v>0</v>
      </c>
      <c r="AK973" s="100">
        <f t="shared" si="147"/>
        <v>5</v>
      </c>
      <c r="AL973" s="104">
        <f t="shared" si="139"/>
        <v>5</v>
      </c>
      <c r="AM973" s="100" t="s">
        <v>444</v>
      </c>
      <c r="AN973" s="100">
        <v>0</v>
      </c>
      <c r="AO973" s="131">
        <v>0</v>
      </c>
      <c r="AP973" s="212" t="s">
        <v>404</v>
      </c>
      <c r="AQ973" s="133" t="s">
        <v>445</v>
      </c>
    </row>
    <row r="974" spans="1:43" ht="45.75" customHeight="1" x14ac:dyDescent="0.15">
      <c r="A974" s="139" t="s">
        <v>496</v>
      </c>
      <c r="B974" s="101" t="s">
        <v>571</v>
      </c>
      <c r="C974" s="101" t="s">
        <v>602</v>
      </c>
      <c r="D974" s="160" t="s">
        <v>523</v>
      </c>
      <c r="E974" s="101"/>
      <c r="F974" s="101" t="s">
        <v>259</v>
      </c>
      <c r="G974" s="101"/>
      <c r="H974" s="101"/>
      <c r="I974" s="101"/>
      <c r="J974" s="101"/>
      <c r="K974" s="101"/>
      <c r="L974" s="101"/>
      <c r="M974" s="101" t="s">
        <v>436</v>
      </c>
      <c r="N974" s="101" t="s">
        <v>499</v>
      </c>
      <c r="O974" s="127" t="s">
        <v>438</v>
      </c>
      <c r="P974" s="101" t="s">
        <v>473</v>
      </c>
      <c r="Q974" s="136">
        <v>31</v>
      </c>
      <c r="R974" s="202"/>
      <c r="S974" s="101"/>
      <c r="T974" s="101"/>
      <c r="U974" s="101"/>
      <c r="V974" s="134"/>
      <c r="W974" s="99">
        <v>0</v>
      </c>
      <c r="X974" s="100">
        <v>0</v>
      </c>
      <c r="Y974" s="228">
        <f t="shared" si="142"/>
        <v>0</v>
      </c>
      <c r="Z974" s="100" t="s">
        <v>444</v>
      </c>
      <c r="AA974" s="100">
        <v>0</v>
      </c>
      <c r="AB974" s="100">
        <v>0</v>
      </c>
      <c r="AC974" s="209" t="s">
        <v>496</v>
      </c>
      <c r="AD974" s="207">
        <v>0</v>
      </c>
      <c r="AE974" s="100">
        <v>0</v>
      </c>
      <c r="AF974" s="230">
        <f t="shared" si="145"/>
        <v>0</v>
      </c>
      <c r="AG974" s="100">
        <v>0</v>
      </c>
      <c r="AH974" s="100">
        <v>9</v>
      </c>
      <c r="AI974" s="230">
        <f t="shared" si="146"/>
        <v>9</v>
      </c>
      <c r="AJ974" s="100">
        <f t="shared" si="147"/>
        <v>0</v>
      </c>
      <c r="AK974" s="100">
        <f t="shared" si="147"/>
        <v>9</v>
      </c>
      <c r="AL974" s="104">
        <f t="shared" si="139"/>
        <v>9</v>
      </c>
      <c r="AM974" s="100" t="s">
        <v>444</v>
      </c>
      <c r="AN974" s="100">
        <v>0</v>
      </c>
      <c r="AO974" s="131">
        <v>0</v>
      </c>
      <c r="AP974" s="212" t="s">
        <v>404</v>
      </c>
      <c r="AQ974" s="133" t="s">
        <v>445</v>
      </c>
    </row>
    <row r="975" spans="1:43" ht="45.75" customHeight="1" x14ac:dyDescent="0.15">
      <c r="A975" s="139" t="s">
        <v>496</v>
      </c>
      <c r="B975" s="101" t="s">
        <v>571</v>
      </c>
      <c r="C975" s="101" t="s">
        <v>602</v>
      </c>
      <c r="D975" s="160" t="s">
        <v>524</v>
      </c>
      <c r="E975" s="101"/>
      <c r="F975" s="101" t="s">
        <v>259</v>
      </c>
      <c r="G975" s="101"/>
      <c r="H975" s="101"/>
      <c r="I975" s="101"/>
      <c r="J975" s="101"/>
      <c r="K975" s="101"/>
      <c r="L975" s="101"/>
      <c r="M975" s="101" t="s">
        <v>436</v>
      </c>
      <c r="N975" s="101" t="s">
        <v>499</v>
      </c>
      <c r="O975" s="127" t="s">
        <v>438</v>
      </c>
      <c r="P975" s="101" t="s">
        <v>473</v>
      </c>
      <c r="Q975" s="136">
        <v>31</v>
      </c>
      <c r="R975" s="202"/>
      <c r="S975" s="101"/>
      <c r="T975" s="101"/>
      <c r="U975" s="101"/>
      <c r="V975" s="134"/>
      <c r="W975" s="99">
        <v>0</v>
      </c>
      <c r="X975" s="100">
        <v>0</v>
      </c>
      <c r="Y975" s="228">
        <f t="shared" si="142"/>
        <v>0</v>
      </c>
      <c r="Z975" s="100" t="s">
        <v>444</v>
      </c>
      <c r="AA975" s="100">
        <v>0</v>
      </c>
      <c r="AB975" s="100">
        <v>0</v>
      </c>
      <c r="AC975" s="209" t="s">
        <v>496</v>
      </c>
      <c r="AD975" s="207">
        <v>0</v>
      </c>
      <c r="AE975" s="100">
        <v>0</v>
      </c>
      <c r="AF975" s="230">
        <f t="shared" si="145"/>
        <v>0</v>
      </c>
      <c r="AG975" s="100">
        <v>0</v>
      </c>
      <c r="AH975" s="100">
        <v>5</v>
      </c>
      <c r="AI975" s="230">
        <f t="shared" si="146"/>
        <v>5</v>
      </c>
      <c r="AJ975" s="100">
        <f t="shared" si="147"/>
        <v>0</v>
      </c>
      <c r="AK975" s="100">
        <f t="shared" si="147"/>
        <v>5</v>
      </c>
      <c r="AL975" s="104">
        <f t="shared" si="139"/>
        <v>5</v>
      </c>
      <c r="AM975" s="100" t="s">
        <v>444</v>
      </c>
      <c r="AN975" s="100">
        <v>0</v>
      </c>
      <c r="AO975" s="131">
        <v>0</v>
      </c>
      <c r="AP975" s="212" t="s">
        <v>404</v>
      </c>
      <c r="AQ975" s="133" t="s">
        <v>445</v>
      </c>
    </row>
    <row r="976" spans="1:43" ht="45.75" customHeight="1" x14ac:dyDescent="0.15">
      <c r="A976" s="139" t="s">
        <v>496</v>
      </c>
      <c r="B976" s="101" t="s">
        <v>571</v>
      </c>
      <c r="C976" s="101" t="s">
        <v>602</v>
      </c>
      <c r="D976" s="160" t="s">
        <v>525</v>
      </c>
      <c r="E976" s="101"/>
      <c r="F976" s="101" t="s">
        <v>259</v>
      </c>
      <c r="G976" s="101"/>
      <c r="H976" s="101"/>
      <c r="I976" s="101"/>
      <c r="J976" s="101"/>
      <c r="K976" s="101"/>
      <c r="L976" s="101"/>
      <c r="M976" s="101" t="s">
        <v>436</v>
      </c>
      <c r="N976" s="101" t="s">
        <v>499</v>
      </c>
      <c r="O976" s="127" t="s">
        <v>438</v>
      </c>
      <c r="P976" s="101" t="s">
        <v>473</v>
      </c>
      <c r="Q976" s="136">
        <v>31</v>
      </c>
      <c r="R976" s="202"/>
      <c r="S976" s="101"/>
      <c r="T976" s="101"/>
      <c r="U976" s="101"/>
      <c r="V976" s="134"/>
      <c r="W976" s="99">
        <v>0</v>
      </c>
      <c r="X976" s="100">
        <v>0</v>
      </c>
      <c r="Y976" s="228">
        <f t="shared" si="142"/>
        <v>0</v>
      </c>
      <c r="Z976" s="100" t="s">
        <v>444</v>
      </c>
      <c r="AA976" s="100">
        <v>0</v>
      </c>
      <c r="AB976" s="100">
        <v>0</v>
      </c>
      <c r="AC976" s="209" t="s">
        <v>496</v>
      </c>
      <c r="AD976" s="207">
        <v>0</v>
      </c>
      <c r="AE976" s="100">
        <v>0</v>
      </c>
      <c r="AF976" s="230">
        <f t="shared" si="145"/>
        <v>0</v>
      </c>
      <c r="AG976" s="100">
        <v>0</v>
      </c>
      <c r="AH976" s="100">
        <v>0</v>
      </c>
      <c r="AI976" s="230">
        <f t="shared" si="146"/>
        <v>0</v>
      </c>
      <c r="AJ976" s="100">
        <f t="shared" si="147"/>
        <v>0</v>
      </c>
      <c r="AK976" s="100">
        <f t="shared" si="147"/>
        <v>0</v>
      </c>
      <c r="AL976" s="104">
        <f t="shared" si="139"/>
        <v>0</v>
      </c>
      <c r="AM976" s="100" t="s">
        <v>444</v>
      </c>
      <c r="AN976" s="100">
        <v>0</v>
      </c>
      <c r="AO976" s="131">
        <v>0</v>
      </c>
      <c r="AP976" s="212" t="s">
        <v>404</v>
      </c>
      <c r="AQ976" s="133" t="s">
        <v>445</v>
      </c>
    </row>
    <row r="977" spans="1:43" ht="45.75" customHeight="1" x14ac:dyDescent="0.15">
      <c r="A977" s="139" t="s">
        <v>496</v>
      </c>
      <c r="B977" s="101" t="s">
        <v>571</v>
      </c>
      <c r="C977" s="101" t="s">
        <v>602</v>
      </c>
      <c r="D977" s="160" t="s">
        <v>526</v>
      </c>
      <c r="E977" s="101"/>
      <c r="F977" s="101" t="s">
        <v>259</v>
      </c>
      <c r="G977" s="101"/>
      <c r="H977" s="101"/>
      <c r="I977" s="101"/>
      <c r="J977" s="101"/>
      <c r="K977" s="101"/>
      <c r="L977" s="101"/>
      <c r="M977" s="101" t="s">
        <v>436</v>
      </c>
      <c r="N977" s="101" t="s">
        <v>499</v>
      </c>
      <c r="O977" s="127" t="s">
        <v>438</v>
      </c>
      <c r="P977" s="101" t="s">
        <v>473</v>
      </c>
      <c r="Q977" s="136">
        <v>31</v>
      </c>
      <c r="R977" s="202"/>
      <c r="S977" s="101"/>
      <c r="T977" s="101"/>
      <c r="U977" s="101"/>
      <c r="V977" s="134"/>
      <c r="W977" s="99">
        <v>0</v>
      </c>
      <c r="X977" s="100">
        <v>0</v>
      </c>
      <c r="Y977" s="228">
        <f t="shared" si="142"/>
        <v>0</v>
      </c>
      <c r="Z977" s="100" t="s">
        <v>444</v>
      </c>
      <c r="AA977" s="100">
        <v>0</v>
      </c>
      <c r="AB977" s="100">
        <v>0</v>
      </c>
      <c r="AC977" s="209" t="s">
        <v>496</v>
      </c>
      <c r="AD977" s="207">
        <v>0</v>
      </c>
      <c r="AE977" s="100">
        <v>0</v>
      </c>
      <c r="AF977" s="230">
        <f t="shared" si="145"/>
        <v>0</v>
      </c>
      <c r="AG977" s="100">
        <v>0</v>
      </c>
      <c r="AH977" s="100">
        <v>2</v>
      </c>
      <c r="AI977" s="230">
        <f t="shared" si="146"/>
        <v>2</v>
      </c>
      <c r="AJ977" s="100">
        <f t="shared" si="147"/>
        <v>0</v>
      </c>
      <c r="AK977" s="100">
        <f t="shared" si="147"/>
        <v>2</v>
      </c>
      <c r="AL977" s="104">
        <f t="shared" si="139"/>
        <v>2</v>
      </c>
      <c r="AM977" s="100" t="s">
        <v>444</v>
      </c>
      <c r="AN977" s="100">
        <v>0</v>
      </c>
      <c r="AO977" s="131">
        <v>0</v>
      </c>
      <c r="AP977" s="212" t="s">
        <v>404</v>
      </c>
      <c r="AQ977" s="133" t="s">
        <v>445</v>
      </c>
    </row>
    <row r="978" spans="1:43" ht="45.75" customHeight="1" x14ac:dyDescent="0.15">
      <c r="A978" s="139" t="s">
        <v>496</v>
      </c>
      <c r="B978" s="101" t="s">
        <v>571</v>
      </c>
      <c r="C978" s="101" t="s">
        <v>602</v>
      </c>
      <c r="D978" s="160" t="s">
        <v>527</v>
      </c>
      <c r="E978" s="101"/>
      <c r="F978" s="101" t="s">
        <v>259</v>
      </c>
      <c r="G978" s="101"/>
      <c r="H978" s="101"/>
      <c r="I978" s="101"/>
      <c r="J978" s="101"/>
      <c r="K978" s="101"/>
      <c r="L978" s="101"/>
      <c r="M978" s="101" t="s">
        <v>436</v>
      </c>
      <c r="N978" s="101" t="s">
        <v>499</v>
      </c>
      <c r="O978" s="127" t="s">
        <v>438</v>
      </c>
      <c r="P978" s="101" t="s">
        <v>473</v>
      </c>
      <c r="Q978" s="136">
        <v>31</v>
      </c>
      <c r="R978" s="202"/>
      <c r="S978" s="101"/>
      <c r="T978" s="101"/>
      <c r="U978" s="101"/>
      <c r="V978" s="134"/>
      <c r="W978" s="99">
        <v>0</v>
      </c>
      <c r="X978" s="100">
        <v>0</v>
      </c>
      <c r="Y978" s="228">
        <f t="shared" si="142"/>
        <v>0</v>
      </c>
      <c r="Z978" s="100" t="s">
        <v>444</v>
      </c>
      <c r="AA978" s="100">
        <v>0</v>
      </c>
      <c r="AB978" s="100">
        <v>0</v>
      </c>
      <c r="AC978" s="209" t="s">
        <v>496</v>
      </c>
      <c r="AD978" s="207">
        <v>0</v>
      </c>
      <c r="AE978" s="100">
        <v>0</v>
      </c>
      <c r="AF978" s="230">
        <f t="shared" si="145"/>
        <v>0</v>
      </c>
      <c r="AG978" s="100">
        <v>0</v>
      </c>
      <c r="AH978" s="100">
        <v>38</v>
      </c>
      <c r="AI978" s="230">
        <f t="shared" si="146"/>
        <v>38</v>
      </c>
      <c r="AJ978" s="100">
        <f t="shared" si="147"/>
        <v>0</v>
      </c>
      <c r="AK978" s="100">
        <f t="shared" si="147"/>
        <v>38</v>
      </c>
      <c r="AL978" s="104">
        <f t="shared" si="139"/>
        <v>38</v>
      </c>
      <c r="AM978" s="100" t="s">
        <v>444</v>
      </c>
      <c r="AN978" s="100">
        <v>0</v>
      </c>
      <c r="AO978" s="131">
        <v>0</v>
      </c>
      <c r="AP978" s="212" t="s">
        <v>404</v>
      </c>
      <c r="AQ978" s="133" t="s">
        <v>445</v>
      </c>
    </row>
    <row r="979" spans="1:43" ht="45.75" customHeight="1" x14ac:dyDescent="0.15">
      <c r="A979" s="139" t="s">
        <v>496</v>
      </c>
      <c r="B979" s="101" t="s">
        <v>571</v>
      </c>
      <c r="C979" s="101" t="s">
        <v>602</v>
      </c>
      <c r="D979" s="160" t="s">
        <v>528</v>
      </c>
      <c r="E979" s="101"/>
      <c r="F979" s="101" t="s">
        <v>259</v>
      </c>
      <c r="G979" s="101"/>
      <c r="H979" s="101"/>
      <c r="I979" s="101"/>
      <c r="J979" s="101"/>
      <c r="K979" s="101"/>
      <c r="L979" s="101"/>
      <c r="M979" s="101" t="s">
        <v>436</v>
      </c>
      <c r="N979" s="101" t="s">
        <v>499</v>
      </c>
      <c r="O979" s="127" t="s">
        <v>438</v>
      </c>
      <c r="P979" s="101" t="s">
        <v>473</v>
      </c>
      <c r="Q979" s="136">
        <v>31</v>
      </c>
      <c r="R979" s="202"/>
      <c r="S979" s="101"/>
      <c r="T979" s="101"/>
      <c r="U979" s="101"/>
      <c r="V979" s="134"/>
      <c r="W979" s="99">
        <v>0</v>
      </c>
      <c r="X979" s="100">
        <v>0</v>
      </c>
      <c r="Y979" s="228">
        <f t="shared" si="142"/>
        <v>0</v>
      </c>
      <c r="Z979" s="100" t="s">
        <v>444</v>
      </c>
      <c r="AA979" s="100">
        <v>0</v>
      </c>
      <c r="AB979" s="100">
        <v>0</v>
      </c>
      <c r="AC979" s="209" t="s">
        <v>496</v>
      </c>
      <c r="AD979" s="207">
        <v>0</v>
      </c>
      <c r="AE979" s="100">
        <v>0</v>
      </c>
      <c r="AF979" s="230">
        <f t="shared" si="145"/>
        <v>0</v>
      </c>
      <c r="AG979" s="100">
        <v>0</v>
      </c>
      <c r="AH979" s="100">
        <v>0</v>
      </c>
      <c r="AI979" s="230">
        <f t="shared" si="146"/>
        <v>0</v>
      </c>
      <c r="AJ979" s="100">
        <f t="shared" si="147"/>
        <v>0</v>
      </c>
      <c r="AK979" s="100">
        <f t="shared" si="147"/>
        <v>0</v>
      </c>
      <c r="AL979" s="104">
        <f t="shared" si="139"/>
        <v>0</v>
      </c>
      <c r="AM979" s="100" t="s">
        <v>444</v>
      </c>
      <c r="AN979" s="100">
        <v>0</v>
      </c>
      <c r="AO979" s="131">
        <v>0</v>
      </c>
      <c r="AP979" s="212" t="s">
        <v>404</v>
      </c>
      <c r="AQ979" s="133" t="s">
        <v>445</v>
      </c>
    </row>
    <row r="980" spans="1:43" ht="45.75" customHeight="1" x14ac:dyDescent="0.15">
      <c r="A980" s="139" t="s">
        <v>496</v>
      </c>
      <c r="B980" s="101" t="s">
        <v>571</v>
      </c>
      <c r="C980" s="101" t="s">
        <v>602</v>
      </c>
      <c r="D980" s="160" t="s">
        <v>529</v>
      </c>
      <c r="E980" s="101"/>
      <c r="F980" s="101" t="s">
        <v>259</v>
      </c>
      <c r="G980" s="101"/>
      <c r="H980" s="101"/>
      <c r="I980" s="101"/>
      <c r="J980" s="101"/>
      <c r="K980" s="101"/>
      <c r="L980" s="101"/>
      <c r="M980" s="101" t="s">
        <v>436</v>
      </c>
      <c r="N980" s="101" t="s">
        <v>499</v>
      </c>
      <c r="O980" s="127" t="s">
        <v>438</v>
      </c>
      <c r="P980" s="101" t="s">
        <v>473</v>
      </c>
      <c r="Q980" s="136">
        <v>31</v>
      </c>
      <c r="R980" s="202"/>
      <c r="S980" s="101"/>
      <c r="T980" s="101"/>
      <c r="U980" s="101"/>
      <c r="V980" s="134"/>
      <c r="W980" s="99">
        <v>0</v>
      </c>
      <c r="X980" s="100">
        <v>0</v>
      </c>
      <c r="Y980" s="228">
        <f t="shared" si="142"/>
        <v>0</v>
      </c>
      <c r="Z980" s="100" t="s">
        <v>444</v>
      </c>
      <c r="AA980" s="100">
        <v>0</v>
      </c>
      <c r="AB980" s="100">
        <v>0</v>
      </c>
      <c r="AC980" s="209" t="s">
        <v>496</v>
      </c>
      <c r="AD980" s="207">
        <v>0</v>
      </c>
      <c r="AE980" s="100">
        <v>0</v>
      </c>
      <c r="AF980" s="230">
        <f t="shared" si="145"/>
        <v>0</v>
      </c>
      <c r="AG980" s="100">
        <v>0</v>
      </c>
      <c r="AH980" s="100">
        <v>0</v>
      </c>
      <c r="AI980" s="230">
        <f t="shared" si="146"/>
        <v>0</v>
      </c>
      <c r="AJ980" s="100">
        <f t="shared" si="147"/>
        <v>0</v>
      </c>
      <c r="AK980" s="100">
        <f t="shared" si="147"/>
        <v>0</v>
      </c>
      <c r="AL980" s="104">
        <f t="shared" si="139"/>
        <v>0</v>
      </c>
      <c r="AM980" s="100" t="s">
        <v>444</v>
      </c>
      <c r="AN980" s="100">
        <v>0</v>
      </c>
      <c r="AO980" s="131">
        <v>0</v>
      </c>
      <c r="AP980" s="212" t="s">
        <v>404</v>
      </c>
      <c r="AQ980" s="133" t="s">
        <v>445</v>
      </c>
    </row>
    <row r="981" spans="1:43" ht="45.75" customHeight="1" x14ac:dyDescent="0.15">
      <c r="A981" s="139" t="s">
        <v>496</v>
      </c>
      <c r="B981" s="101" t="s">
        <v>571</v>
      </c>
      <c r="C981" s="101" t="s">
        <v>602</v>
      </c>
      <c r="D981" s="160" t="s">
        <v>530</v>
      </c>
      <c r="E981" s="101"/>
      <c r="F981" s="101" t="s">
        <v>259</v>
      </c>
      <c r="G981" s="101"/>
      <c r="H981" s="101"/>
      <c r="I981" s="101"/>
      <c r="J981" s="101"/>
      <c r="K981" s="101"/>
      <c r="L981" s="101"/>
      <c r="M981" s="101" t="s">
        <v>436</v>
      </c>
      <c r="N981" s="101" t="s">
        <v>499</v>
      </c>
      <c r="O981" s="127" t="s">
        <v>438</v>
      </c>
      <c r="P981" s="101" t="s">
        <v>473</v>
      </c>
      <c r="Q981" s="136">
        <v>31</v>
      </c>
      <c r="R981" s="202"/>
      <c r="S981" s="101"/>
      <c r="T981" s="101"/>
      <c r="U981" s="101"/>
      <c r="V981" s="134"/>
      <c r="W981" s="99">
        <v>0</v>
      </c>
      <c r="X981" s="100">
        <v>0</v>
      </c>
      <c r="Y981" s="228">
        <f t="shared" si="142"/>
        <v>0</v>
      </c>
      <c r="Z981" s="100" t="s">
        <v>444</v>
      </c>
      <c r="AA981" s="100">
        <v>0</v>
      </c>
      <c r="AB981" s="100">
        <v>0</v>
      </c>
      <c r="AC981" s="209" t="s">
        <v>496</v>
      </c>
      <c r="AD981" s="207">
        <v>0</v>
      </c>
      <c r="AE981" s="100">
        <v>0</v>
      </c>
      <c r="AF981" s="230">
        <f t="shared" si="145"/>
        <v>0</v>
      </c>
      <c r="AG981" s="100">
        <v>0</v>
      </c>
      <c r="AH981" s="100">
        <v>0</v>
      </c>
      <c r="AI981" s="230">
        <f t="shared" si="146"/>
        <v>0</v>
      </c>
      <c r="AJ981" s="100">
        <f t="shared" si="147"/>
        <v>0</v>
      </c>
      <c r="AK981" s="100">
        <f t="shared" si="147"/>
        <v>0</v>
      </c>
      <c r="AL981" s="104">
        <f t="shared" si="139"/>
        <v>0</v>
      </c>
      <c r="AM981" s="100" t="s">
        <v>444</v>
      </c>
      <c r="AN981" s="100">
        <v>0</v>
      </c>
      <c r="AO981" s="131">
        <v>0</v>
      </c>
      <c r="AP981" s="212" t="s">
        <v>404</v>
      </c>
      <c r="AQ981" s="133" t="s">
        <v>445</v>
      </c>
    </row>
    <row r="982" spans="1:43" ht="45.75" customHeight="1" x14ac:dyDescent="0.15">
      <c r="A982" s="139" t="s">
        <v>496</v>
      </c>
      <c r="B982" s="101" t="s">
        <v>571</v>
      </c>
      <c r="C982" s="101" t="s">
        <v>602</v>
      </c>
      <c r="D982" s="160" t="s">
        <v>531</v>
      </c>
      <c r="E982" s="101"/>
      <c r="F982" s="101" t="s">
        <v>259</v>
      </c>
      <c r="G982" s="101"/>
      <c r="H982" s="101"/>
      <c r="I982" s="101"/>
      <c r="J982" s="101"/>
      <c r="K982" s="101"/>
      <c r="L982" s="101"/>
      <c r="M982" s="101" t="s">
        <v>436</v>
      </c>
      <c r="N982" s="101" t="s">
        <v>499</v>
      </c>
      <c r="O982" s="127" t="s">
        <v>438</v>
      </c>
      <c r="P982" s="101" t="s">
        <v>473</v>
      </c>
      <c r="Q982" s="136">
        <v>31</v>
      </c>
      <c r="R982" s="202"/>
      <c r="S982" s="101"/>
      <c r="T982" s="101"/>
      <c r="U982" s="101"/>
      <c r="V982" s="134"/>
      <c r="W982" s="99">
        <v>0</v>
      </c>
      <c r="X982" s="100">
        <v>0</v>
      </c>
      <c r="Y982" s="228">
        <f t="shared" si="142"/>
        <v>0</v>
      </c>
      <c r="Z982" s="100" t="s">
        <v>444</v>
      </c>
      <c r="AA982" s="100">
        <v>0</v>
      </c>
      <c r="AB982" s="100">
        <v>0</v>
      </c>
      <c r="AC982" s="209" t="s">
        <v>496</v>
      </c>
      <c r="AD982" s="207">
        <v>0</v>
      </c>
      <c r="AE982" s="100">
        <v>0</v>
      </c>
      <c r="AF982" s="230">
        <f t="shared" si="145"/>
        <v>0</v>
      </c>
      <c r="AG982" s="100">
        <v>0</v>
      </c>
      <c r="AH982" s="100">
        <v>0</v>
      </c>
      <c r="AI982" s="230">
        <f t="shared" si="146"/>
        <v>0</v>
      </c>
      <c r="AJ982" s="100">
        <f t="shared" si="147"/>
        <v>0</v>
      </c>
      <c r="AK982" s="100">
        <f t="shared" si="147"/>
        <v>0</v>
      </c>
      <c r="AL982" s="104">
        <f t="shared" si="139"/>
        <v>0</v>
      </c>
      <c r="AM982" s="100" t="s">
        <v>444</v>
      </c>
      <c r="AN982" s="100">
        <v>0</v>
      </c>
      <c r="AO982" s="131">
        <v>0</v>
      </c>
      <c r="AP982" s="212" t="s">
        <v>404</v>
      </c>
      <c r="AQ982" s="133" t="s">
        <v>445</v>
      </c>
    </row>
    <row r="983" spans="1:43" ht="45.75" customHeight="1" x14ac:dyDescent="0.15">
      <c r="A983" s="139" t="s">
        <v>496</v>
      </c>
      <c r="B983" s="101" t="s">
        <v>571</v>
      </c>
      <c r="C983" s="101" t="s">
        <v>602</v>
      </c>
      <c r="D983" s="160" t="s">
        <v>532</v>
      </c>
      <c r="E983" s="101"/>
      <c r="F983" s="101" t="s">
        <v>259</v>
      </c>
      <c r="G983" s="101"/>
      <c r="H983" s="101"/>
      <c r="I983" s="101"/>
      <c r="J983" s="101"/>
      <c r="K983" s="101"/>
      <c r="L983" s="101"/>
      <c r="M983" s="101" t="s">
        <v>436</v>
      </c>
      <c r="N983" s="101" t="s">
        <v>499</v>
      </c>
      <c r="O983" s="127" t="s">
        <v>438</v>
      </c>
      <c r="P983" s="101" t="s">
        <v>473</v>
      </c>
      <c r="Q983" s="136">
        <v>31</v>
      </c>
      <c r="R983" s="202"/>
      <c r="S983" s="101"/>
      <c r="T983" s="101"/>
      <c r="U983" s="101"/>
      <c r="V983" s="134"/>
      <c r="W983" s="99">
        <v>0</v>
      </c>
      <c r="X983" s="100">
        <v>0</v>
      </c>
      <c r="Y983" s="228">
        <f t="shared" si="142"/>
        <v>0</v>
      </c>
      <c r="Z983" s="100" t="s">
        <v>444</v>
      </c>
      <c r="AA983" s="100">
        <v>0</v>
      </c>
      <c r="AB983" s="100">
        <v>0</v>
      </c>
      <c r="AC983" s="209" t="s">
        <v>496</v>
      </c>
      <c r="AD983" s="207">
        <v>0</v>
      </c>
      <c r="AE983" s="100">
        <v>0</v>
      </c>
      <c r="AF983" s="230">
        <f t="shared" si="145"/>
        <v>0</v>
      </c>
      <c r="AG983" s="100">
        <v>0</v>
      </c>
      <c r="AH983" s="100">
        <v>4</v>
      </c>
      <c r="AI983" s="230">
        <f t="shared" si="146"/>
        <v>4</v>
      </c>
      <c r="AJ983" s="100">
        <f t="shared" si="147"/>
        <v>0</v>
      </c>
      <c r="AK983" s="100">
        <f t="shared" si="147"/>
        <v>4</v>
      </c>
      <c r="AL983" s="104">
        <f t="shared" si="139"/>
        <v>4</v>
      </c>
      <c r="AM983" s="100" t="s">
        <v>444</v>
      </c>
      <c r="AN983" s="100">
        <v>0</v>
      </c>
      <c r="AO983" s="131">
        <v>0</v>
      </c>
      <c r="AP983" s="212" t="s">
        <v>404</v>
      </c>
      <c r="AQ983" s="133" t="s">
        <v>445</v>
      </c>
    </row>
    <row r="984" spans="1:43" ht="45.75" customHeight="1" x14ac:dyDescent="0.15">
      <c r="A984" s="139" t="s">
        <v>496</v>
      </c>
      <c r="B984" s="101" t="s">
        <v>571</v>
      </c>
      <c r="C984" s="101" t="s">
        <v>602</v>
      </c>
      <c r="D984" s="160" t="s">
        <v>533</v>
      </c>
      <c r="E984" s="101"/>
      <c r="F984" s="101" t="s">
        <v>259</v>
      </c>
      <c r="G984" s="101"/>
      <c r="H984" s="101"/>
      <c r="I984" s="101"/>
      <c r="J984" s="101"/>
      <c r="K984" s="101"/>
      <c r="L984" s="101"/>
      <c r="M984" s="101" t="s">
        <v>436</v>
      </c>
      <c r="N984" s="101" t="s">
        <v>499</v>
      </c>
      <c r="O984" s="127" t="s">
        <v>438</v>
      </c>
      <c r="P984" s="101" t="s">
        <v>473</v>
      </c>
      <c r="Q984" s="136">
        <v>31</v>
      </c>
      <c r="R984" s="202"/>
      <c r="S984" s="101"/>
      <c r="T984" s="101"/>
      <c r="U984" s="101"/>
      <c r="V984" s="134"/>
      <c r="W984" s="99">
        <v>0</v>
      </c>
      <c r="X984" s="100">
        <v>0</v>
      </c>
      <c r="Y984" s="228">
        <f t="shared" si="142"/>
        <v>0</v>
      </c>
      <c r="Z984" s="100" t="s">
        <v>444</v>
      </c>
      <c r="AA984" s="100">
        <v>0</v>
      </c>
      <c r="AB984" s="100">
        <v>0</v>
      </c>
      <c r="AC984" s="209" t="s">
        <v>496</v>
      </c>
      <c r="AD984" s="207">
        <v>0</v>
      </c>
      <c r="AE984" s="100">
        <v>0</v>
      </c>
      <c r="AF984" s="230">
        <f t="shared" si="145"/>
        <v>0</v>
      </c>
      <c r="AG984" s="100">
        <v>0</v>
      </c>
      <c r="AH984" s="100">
        <v>2</v>
      </c>
      <c r="AI984" s="230">
        <f t="shared" si="146"/>
        <v>2</v>
      </c>
      <c r="AJ984" s="100">
        <f t="shared" si="147"/>
        <v>0</v>
      </c>
      <c r="AK984" s="100">
        <f t="shared" si="147"/>
        <v>2</v>
      </c>
      <c r="AL984" s="104">
        <f t="shared" si="139"/>
        <v>2</v>
      </c>
      <c r="AM984" s="100" t="s">
        <v>444</v>
      </c>
      <c r="AN984" s="100">
        <v>0</v>
      </c>
      <c r="AO984" s="131">
        <v>0</v>
      </c>
      <c r="AP984" s="212" t="s">
        <v>404</v>
      </c>
      <c r="AQ984" s="133" t="s">
        <v>445</v>
      </c>
    </row>
    <row r="985" spans="1:43" ht="45.75" customHeight="1" x14ac:dyDescent="0.15">
      <c r="A985" s="139" t="s">
        <v>496</v>
      </c>
      <c r="B985" s="101" t="s">
        <v>571</v>
      </c>
      <c r="C985" s="101" t="s">
        <v>602</v>
      </c>
      <c r="D985" s="160" t="s">
        <v>534</v>
      </c>
      <c r="E985" s="101"/>
      <c r="F985" s="101" t="s">
        <v>259</v>
      </c>
      <c r="G985" s="101"/>
      <c r="H985" s="101"/>
      <c r="I985" s="101"/>
      <c r="J985" s="101"/>
      <c r="K985" s="101"/>
      <c r="L985" s="101"/>
      <c r="M985" s="101" t="s">
        <v>436</v>
      </c>
      <c r="N985" s="101" t="s">
        <v>499</v>
      </c>
      <c r="O985" s="127" t="s">
        <v>438</v>
      </c>
      <c r="P985" s="101" t="s">
        <v>473</v>
      </c>
      <c r="Q985" s="136">
        <v>31</v>
      </c>
      <c r="R985" s="202"/>
      <c r="S985" s="101"/>
      <c r="T985" s="101"/>
      <c r="U985" s="101"/>
      <c r="V985" s="134"/>
      <c r="W985" s="99">
        <v>0</v>
      </c>
      <c r="X985" s="100">
        <v>0</v>
      </c>
      <c r="Y985" s="228">
        <f t="shared" si="142"/>
        <v>0</v>
      </c>
      <c r="Z985" s="100" t="s">
        <v>444</v>
      </c>
      <c r="AA985" s="100">
        <v>0</v>
      </c>
      <c r="AB985" s="100">
        <v>0</v>
      </c>
      <c r="AC985" s="209" t="s">
        <v>496</v>
      </c>
      <c r="AD985" s="207">
        <v>0</v>
      </c>
      <c r="AE985" s="100">
        <v>0</v>
      </c>
      <c r="AF985" s="230">
        <f t="shared" si="145"/>
        <v>0</v>
      </c>
      <c r="AG985" s="100">
        <v>0</v>
      </c>
      <c r="AH985" s="100">
        <v>45</v>
      </c>
      <c r="AI985" s="230">
        <f t="shared" si="146"/>
        <v>45</v>
      </c>
      <c r="AJ985" s="100">
        <f t="shared" si="147"/>
        <v>0</v>
      </c>
      <c r="AK985" s="100">
        <f t="shared" si="147"/>
        <v>45</v>
      </c>
      <c r="AL985" s="104">
        <f t="shared" si="139"/>
        <v>45</v>
      </c>
      <c r="AM985" s="100" t="s">
        <v>444</v>
      </c>
      <c r="AN985" s="100">
        <v>0</v>
      </c>
      <c r="AO985" s="131">
        <v>0</v>
      </c>
      <c r="AP985" s="212" t="s">
        <v>404</v>
      </c>
      <c r="AQ985" s="133" t="s">
        <v>445</v>
      </c>
    </row>
    <row r="986" spans="1:43" ht="45.75" customHeight="1" x14ac:dyDescent="0.15">
      <c r="A986" s="139" t="s">
        <v>496</v>
      </c>
      <c r="B986" s="101" t="s">
        <v>571</v>
      </c>
      <c r="C986" s="101" t="s">
        <v>602</v>
      </c>
      <c r="D986" s="160" t="s">
        <v>536</v>
      </c>
      <c r="E986" s="101"/>
      <c r="F986" s="101" t="s">
        <v>259</v>
      </c>
      <c r="G986" s="101"/>
      <c r="H986" s="101"/>
      <c r="I986" s="101"/>
      <c r="J986" s="101"/>
      <c r="K986" s="101"/>
      <c r="L986" s="101"/>
      <c r="M986" s="101" t="s">
        <v>436</v>
      </c>
      <c r="N986" s="101" t="s">
        <v>499</v>
      </c>
      <c r="O986" s="127" t="s">
        <v>438</v>
      </c>
      <c r="P986" s="101" t="s">
        <v>473</v>
      </c>
      <c r="Q986" s="136">
        <v>31</v>
      </c>
      <c r="R986" s="202"/>
      <c r="S986" s="101"/>
      <c r="T986" s="101"/>
      <c r="U986" s="101"/>
      <c r="V986" s="134"/>
      <c r="W986" s="99">
        <v>0</v>
      </c>
      <c r="X986" s="100">
        <v>0</v>
      </c>
      <c r="Y986" s="228">
        <f t="shared" si="142"/>
        <v>0</v>
      </c>
      <c r="Z986" s="100" t="s">
        <v>444</v>
      </c>
      <c r="AA986" s="100">
        <v>0</v>
      </c>
      <c r="AB986" s="100">
        <v>0</v>
      </c>
      <c r="AC986" s="209" t="s">
        <v>496</v>
      </c>
      <c r="AD986" s="207">
        <v>0</v>
      </c>
      <c r="AE986" s="100">
        <v>0</v>
      </c>
      <c r="AF986" s="230">
        <f t="shared" si="145"/>
        <v>0</v>
      </c>
      <c r="AG986" s="100">
        <v>0</v>
      </c>
      <c r="AH986" s="100">
        <v>1</v>
      </c>
      <c r="AI986" s="230">
        <f t="shared" si="146"/>
        <v>1</v>
      </c>
      <c r="AJ986" s="100">
        <f t="shared" si="147"/>
        <v>0</v>
      </c>
      <c r="AK986" s="100">
        <f t="shared" si="147"/>
        <v>1</v>
      </c>
      <c r="AL986" s="104">
        <f t="shared" ref="AL986:AL1018" si="148">+AJ986+AK986</f>
        <v>1</v>
      </c>
      <c r="AM986" s="100" t="s">
        <v>444</v>
      </c>
      <c r="AN986" s="100">
        <v>0</v>
      </c>
      <c r="AO986" s="131">
        <v>0</v>
      </c>
      <c r="AP986" s="212" t="s">
        <v>404</v>
      </c>
      <c r="AQ986" s="133" t="s">
        <v>445</v>
      </c>
    </row>
    <row r="987" spans="1:43" ht="45.75" customHeight="1" x14ac:dyDescent="0.15">
      <c r="A987" s="139" t="s">
        <v>496</v>
      </c>
      <c r="B987" s="101" t="s">
        <v>571</v>
      </c>
      <c r="C987" s="101" t="s">
        <v>602</v>
      </c>
      <c r="D987" s="160" t="s">
        <v>537</v>
      </c>
      <c r="E987" s="101"/>
      <c r="F987" s="101" t="s">
        <v>259</v>
      </c>
      <c r="G987" s="101"/>
      <c r="H987" s="101"/>
      <c r="I987" s="101"/>
      <c r="J987" s="101"/>
      <c r="K987" s="101"/>
      <c r="L987" s="101"/>
      <c r="M987" s="101" t="s">
        <v>436</v>
      </c>
      <c r="N987" s="101" t="s">
        <v>499</v>
      </c>
      <c r="O987" s="127" t="s">
        <v>438</v>
      </c>
      <c r="P987" s="101" t="s">
        <v>473</v>
      </c>
      <c r="Q987" s="136">
        <v>31</v>
      </c>
      <c r="R987" s="202"/>
      <c r="S987" s="101"/>
      <c r="T987" s="101"/>
      <c r="U987" s="101"/>
      <c r="V987" s="134"/>
      <c r="W987" s="99">
        <v>0</v>
      </c>
      <c r="X987" s="100">
        <v>0</v>
      </c>
      <c r="Y987" s="228">
        <f t="shared" si="142"/>
        <v>0</v>
      </c>
      <c r="Z987" s="100" t="s">
        <v>444</v>
      </c>
      <c r="AA987" s="100">
        <v>0</v>
      </c>
      <c r="AB987" s="100">
        <v>0</v>
      </c>
      <c r="AC987" s="209" t="s">
        <v>496</v>
      </c>
      <c r="AD987" s="207">
        <v>0</v>
      </c>
      <c r="AE987" s="100">
        <v>0</v>
      </c>
      <c r="AF987" s="230">
        <f t="shared" si="145"/>
        <v>0</v>
      </c>
      <c r="AG987" s="100">
        <v>0</v>
      </c>
      <c r="AH987" s="100">
        <v>35</v>
      </c>
      <c r="AI987" s="230">
        <f t="shared" si="146"/>
        <v>35</v>
      </c>
      <c r="AJ987" s="100">
        <f t="shared" si="147"/>
        <v>0</v>
      </c>
      <c r="AK987" s="100">
        <f t="shared" si="147"/>
        <v>35</v>
      </c>
      <c r="AL987" s="104">
        <f t="shared" si="148"/>
        <v>35</v>
      </c>
      <c r="AM987" s="100" t="s">
        <v>444</v>
      </c>
      <c r="AN987" s="100">
        <v>0</v>
      </c>
      <c r="AO987" s="131">
        <v>0</v>
      </c>
      <c r="AP987" s="212" t="s">
        <v>404</v>
      </c>
      <c r="AQ987" s="133" t="s">
        <v>445</v>
      </c>
    </row>
    <row r="988" spans="1:43" ht="45.75" customHeight="1" x14ac:dyDescent="0.15">
      <c r="A988" s="139" t="s">
        <v>496</v>
      </c>
      <c r="B988" s="101" t="s">
        <v>571</v>
      </c>
      <c r="C988" s="101" t="s">
        <v>602</v>
      </c>
      <c r="D988" s="160" t="s">
        <v>538</v>
      </c>
      <c r="E988" s="101"/>
      <c r="F988" s="101" t="s">
        <v>259</v>
      </c>
      <c r="G988" s="101"/>
      <c r="H988" s="101"/>
      <c r="I988" s="101"/>
      <c r="J988" s="101"/>
      <c r="K988" s="101"/>
      <c r="L988" s="101"/>
      <c r="M988" s="101" t="s">
        <v>436</v>
      </c>
      <c r="N988" s="101" t="s">
        <v>499</v>
      </c>
      <c r="O988" s="127" t="s">
        <v>438</v>
      </c>
      <c r="P988" s="101" t="s">
        <v>473</v>
      </c>
      <c r="Q988" s="136">
        <v>31</v>
      </c>
      <c r="R988" s="202"/>
      <c r="S988" s="101"/>
      <c r="T988" s="101"/>
      <c r="U988" s="101"/>
      <c r="V988" s="134"/>
      <c r="W988" s="99">
        <v>0</v>
      </c>
      <c r="X988" s="100">
        <v>0</v>
      </c>
      <c r="Y988" s="228">
        <f t="shared" si="142"/>
        <v>0</v>
      </c>
      <c r="Z988" s="100" t="s">
        <v>444</v>
      </c>
      <c r="AA988" s="100">
        <v>0</v>
      </c>
      <c r="AB988" s="100">
        <v>0</v>
      </c>
      <c r="AC988" s="209" t="s">
        <v>496</v>
      </c>
      <c r="AD988" s="207">
        <v>0</v>
      </c>
      <c r="AE988" s="100">
        <v>0</v>
      </c>
      <c r="AF988" s="230">
        <f t="shared" si="145"/>
        <v>0</v>
      </c>
      <c r="AG988" s="100">
        <v>0</v>
      </c>
      <c r="AH988" s="100">
        <v>23</v>
      </c>
      <c r="AI988" s="230">
        <f t="shared" si="146"/>
        <v>23</v>
      </c>
      <c r="AJ988" s="100">
        <f t="shared" si="147"/>
        <v>0</v>
      </c>
      <c r="AK988" s="100">
        <f t="shared" si="147"/>
        <v>23</v>
      </c>
      <c r="AL988" s="104">
        <f t="shared" si="148"/>
        <v>23</v>
      </c>
      <c r="AM988" s="100" t="s">
        <v>444</v>
      </c>
      <c r="AN988" s="100">
        <v>0</v>
      </c>
      <c r="AO988" s="131">
        <v>0</v>
      </c>
      <c r="AP988" s="212" t="s">
        <v>404</v>
      </c>
      <c r="AQ988" s="133" t="s">
        <v>445</v>
      </c>
    </row>
    <row r="989" spans="1:43" ht="45.75" customHeight="1" x14ac:dyDescent="0.15">
      <c r="A989" s="139" t="s">
        <v>496</v>
      </c>
      <c r="B989" s="101" t="s">
        <v>571</v>
      </c>
      <c r="C989" s="101" t="s">
        <v>602</v>
      </c>
      <c r="D989" s="160" t="s">
        <v>539</v>
      </c>
      <c r="E989" s="101"/>
      <c r="F989" s="101" t="s">
        <v>259</v>
      </c>
      <c r="G989" s="101"/>
      <c r="H989" s="101"/>
      <c r="I989" s="101"/>
      <c r="J989" s="101"/>
      <c r="K989" s="101"/>
      <c r="L989" s="101"/>
      <c r="M989" s="101" t="s">
        <v>436</v>
      </c>
      <c r="N989" s="101" t="s">
        <v>499</v>
      </c>
      <c r="O989" s="127" t="s">
        <v>438</v>
      </c>
      <c r="P989" s="101" t="s">
        <v>473</v>
      </c>
      <c r="Q989" s="136">
        <v>31</v>
      </c>
      <c r="R989" s="202"/>
      <c r="S989" s="101"/>
      <c r="T989" s="101"/>
      <c r="U989" s="101"/>
      <c r="V989" s="134"/>
      <c r="W989" s="99">
        <v>0</v>
      </c>
      <c r="X989" s="100">
        <v>0</v>
      </c>
      <c r="Y989" s="228">
        <f t="shared" si="142"/>
        <v>0</v>
      </c>
      <c r="Z989" s="100" t="s">
        <v>444</v>
      </c>
      <c r="AA989" s="100">
        <v>0</v>
      </c>
      <c r="AB989" s="100">
        <v>0</v>
      </c>
      <c r="AC989" s="209" t="s">
        <v>496</v>
      </c>
      <c r="AD989" s="207">
        <v>0</v>
      </c>
      <c r="AE989" s="100">
        <v>0</v>
      </c>
      <c r="AF989" s="230">
        <f t="shared" si="145"/>
        <v>0</v>
      </c>
      <c r="AG989" s="100">
        <v>0</v>
      </c>
      <c r="AH989" s="100">
        <v>1</v>
      </c>
      <c r="AI989" s="230">
        <f t="shared" si="146"/>
        <v>1</v>
      </c>
      <c r="AJ989" s="100">
        <f t="shared" si="147"/>
        <v>0</v>
      </c>
      <c r="AK989" s="100">
        <f t="shared" si="147"/>
        <v>1</v>
      </c>
      <c r="AL989" s="104">
        <f t="shared" si="148"/>
        <v>1</v>
      </c>
      <c r="AM989" s="100" t="s">
        <v>444</v>
      </c>
      <c r="AN989" s="100">
        <v>0</v>
      </c>
      <c r="AO989" s="131">
        <v>0</v>
      </c>
      <c r="AP989" s="212" t="s">
        <v>404</v>
      </c>
      <c r="AQ989" s="133" t="s">
        <v>445</v>
      </c>
    </row>
    <row r="990" spans="1:43" ht="45.75" customHeight="1" x14ac:dyDescent="0.15">
      <c r="A990" s="139" t="s">
        <v>496</v>
      </c>
      <c r="B990" s="101" t="s">
        <v>571</v>
      </c>
      <c r="C990" s="101" t="s">
        <v>602</v>
      </c>
      <c r="D990" s="160" t="s">
        <v>540</v>
      </c>
      <c r="E990" s="101"/>
      <c r="F990" s="101" t="s">
        <v>259</v>
      </c>
      <c r="G990" s="101"/>
      <c r="H990" s="101"/>
      <c r="I990" s="101"/>
      <c r="J990" s="101"/>
      <c r="K990" s="101"/>
      <c r="L990" s="101"/>
      <c r="M990" s="101" t="s">
        <v>436</v>
      </c>
      <c r="N990" s="101" t="s">
        <v>499</v>
      </c>
      <c r="O990" s="127" t="s">
        <v>438</v>
      </c>
      <c r="P990" s="101" t="s">
        <v>473</v>
      </c>
      <c r="Q990" s="136">
        <v>31</v>
      </c>
      <c r="R990" s="202"/>
      <c r="S990" s="101"/>
      <c r="T990" s="101"/>
      <c r="U990" s="101"/>
      <c r="V990" s="134"/>
      <c r="W990" s="99">
        <v>0</v>
      </c>
      <c r="X990" s="100">
        <v>0</v>
      </c>
      <c r="Y990" s="228">
        <f t="shared" si="142"/>
        <v>0</v>
      </c>
      <c r="Z990" s="100" t="s">
        <v>444</v>
      </c>
      <c r="AA990" s="100">
        <v>0</v>
      </c>
      <c r="AB990" s="100">
        <v>0</v>
      </c>
      <c r="AC990" s="209" t="s">
        <v>496</v>
      </c>
      <c r="AD990" s="207">
        <v>0</v>
      </c>
      <c r="AE990" s="100">
        <v>0</v>
      </c>
      <c r="AF990" s="230">
        <f t="shared" si="145"/>
        <v>0</v>
      </c>
      <c r="AG990" s="100">
        <v>0</v>
      </c>
      <c r="AH990" s="100">
        <v>10</v>
      </c>
      <c r="AI990" s="230">
        <f t="shared" si="146"/>
        <v>10</v>
      </c>
      <c r="AJ990" s="100">
        <f t="shared" si="147"/>
        <v>0</v>
      </c>
      <c r="AK990" s="100">
        <f t="shared" si="147"/>
        <v>10</v>
      </c>
      <c r="AL990" s="104">
        <f t="shared" si="148"/>
        <v>10</v>
      </c>
      <c r="AM990" s="100" t="s">
        <v>444</v>
      </c>
      <c r="AN990" s="100">
        <v>0</v>
      </c>
      <c r="AO990" s="131">
        <v>0</v>
      </c>
      <c r="AP990" s="212" t="s">
        <v>404</v>
      </c>
      <c r="AQ990" s="133" t="s">
        <v>445</v>
      </c>
    </row>
    <row r="991" spans="1:43" ht="45.75" customHeight="1" x14ac:dyDescent="0.15">
      <c r="A991" s="139" t="s">
        <v>496</v>
      </c>
      <c r="B991" s="101" t="s">
        <v>571</v>
      </c>
      <c r="C991" s="101" t="s">
        <v>602</v>
      </c>
      <c r="D991" s="160" t="s">
        <v>541</v>
      </c>
      <c r="E991" s="101"/>
      <c r="F991" s="101" t="s">
        <v>259</v>
      </c>
      <c r="G991" s="101"/>
      <c r="H991" s="101"/>
      <c r="I991" s="101"/>
      <c r="J991" s="101"/>
      <c r="K991" s="101"/>
      <c r="L991" s="101"/>
      <c r="M991" s="101" t="s">
        <v>436</v>
      </c>
      <c r="N991" s="101" t="s">
        <v>499</v>
      </c>
      <c r="O991" s="127" t="s">
        <v>438</v>
      </c>
      <c r="P991" s="101" t="s">
        <v>473</v>
      </c>
      <c r="Q991" s="136">
        <v>31</v>
      </c>
      <c r="R991" s="202"/>
      <c r="S991" s="101"/>
      <c r="T991" s="101"/>
      <c r="U991" s="101"/>
      <c r="V991" s="134"/>
      <c r="W991" s="99">
        <v>0</v>
      </c>
      <c r="X991" s="100">
        <v>0</v>
      </c>
      <c r="Y991" s="228">
        <f t="shared" si="142"/>
        <v>0</v>
      </c>
      <c r="Z991" s="100" t="s">
        <v>444</v>
      </c>
      <c r="AA991" s="100">
        <v>0</v>
      </c>
      <c r="AB991" s="100">
        <v>0</v>
      </c>
      <c r="AC991" s="209" t="s">
        <v>496</v>
      </c>
      <c r="AD991" s="207">
        <v>0</v>
      </c>
      <c r="AE991" s="100">
        <v>0</v>
      </c>
      <c r="AF991" s="230">
        <f t="shared" si="145"/>
        <v>0</v>
      </c>
      <c r="AG991" s="100">
        <v>0</v>
      </c>
      <c r="AH991" s="100">
        <v>1</v>
      </c>
      <c r="AI991" s="230">
        <f t="shared" si="146"/>
        <v>1</v>
      </c>
      <c r="AJ991" s="100">
        <f t="shared" si="147"/>
        <v>0</v>
      </c>
      <c r="AK991" s="100">
        <f t="shared" si="147"/>
        <v>1</v>
      </c>
      <c r="AL991" s="104">
        <f t="shared" si="148"/>
        <v>1</v>
      </c>
      <c r="AM991" s="100" t="s">
        <v>444</v>
      </c>
      <c r="AN991" s="100">
        <v>0</v>
      </c>
      <c r="AO991" s="131">
        <v>0</v>
      </c>
      <c r="AP991" s="212" t="s">
        <v>404</v>
      </c>
      <c r="AQ991" s="133" t="s">
        <v>445</v>
      </c>
    </row>
    <row r="992" spans="1:43" ht="45.75" customHeight="1" x14ac:dyDescent="0.15">
      <c r="A992" s="139" t="s">
        <v>496</v>
      </c>
      <c r="B992" s="101" t="s">
        <v>571</v>
      </c>
      <c r="C992" s="101" t="s">
        <v>602</v>
      </c>
      <c r="D992" s="160" t="s">
        <v>542</v>
      </c>
      <c r="E992" s="101"/>
      <c r="F992" s="101" t="s">
        <v>259</v>
      </c>
      <c r="G992" s="101"/>
      <c r="H992" s="101"/>
      <c r="I992" s="101"/>
      <c r="J992" s="101"/>
      <c r="K992" s="101"/>
      <c r="L992" s="101"/>
      <c r="M992" s="101" t="s">
        <v>436</v>
      </c>
      <c r="N992" s="101" t="s">
        <v>499</v>
      </c>
      <c r="O992" s="127" t="s">
        <v>438</v>
      </c>
      <c r="P992" s="101" t="s">
        <v>473</v>
      </c>
      <c r="Q992" s="136">
        <v>31</v>
      </c>
      <c r="R992" s="202"/>
      <c r="S992" s="101"/>
      <c r="T992" s="101"/>
      <c r="U992" s="101"/>
      <c r="V992" s="134"/>
      <c r="W992" s="99">
        <v>0</v>
      </c>
      <c r="X992" s="100">
        <v>0</v>
      </c>
      <c r="Y992" s="228">
        <f t="shared" si="142"/>
        <v>0</v>
      </c>
      <c r="Z992" s="100" t="s">
        <v>444</v>
      </c>
      <c r="AA992" s="100">
        <v>0</v>
      </c>
      <c r="AB992" s="100">
        <v>0</v>
      </c>
      <c r="AC992" s="209" t="s">
        <v>496</v>
      </c>
      <c r="AD992" s="207">
        <v>0</v>
      </c>
      <c r="AE992" s="100">
        <v>0</v>
      </c>
      <c r="AF992" s="230">
        <f t="shared" si="145"/>
        <v>0</v>
      </c>
      <c r="AG992" s="100">
        <v>0</v>
      </c>
      <c r="AH992" s="100">
        <v>14</v>
      </c>
      <c r="AI992" s="230">
        <f t="shared" si="146"/>
        <v>14</v>
      </c>
      <c r="AJ992" s="100">
        <f t="shared" si="147"/>
        <v>0</v>
      </c>
      <c r="AK992" s="100">
        <f t="shared" si="147"/>
        <v>14</v>
      </c>
      <c r="AL992" s="104">
        <f t="shared" si="148"/>
        <v>14</v>
      </c>
      <c r="AM992" s="100" t="s">
        <v>444</v>
      </c>
      <c r="AN992" s="100">
        <v>0</v>
      </c>
      <c r="AO992" s="131">
        <v>0</v>
      </c>
      <c r="AP992" s="212" t="s">
        <v>404</v>
      </c>
      <c r="AQ992" s="133" t="s">
        <v>445</v>
      </c>
    </row>
    <row r="993" spans="1:43" ht="45.75" customHeight="1" x14ac:dyDescent="0.15">
      <c r="A993" s="139" t="s">
        <v>496</v>
      </c>
      <c r="B993" s="101" t="s">
        <v>571</v>
      </c>
      <c r="C993" s="101" t="s">
        <v>602</v>
      </c>
      <c r="D993" s="160" t="s">
        <v>543</v>
      </c>
      <c r="E993" s="101"/>
      <c r="F993" s="101" t="s">
        <v>259</v>
      </c>
      <c r="G993" s="101"/>
      <c r="H993" s="101"/>
      <c r="I993" s="101"/>
      <c r="J993" s="101"/>
      <c r="K993" s="101"/>
      <c r="L993" s="101"/>
      <c r="M993" s="101" t="s">
        <v>436</v>
      </c>
      <c r="N993" s="101" t="s">
        <v>499</v>
      </c>
      <c r="O993" s="127" t="s">
        <v>438</v>
      </c>
      <c r="P993" s="101" t="s">
        <v>473</v>
      </c>
      <c r="Q993" s="136">
        <v>31</v>
      </c>
      <c r="R993" s="202"/>
      <c r="S993" s="101"/>
      <c r="T993" s="101"/>
      <c r="U993" s="101"/>
      <c r="V993" s="134"/>
      <c r="W993" s="99">
        <v>0</v>
      </c>
      <c r="X993" s="100">
        <v>0</v>
      </c>
      <c r="Y993" s="228">
        <f t="shared" si="142"/>
        <v>0</v>
      </c>
      <c r="Z993" s="100" t="s">
        <v>444</v>
      </c>
      <c r="AA993" s="100">
        <v>0</v>
      </c>
      <c r="AB993" s="100">
        <v>0</v>
      </c>
      <c r="AC993" s="209" t="s">
        <v>496</v>
      </c>
      <c r="AD993" s="207">
        <v>0</v>
      </c>
      <c r="AE993" s="100">
        <v>0</v>
      </c>
      <c r="AF993" s="230">
        <f t="shared" si="145"/>
        <v>0</v>
      </c>
      <c r="AG993" s="100">
        <v>0</v>
      </c>
      <c r="AH993" s="100">
        <v>15</v>
      </c>
      <c r="AI993" s="230">
        <f t="shared" si="146"/>
        <v>15</v>
      </c>
      <c r="AJ993" s="100">
        <f t="shared" si="147"/>
        <v>0</v>
      </c>
      <c r="AK993" s="100">
        <f t="shared" si="147"/>
        <v>15</v>
      </c>
      <c r="AL993" s="104">
        <f t="shared" si="148"/>
        <v>15</v>
      </c>
      <c r="AM993" s="100" t="s">
        <v>444</v>
      </c>
      <c r="AN993" s="100">
        <v>0</v>
      </c>
      <c r="AO993" s="131">
        <v>0</v>
      </c>
      <c r="AP993" s="212" t="s">
        <v>404</v>
      </c>
      <c r="AQ993" s="133" t="s">
        <v>445</v>
      </c>
    </row>
    <row r="994" spans="1:43" ht="45.75" customHeight="1" x14ac:dyDescent="0.15">
      <c r="A994" s="139" t="s">
        <v>496</v>
      </c>
      <c r="B994" s="101" t="s">
        <v>571</v>
      </c>
      <c r="C994" s="101" t="s">
        <v>602</v>
      </c>
      <c r="D994" s="160" t="s">
        <v>544</v>
      </c>
      <c r="E994" s="101"/>
      <c r="F994" s="101" t="s">
        <v>259</v>
      </c>
      <c r="G994" s="101"/>
      <c r="H994" s="101"/>
      <c r="I994" s="101"/>
      <c r="J994" s="101"/>
      <c r="K994" s="101"/>
      <c r="L994" s="101"/>
      <c r="M994" s="101" t="s">
        <v>436</v>
      </c>
      <c r="N994" s="101" t="s">
        <v>499</v>
      </c>
      <c r="O994" s="127" t="s">
        <v>438</v>
      </c>
      <c r="P994" s="101" t="s">
        <v>473</v>
      </c>
      <c r="Q994" s="136">
        <v>31</v>
      </c>
      <c r="R994" s="202"/>
      <c r="S994" s="101"/>
      <c r="T994" s="101"/>
      <c r="U994" s="101"/>
      <c r="V994" s="134"/>
      <c r="W994" s="99">
        <v>0</v>
      </c>
      <c r="X994" s="100">
        <v>0</v>
      </c>
      <c r="Y994" s="228">
        <f t="shared" si="142"/>
        <v>0</v>
      </c>
      <c r="Z994" s="100" t="s">
        <v>444</v>
      </c>
      <c r="AA994" s="100">
        <v>0</v>
      </c>
      <c r="AB994" s="100">
        <v>0</v>
      </c>
      <c r="AC994" s="209" t="s">
        <v>496</v>
      </c>
      <c r="AD994" s="207">
        <v>0</v>
      </c>
      <c r="AE994" s="100">
        <v>0</v>
      </c>
      <c r="AF994" s="230">
        <f t="shared" si="145"/>
        <v>0</v>
      </c>
      <c r="AG994" s="100">
        <v>0</v>
      </c>
      <c r="AH994" s="100">
        <v>14</v>
      </c>
      <c r="AI994" s="230">
        <f t="shared" si="146"/>
        <v>14</v>
      </c>
      <c r="AJ994" s="100">
        <f t="shared" si="147"/>
        <v>0</v>
      </c>
      <c r="AK994" s="100">
        <f t="shared" si="147"/>
        <v>14</v>
      </c>
      <c r="AL994" s="104">
        <f t="shared" si="148"/>
        <v>14</v>
      </c>
      <c r="AM994" s="100" t="s">
        <v>444</v>
      </c>
      <c r="AN994" s="100">
        <v>0</v>
      </c>
      <c r="AO994" s="131">
        <v>0</v>
      </c>
      <c r="AP994" s="212" t="s">
        <v>404</v>
      </c>
      <c r="AQ994" s="133" t="s">
        <v>445</v>
      </c>
    </row>
    <row r="995" spans="1:43" ht="45.75" customHeight="1" x14ac:dyDescent="0.15">
      <c r="A995" s="139" t="s">
        <v>496</v>
      </c>
      <c r="B995" s="101" t="s">
        <v>571</v>
      </c>
      <c r="C995" s="101" t="s">
        <v>602</v>
      </c>
      <c r="D995" s="160" t="s">
        <v>545</v>
      </c>
      <c r="E995" s="101"/>
      <c r="F995" s="101" t="s">
        <v>259</v>
      </c>
      <c r="G995" s="101"/>
      <c r="H995" s="101"/>
      <c r="I995" s="101"/>
      <c r="J995" s="101"/>
      <c r="K995" s="101"/>
      <c r="L995" s="101"/>
      <c r="M995" s="101" t="s">
        <v>436</v>
      </c>
      <c r="N995" s="101" t="s">
        <v>499</v>
      </c>
      <c r="O995" s="127" t="s">
        <v>438</v>
      </c>
      <c r="P995" s="101" t="s">
        <v>473</v>
      </c>
      <c r="Q995" s="136">
        <v>31</v>
      </c>
      <c r="R995" s="202"/>
      <c r="S995" s="101"/>
      <c r="T995" s="101"/>
      <c r="U995" s="101"/>
      <c r="V995" s="134"/>
      <c r="W995" s="99">
        <v>0</v>
      </c>
      <c r="X995" s="100">
        <v>0</v>
      </c>
      <c r="Y995" s="228">
        <f t="shared" si="142"/>
        <v>0</v>
      </c>
      <c r="Z995" s="100" t="s">
        <v>444</v>
      </c>
      <c r="AA995" s="100">
        <v>0</v>
      </c>
      <c r="AB995" s="100">
        <v>0</v>
      </c>
      <c r="AC995" s="209" t="s">
        <v>496</v>
      </c>
      <c r="AD995" s="207">
        <v>0</v>
      </c>
      <c r="AE995" s="100">
        <v>0</v>
      </c>
      <c r="AF995" s="230">
        <f t="shared" si="145"/>
        <v>0</v>
      </c>
      <c r="AG995" s="100">
        <v>0</v>
      </c>
      <c r="AH995" s="100">
        <v>1</v>
      </c>
      <c r="AI995" s="230">
        <f t="shared" si="146"/>
        <v>1</v>
      </c>
      <c r="AJ995" s="100">
        <f t="shared" si="147"/>
        <v>0</v>
      </c>
      <c r="AK995" s="100">
        <f t="shared" si="147"/>
        <v>1</v>
      </c>
      <c r="AL995" s="104">
        <f t="shared" si="148"/>
        <v>1</v>
      </c>
      <c r="AM995" s="100" t="s">
        <v>444</v>
      </c>
      <c r="AN995" s="100">
        <v>0</v>
      </c>
      <c r="AO995" s="131">
        <v>0</v>
      </c>
      <c r="AP995" s="212" t="s">
        <v>404</v>
      </c>
      <c r="AQ995" s="133" t="s">
        <v>445</v>
      </c>
    </row>
    <row r="996" spans="1:43" ht="45.75" customHeight="1" x14ac:dyDescent="0.15">
      <c r="A996" s="139" t="s">
        <v>496</v>
      </c>
      <c r="B996" s="101" t="s">
        <v>571</v>
      </c>
      <c r="C996" s="101" t="s">
        <v>602</v>
      </c>
      <c r="D996" s="160" t="s">
        <v>546</v>
      </c>
      <c r="E996" s="101"/>
      <c r="F996" s="101" t="s">
        <v>259</v>
      </c>
      <c r="G996" s="101"/>
      <c r="H996" s="101"/>
      <c r="I996" s="101"/>
      <c r="J996" s="101"/>
      <c r="K996" s="101"/>
      <c r="L996" s="101"/>
      <c r="M996" s="101" t="s">
        <v>436</v>
      </c>
      <c r="N996" s="101" t="s">
        <v>499</v>
      </c>
      <c r="O996" s="127" t="s">
        <v>438</v>
      </c>
      <c r="P996" s="101" t="s">
        <v>473</v>
      </c>
      <c r="Q996" s="136">
        <v>31</v>
      </c>
      <c r="R996" s="202"/>
      <c r="S996" s="101"/>
      <c r="T996" s="101"/>
      <c r="U996" s="101"/>
      <c r="V996" s="134"/>
      <c r="W996" s="99">
        <v>0</v>
      </c>
      <c r="X996" s="100">
        <v>0</v>
      </c>
      <c r="Y996" s="228">
        <f t="shared" si="142"/>
        <v>0</v>
      </c>
      <c r="Z996" s="100" t="s">
        <v>444</v>
      </c>
      <c r="AA996" s="100">
        <v>0</v>
      </c>
      <c r="AB996" s="100">
        <v>0</v>
      </c>
      <c r="AC996" s="209" t="s">
        <v>496</v>
      </c>
      <c r="AD996" s="207">
        <v>0</v>
      </c>
      <c r="AE996" s="100">
        <v>0</v>
      </c>
      <c r="AF996" s="230">
        <f t="shared" si="145"/>
        <v>0</v>
      </c>
      <c r="AG996" s="100">
        <v>0</v>
      </c>
      <c r="AH996" s="100">
        <v>1</v>
      </c>
      <c r="AI996" s="230">
        <f t="shared" si="146"/>
        <v>1</v>
      </c>
      <c r="AJ996" s="100">
        <f t="shared" si="147"/>
        <v>0</v>
      </c>
      <c r="AK996" s="100">
        <f t="shared" si="147"/>
        <v>1</v>
      </c>
      <c r="AL996" s="104">
        <f t="shared" si="148"/>
        <v>1</v>
      </c>
      <c r="AM996" s="100" t="s">
        <v>444</v>
      </c>
      <c r="AN996" s="100">
        <v>0</v>
      </c>
      <c r="AO996" s="131">
        <v>0</v>
      </c>
      <c r="AP996" s="212" t="s">
        <v>404</v>
      </c>
      <c r="AQ996" s="133" t="s">
        <v>445</v>
      </c>
    </row>
    <row r="997" spans="1:43" ht="45.75" customHeight="1" x14ac:dyDescent="0.15">
      <c r="A997" s="139" t="s">
        <v>496</v>
      </c>
      <c r="B997" s="101" t="s">
        <v>571</v>
      </c>
      <c r="C997" s="101" t="s">
        <v>602</v>
      </c>
      <c r="D997" s="160" t="s">
        <v>547</v>
      </c>
      <c r="E997" s="101"/>
      <c r="F997" s="101" t="s">
        <v>259</v>
      </c>
      <c r="G997" s="101"/>
      <c r="H997" s="101"/>
      <c r="I997" s="101"/>
      <c r="J997" s="101"/>
      <c r="K997" s="101"/>
      <c r="L997" s="101"/>
      <c r="M997" s="101" t="s">
        <v>436</v>
      </c>
      <c r="N997" s="101" t="s">
        <v>499</v>
      </c>
      <c r="O997" s="127" t="s">
        <v>438</v>
      </c>
      <c r="P997" s="101" t="s">
        <v>473</v>
      </c>
      <c r="Q997" s="136">
        <v>31</v>
      </c>
      <c r="R997" s="202"/>
      <c r="S997" s="101"/>
      <c r="T997" s="101"/>
      <c r="U997" s="101"/>
      <c r="V997" s="134"/>
      <c r="W997" s="99">
        <v>0</v>
      </c>
      <c r="X997" s="100">
        <v>0</v>
      </c>
      <c r="Y997" s="228">
        <f t="shared" si="142"/>
        <v>0</v>
      </c>
      <c r="Z997" s="100" t="s">
        <v>444</v>
      </c>
      <c r="AA997" s="100">
        <v>0</v>
      </c>
      <c r="AB997" s="100">
        <v>0</v>
      </c>
      <c r="AC997" s="209" t="s">
        <v>496</v>
      </c>
      <c r="AD997" s="207">
        <v>0</v>
      </c>
      <c r="AE997" s="100">
        <v>0</v>
      </c>
      <c r="AF997" s="230">
        <f t="shared" si="145"/>
        <v>0</v>
      </c>
      <c r="AG997" s="100">
        <v>0</v>
      </c>
      <c r="AH997" s="100">
        <v>2</v>
      </c>
      <c r="AI997" s="230">
        <f t="shared" si="146"/>
        <v>2</v>
      </c>
      <c r="AJ997" s="100">
        <f t="shared" si="147"/>
        <v>0</v>
      </c>
      <c r="AK997" s="100">
        <f t="shared" si="147"/>
        <v>2</v>
      </c>
      <c r="AL997" s="104">
        <f t="shared" si="148"/>
        <v>2</v>
      </c>
      <c r="AM997" s="100" t="s">
        <v>444</v>
      </c>
      <c r="AN997" s="100">
        <v>0</v>
      </c>
      <c r="AO997" s="131">
        <v>0</v>
      </c>
      <c r="AP997" s="212" t="s">
        <v>404</v>
      </c>
      <c r="AQ997" s="133" t="s">
        <v>445</v>
      </c>
    </row>
    <row r="998" spans="1:43" ht="45.75" customHeight="1" x14ac:dyDescent="0.15">
      <c r="A998" s="139" t="s">
        <v>496</v>
      </c>
      <c r="B998" s="101" t="s">
        <v>571</v>
      </c>
      <c r="C998" s="101" t="s">
        <v>602</v>
      </c>
      <c r="D998" s="160" t="s">
        <v>548</v>
      </c>
      <c r="E998" s="101"/>
      <c r="F998" s="101" t="s">
        <v>259</v>
      </c>
      <c r="G998" s="101"/>
      <c r="H998" s="101"/>
      <c r="I998" s="101"/>
      <c r="J998" s="101"/>
      <c r="K998" s="101"/>
      <c r="L998" s="101"/>
      <c r="M998" s="101" t="s">
        <v>436</v>
      </c>
      <c r="N998" s="101" t="s">
        <v>499</v>
      </c>
      <c r="O998" s="127" t="s">
        <v>438</v>
      </c>
      <c r="P998" s="101" t="s">
        <v>473</v>
      </c>
      <c r="Q998" s="136">
        <v>31</v>
      </c>
      <c r="R998" s="202"/>
      <c r="S998" s="101"/>
      <c r="T998" s="101"/>
      <c r="U998" s="101"/>
      <c r="V998" s="134"/>
      <c r="W998" s="99">
        <v>0</v>
      </c>
      <c r="X998" s="100">
        <v>0</v>
      </c>
      <c r="Y998" s="228">
        <f t="shared" si="142"/>
        <v>0</v>
      </c>
      <c r="Z998" s="100" t="s">
        <v>444</v>
      </c>
      <c r="AA998" s="100">
        <v>0</v>
      </c>
      <c r="AB998" s="100">
        <v>0</v>
      </c>
      <c r="AC998" s="209" t="s">
        <v>496</v>
      </c>
      <c r="AD998" s="207">
        <v>0</v>
      </c>
      <c r="AE998" s="100">
        <v>0</v>
      </c>
      <c r="AF998" s="230">
        <f t="shared" si="145"/>
        <v>0</v>
      </c>
      <c r="AG998" s="100">
        <v>0</v>
      </c>
      <c r="AH998" s="100">
        <v>0</v>
      </c>
      <c r="AI998" s="230">
        <f t="shared" si="146"/>
        <v>0</v>
      </c>
      <c r="AJ998" s="100">
        <f t="shared" si="147"/>
        <v>0</v>
      </c>
      <c r="AK998" s="100">
        <f t="shared" si="147"/>
        <v>0</v>
      </c>
      <c r="AL998" s="104">
        <f t="shared" si="148"/>
        <v>0</v>
      </c>
      <c r="AM998" s="100" t="s">
        <v>444</v>
      </c>
      <c r="AN998" s="100">
        <v>0</v>
      </c>
      <c r="AO998" s="131">
        <v>0</v>
      </c>
      <c r="AP998" s="212" t="s">
        <v>404</v>
      </c>
      <c r="AQ998" s="133" t="s">
        <v>445</v>
      </c>
    </row>
    <row r="999" spans="1:43" ht="45.75" customHeight="1" x14ac:dyDescent="0.15">
      <c r="A999" s="139" t="s">
        <v>496</v>
      </c>
      <c r="B999" s="101" t="s">
        <v>571</v>
      </c>
      <c r="C999" s="101" t="s">
        <v>602</v>
      </c>
      <c r="D999" s="160" t="s">
        <v>549</v>
      </c>
      <c r="E999" s="101"/>
      <c r="F999" s="101" t="s">
        <v>259</v>
      </c>
      <c r="G999" s="101"/>
      <c r="H999" s="101"/>
      <c r="I999" s="101"/>
      <c r="J999" s="101"/>
      <c r="K999" s="101"/>
      <c r="L999" s="101"/>
      <c r="M999" s="101" t="s">
        <v>436</v>
      </c>
      <c r="N999" s="101" t="s">
        <v>499</v>
      </c>
      <c r="O999" s="127" t="s">
        <v>438</v>
      </c>
      <c r="P999" s="101" t="s">
        <v>473</v>
      </c>
      <c r="Q999" s="136">
        <v>31</v>
      </c>
      <c r="R999" s="202"/>
      <c r="S999" s="101"/>
      <c r="T999" s="101"/>
      <c r="U999" s="101"/>
      <c r="V999" s="134"/>
      <c r="W999" s="99">
        <v>0</v>
      </c>
      <c r="X999" s="100">
        <v>0</v>
      </c>
      <c r="Y999" s="228">
        <f t="shared" si="142"/>
        <v>0</v>
      </c>
      <c r="Z999" s="100" t="s">
        <v>444</v>
      </c>
      <c r="AA999" s="100">
        <v>0</v>
      </c>
      <c r="AB999" s="100">
        <v>0</v>
      </c>
      <c r="AC999" s="209" t="s">
        <v>496</v>
      </c>
      <c r="AD999" s="207">
        <v>0</v>
      </c>
      <c r="AE999" s="100">
        <v>0</v>
      </c>
      <c r="AF999" s="230">
        <f t="shared" si="145"/>
        <v>0</v>
      </c>
      <c r="AG999" s="100">
        <v>0</v>
      </c>
      <c r="AH999" s="100">
        <v>0</v>
      </c>
      <c r="AI999" s="230">
        <f t="shared" si="146"/>
        <v>0</v>
      </c>
      <c r="AJ999" s="100">
        <f t="shared" si="147"/>
        <v>0</v>
      </c>
      <c r="AK999" s="100">
        <f t="shared" si="147"/>
        <v>0</v>
      </c>
      <c r="AL999" s="104">
        <f t="shared" si="148"/>
        <v>0</v>
      </c>
      <c r="AM999" s="100" t="s">
        <v>444</v>
      </c>
      <c r="AN999" s="100">
        <v>0</v>
      </c>
      <c r="AO999" s="131">
        <v>0</v>
      </c>
      <c r="AP999" s="212" t="s">
        <v>404</v>
      </c>
      <c r="AQ999" s="133" t="s">
        <v>445</v>
      </c>
    </row>
    <row r="1000" spans="1:43" ht="45.75" customHeight="1" x14ac:dyDescent="0.15">
      <c r="A1000" s="139" t="s">
        <v>496</v>
      </c>
      <c r="B1000" s="101" t="s">
        <v>571</v>
      </c>
      <c r="C1000" s="101" t="s">
        <v>602</v>
      </c>
      <c r="D1000" s="160" t="s">
        <v>550</v>
      </c>
      <c r="E1000" s="101"/>
      <c r="F1000" s="101" t="s">
        <v>259</v>
      </c>
      <c r="G1000" s="101"/>
      <c r="H1000" s="101"/>
      <c r="I1000" s="101"/>
      <c r="J1000" s="101"/>
      <c r="K1000" s="101"/>
      <c r="L1000" s="101"/>
      <c r="M1000" s="101" t="s">
        <v>436</v>
      </c>
      <c r="N1000" s="101" t="s">
        <v>499</v>
      </c>
      <c r="O1000" s="127" t="s">
        <v>438</v>
      </c>
      <c r="P1000" s="101" t="s">
        <v>473</v>
      </c>
      <c r="Q1000" s="136">
        <v>31</v>
      </c>
      <c r="R1000" s="202"/>
      <c r="S1000" s="101"/>
      <c r="T1000" s="101"/>
      <c r="U1000" s="101"/>
      <c r="V1000" s="134"/>
      <c r="W1000" s="99">
        <v>0</v>
      </c>
      <c r="X1000" s="100">
        <v>0</v>
      </c>
      <c r="Y1000" s="228">
        <f t="shared" si="142"/>
        <v>0</v>
      </c>
      <c r="Z1000" s="100" t="s">
        <v>444</v>
      </c>
      <c r="AA1000" s="100">
        <v>0</v>
      </c>
      <c r="AB1000" s="100">
        <v>0</v>
      </c>
      <c r="AC1000" s="209" t="s">
        <v>496</v>
      </c>
      <c r="AD1000" s="207">
        <v>0</v>
      </c>
      <c r="AE1000" s="100">
        <v>0</v>
      </c>
      <c r="AF1000" s="230">
        <f t="shared" si="145"/>
        <v>0</v>
      </c>
      <c r="AG1000" s="100">
        <v>0</v>
      </c>
      <c r="AH1000" s="100">
        <v>2</v>
      </c>
      <c r="AI1000" s="230">
        <f t="shared" si="146"/>
        <v>2</v>
      </c>
      <c r="AJ1000" s="100">
        <f t="shared" si="147"/>
        <v>0</v>
      </c>
      <c r="AK1000" s="100">
        <f t="shared" si="147"/>
        <v>2</v>
      </c>
      <c r="AL1000" s="104">
        <f t="shared" si="148"/>
        <v>2</v>
      </c>
      <c r="AM1000" s="100" t="s">
        <v>444</v>
      </c>
      <c r="AN1000" s="100">
        <v>0</v>
      </c>
      <c r="AO1000" s="131">
        <v>0</v>
      </c>
      <c r="AP1000" s="212" t="s">
        <v>404</v>
      </c>
      <c r="AQ1000" s="133" t="s">
        <v>445</v>
      </c>
    </row>
    <row r="1001" spans="1:43" ht="45.75" customHeight="1" x14ac:dyDescent="0.15">
      <c r="A1001" s="139" t="s">
        <v>496</v>
      </c>
      <c r="B1001" s="101" t="s">
        <v>571</v>
      </c>
      <c r="C1001" s="101" t="s">
        <v>602</v>
      </c>
      <c r="D1001" s="160" t="s">
        <v>551</v>
      </c>
      <c r="E1001" s="101"/>
      <c r="F1001" s="101" t="s">
        <v>259</v>
      </c>
      <c r="G1001" s="101"/>
      <c r="H1001" s="101"/>
      <c r="I1001" s="101"/>
      <c r="J1001" s="101"/>
      <c r="K1001" s="101"/>
      <c r="L1001" s="101"/>
      <c r="M1001" s="101" t="s">
        <v>436</v>
      </c>
      <c r="N1001" s="101" t="s">
        <v>499</v>
      </c>
      <c r="O1001" s="127" t="s">
        <v>438</v>
      </c>
      <c r="P1001" s="101" t="s">
        <v>473</v>
      </c>
      <c r="Q1001" s="136">
        <v>31</v>
      </c>
      <c r="R1001" s="202"/>
      <c r="S1001" s="101"/>
      <c r="T1001" s="101"/>
      <c r="U1001" s="101"/>
      <c r="V1001" s="134"/>
      <c r="W1001" s="99">
        <v>0</v>
      </c>
      <c r="X1001" s="100">
        <v>0</v>
      </c>
      <c r="Y1001" s="228">
        <f t="shared" si="142"/>
        <v>0</v>
      </c>
      <c r="Z1001" s="100" t="s">
        <v>444</v>
      </c>
      <c r="AA1001" s="100">
        <v>0</v>
      </c>
      <c r="AB1001" s="100">
        <v>0</v>
      </c>
      <c r="AC1001" s="209" t="s">
        <v>496</v>
      </c>
      <c r="AD1001" s="207">
        <v>0</v>
      </c>
      <c r="AE1001" s="100">
        <v>0</v>
      </c>
      <c r="AF1001" s="230">
        <f t="shared" si="145"/>
        <v>0</v>
      </c>
      <c r="AG1001" s="100">
        <v>0</v>
      </c>
      <c r="AH1001" s="100">
        <v>0</v>
      </c>
      <c r="AI1001" s="230">
        <f t="shared" si="146"/>
        <v>0</v>
      </c>
      <c r="AJ1001" s="100">
        <f t="shared" si="147"/>
        <v>0</v>
      </c>
      <c r="AK1001" s="100">
        <f t="shared" si="147"/>
        <v>0</v>
      </c>
      <c r="AL1001" s="104">
        <f t="shared" si="148"/>
        <v>0</v>
      </c>
      <c r="AM1001" s="100" t="s">
        <v>444</v>
      </c>
      <c r="AN1001" s="100">
        <v>0</v>
      </c>
      <c r="AO1001" s="131">
        <v>0</v>
      </c>
      <c r="AP1001" s="212" t="s">
        <v>404</v>
      </c>
      <c r="AQ1001" s="133" t="s">
        <v>445</v>
      </c>
    </row>
    <row r="1002" spans="1:43" ht="45.75" customHeight="1" x14ac:dyDescent="0.15">
      <c r="A1002" s="139" t="s">
        <v>496</v>
      </c>
      <c r="B1002" s="101" t="s">
        <v>571</v>
      </c>
      <c r="C1002" s="101" t="s">
        <v>602</v>
      </c>
      <c r="D1002" s="160" t="s">
        <v>552</v>
      </c>
      <c r="E1002" s="101"/>
      <c r="F1002" s="101" t="s">
        <v>259</v>
      </c>
      <c r="G1002" s="101"/>
      <c r="H1002" s="101"/>
      <c r="I1002" s="101"/>
      <c r="J1002" s="101"/>
      <c r="K1002" s="101"/>
      <c r="L1002" s="101"/>
      <c r="M1002" s="101" t="s">
        <v>436</v>
      </c>
      <c r="N1002" s="101" t="s">
        <v>499</v>
      </c>
      <c r="O1002" s="127" t="s">
        <v>438</v>
      </c>
      <c r="P1002" s="101" t="s">
        <v>473</v>
      </c>
      <c r="Q1002" s="136">
        <v>31</v>
      </c>
      <c r="R1002" s="202"/>
      <c r="S1002" s="101"/>
      <c r="T1002" s="101"/>
      <c r="U1002" s="101"/>
      <c r="V1002" s="134"/>
      <c r="W1002" s="99">
        <v>0</v>
      </c>
      <c r="X1002" s="100">
        <v>0</v>
      </c>
      <c r="Y1002" s="228">
        <f t="shared" si="142"/>
        <v>0</v>
      </c>
      <c r="Z1002" s="100" t="s">
        <v>444</v>
      </c>
      <c r="AA1002" s="100">
        <v>0</v>
      </c>
      <c r="AB1002" s="100">
        <v>0</v>
      </c>
      <c r="AC1002" s="209" t="s">
        <v>496</v>
      </c>
      <c r="AD1002" s="207">
        <v>0</v>
      </c>
      <c r="AE1002" s="100">
        <v>0</v>
      </c>
      <c r="AF1002" s="230">
        <f t="shared" si="145"/>
        <v>0</v>
      </c>
      <c r="AG1002" s="100">
        <v>0</v>
      </c>
      <c r="AH1002" s="100">
        <v>6</v>
      </c>
      <c r="AI1002" s="230">
        <f t="shared" si="146"/>
        <v>6</v>
      </c>
      <c r="AJ1002" s="100">
        <f t="shared" si="147"/>
        <v>0</v>
      </c>
      <c r="AK1002" s="100">
        <f t="shared" si="147"/>
        <v>6</v>
      </c>
      <c r="AL1002" s="104">
        <f t="shared" si="148"/>
        <v>6</v>
      </c>
      <c r="AM1002" s="100" t="s">
        <v>444</v>
      </c>
      <c r="AN1002" s="100">
        <v>0</v>
      </c>
      <c r="AO1002" s="131">
        <v>0</v>
      </c>
      <c r="AP1002" s="212" t="s">
        <v>404</v>
      </c>
      <c r="AQ1002" s="133" t="s">
        <v>445</v>
      </c>
    </row>
    <row r="1003" spans="1:43" ht="45.75" customHeight="1" x14ac:dyDescent="0.15">
      <c r="A1003" s="139" t="s">
        <v>496</v>
      </c>
      <c r="B1003" s="101" t="s">
        <v>571</v>
      </c>
      <c r="C1003" s="101" t="s">
        <v>602</v>
      </c>
      <c r="D1003" s="160" t="s">
        <v>553</v>
      </c>
      <c r="E1003" s="101"/>
      <c r="F1003" s="101" t="s">
        <v>259</v>
      </c>
      <c r="G1003" s="101"/>
      <c r="H1003" s="101"/>
      <c r="I1003" s="101"/>
      <c r="J1003" s="101"/>
      <c r="K1003" s="101"/>
      <c r="L1003" s="101"/>
      <c r="M1003" s="101" t="s">
        <v>436</v>
      </c>
      <c r="N1003" s="101" t="s">
        <v>499</v>
      </c>
      <c r="O1003" s="127" t="s">
        <v>438</v>
      </c>
      <c r="P1003" s="101" t="s">
        <v>473</v>
      </c>
      <c r="Q1003" s="136">
        <v>31</v>
      </c>
      <c r="R1003" s="202"/>
      <c r="S1003" s="101"/>
      <c r="T1003" s="101"/>
      <c r="U1003" s="101"/>
      <c r="V1003" s="134"/>
      <c r="W1003" s="99">
        <v>0</v>
      </c>
      <c r="X1003" s="100">
        <v>0</v>
      </c>
      <c r="Y1003" s="228">
        <f t="shared" si="142"/>
        <v>0</v>
      </c>
      <c r="Z1003" s="100" t="s">
        <v>444</v>
      </c>
      <c r="AA1003" s="100">
        <v>0</v>
      </c>
      <c r="AB1003" s="100">
        <v>0</v>
      </c>
      <c r="AC1003" s="209" t="s">
        <v>496</v>
      </c>
      <c r="AD1003" s="207">
        <v>0</v>
      </c>
      <c r="AE1003" s="100">
        <v>0</v>
      </c>
      <c r="AF1003" s="230">
        <f t="shared" si="145"/>
        <v>0</v>
      </c>
      <c r="AG1003" s="100">
        <v>0</v>
      </c>
      <c r="AH1003" s="100">
        <v>0</v>
      </c>
      <c r="AI1003" s="230">
        <f t="shared" si="146"/>
        <v>0</v>
      </c>
      <c r="AJ1003" s="100">
        <f t="shared" si="147"/>
        <v>0</v>
      </c>
      <c r="AK1003" s="100">
        <f t="shared" si="147"/>
        <v>0</v>
      </c>
      <c r="AL1003" s="104">
        <f t="shared" si="148"/>
        <v>0</v>
      </c>
      <c r="AM1003" s="100" t="s">
        <v>444</v>
      </c>
      <c r="AN1003" s="100">
        <v>0</v>
      </c>
      <c r="AO1003" s="131">
        <v>0</v>
      </c>
      <c r="AP1003" s="212" t="s">
        <v>404</v>
      </c>
      <c r="AQ1003" s="133" t="s">
        <v>445</v>
      </c>
    </row>
    <row r="1004" spans="1:43" ht="45.75" customHeight="1" x14ac:dyDescent="0.15">
      <c r="A1004" s="139" t="s">
        <v>496</v>
      </c>
      <c r="B1004" s="101" t="s">
        <v>571</v>
      </c>
      <c r="C1004" s="101" t="s">
        <v>602</v>
      </c>
      <c r="D1004" s="160" t="s">
        <v>554</v>
      </c>
      <c r="E1004" s="101"/>
      <c r="F1004" s="101" t="s">
        <v>259</v>
      </c>
      <c r="G1004" s="101"/>
      <c r="H1004" s="101"/>
      <c r="I1004" s="101"/>
      <c r="J1004" s="101"/>
      <c r="K1004" s="101"/>
      <c r="L1004" s="101"/>
      <c r="M1004" s="101" t="s">
        <v>436</v>
      </c>
      <c r="N1004" s="101" t="s">
        <v>499</v>
      </c>
      <c r="O1004" s="127" t="s">
        <v>438</v>
      </c>
      <c r="P1004" s="101" t="s">
        <v>473</v>
      </c>
      <c r="Q1004" s="136">
        <v>31</v>
      </c>
      <c r="R1004" s="202"/>
      <c r="S1004" s="101"/>
      <c r="T1004" s="101"/>
      <c r="U1004" s="101"/>
      <c r="V1004" s="134"/>
      <c r="W1004" s="99">
        <v>0</v>
      </c>
      <c r="X1004" s="100">
        <v>0</v>
      </c>
      <c r="Y1004" s="228">
        <f t="shared" si="142"/>
        <v>0</v>
      </c>
      <c r="Z1004" s="100" t="s">
        <v>444</v>
      </c>
      <c r="AA1004" s="100">
        <v>0</v>
      </c>
      <c r="AB1004" s="100">
        <v>0</v>
      </c>
      <c r="AC1004" s="209" t="s">
        <v>496</v>
      </c>
      <c r="AD1004" s="207">
        <v>0</v>
      </c>
      <c r="AE1004" s="100">
        <v>0</v>
      </c>
      <c r="AF1004" s="230">
        <f t="shared" si="145"/>
        <v>0</v>
      </c>
      <c r="AG1004" s="100">
        <v>0</v>
      </c>
      <c r="AH1004" s="100">
        <v>3</v>
      </c>
      <c r="AI1004" s="230">
        <f t="shared" si="146"/>
        <v>3</v>
      </c>
      <c r="AJ1004" s="100">
        <f t="shared" si="147"/>
        <v>0</v>
      </c>
      <c r="AK1004" s="100">
        <f t="shared" si="147"/>
        <v>3</v>
      </c>
      <c r="AL1004" s="104">
        <f t="shared" si="148"/>
        <v>3</v>
      </c>
      <c r="AM1004" s="100" t="s">
        <v>444</v>
      </c>
      <c r="AN1004" s="100">
        <v>0</v>
      </c>
      <c r="AO1004" s="131">
        <v>0</v>
      </c>
      <c r="AP1004" s="212" t="s">
        <v>404</v>
      </c>
      <c r="AQ1004" s="133" t="s">
        <v>445</v>
      </c>
    </row>
    <row r="1005" spans="1:43" ht="45.75" customHeight="1" x14ac:dyDescent="0.15">
      <c r="A1005" s="139" t="s">
        <v>496</v>
      </c>
      <c r="B1005" s="101" t="s">
        <v>571</v>
      </c>
      <c r="C1005" s="101" t="s">
        <v>602</v>
      </c>
      <c r="D1005" s="160" t="s">
        <v>555</v>
      </c>
      <c r="E1005" s="101"/>
      <c r="F1005" s="101" t="s">
        <v>259</v>
      </c>
      <c r="G1005" s="101"/>
      <c r="H1005" s="101"/>
      <c r="I1005" s="101"/>
      <c r="J1005" s="101"/>
      <c r="K1005" s="101"/>
      <c r="L1005" s="101"/>
      <c r="M1005" s="101" t="s">
        <v>436</v>
      </c>
      <c r="N1005" s="101" t="s">
        <v>499</v>
      </c>
      <c r="O1005" s="127" t="s">
        <v>438</v>
      </c>
      <c r="P1005" s="101" t="s">
        <v>473</v>
      </c>
      <c r="Q1005" s="136">
        <v>31</v>
      </c>
      <c r="R1005" s="202"/>
      <c r="S1005" s="101"/>
      <c r="T1005" s="101"/>
      <c r="U1005" s="101"/>
      <c r="V1005" s="134"/>
      <c r="W1005" s="99">
        <v>0</v>
      </c>
      <c r="X1005" s="100">
        <v>0</v>
      </c>
      <c r="Y1005" s="228">
        <f t="shared" si="142"/>
        <v>0</v>
      </c>
      <c r="Z1005" s="100" t="s">
        <v>444</v>
      </c>
      <c r="AA1005" s="100">
        <v>0</v>
      </c>
      <c r="AB1005" s="100">
        <v>0</v>
      </c>
      <c r="AC1005" s="209" t="s">
        <v>496</v>
      </c>
      <c r="AD1005" s="207">
        <v>0</v>
      </c>
      <c r="AE1005" s="100">
        <v>0</v>
      </c>
      <c r="AF1005" s="230">
        <f t="shared" si="145"/>
        <v>0</v>
      </c>
      <c r="AG1005" s="100">
        <v>0</v>
      </c>
      <c r="AH1005" s="100">
        <v>4</v>
      </c>
      <c r="AI1005" s="230">
        <f t="shared" si="146"/>
        <v>4</v>
      </c>
      <c r="AJ1005" s="100">
        <f t="shared" si="147"/>
        <v>0</v>
      </c>
      <c r="AK1005" s="100">
        <f t="shared" si="147"/>
        <v>4</v>
      </c>
      <c r="AL1005" s="104">
        <f t="shared" si="148"/>
        <v>4</v>
      </c>
      <c r="AM1005" s="100" t="s">
        <v>444</v>
      </c>
      <c r="AN1005" s="100">
        <v>0</v>
      </c>
      <c r="AO1005" s="131">
        <v>0</v>
      </c>
      <c r="AP1005" s="212" t="s">
        <v>404</v>
      </c>
      <c r="AQ1005" s="133" t="s">
        <v>445</v>
      </c>
    </row>
    <row r="1006" spans="1:43" ht="45.75" customHeight="1" x14ac:dyDescent="0.15">
      <c r="A1006" s="139" t="s">
        <v>496</v>
      </c>
      <c r="B1006" s="101" t="s">
        <v>571</v>
      </c>
      <c r="C1006" s="101" t="s">
        <v>602</v>
      </c>
      <c r="D1006" s="160" t="s">
        <v>556</v>
      </c>
      <c r="E1006" s="101"/>
      <c r="F1006" s="101" t="s">
        <v>259</v>
      </c>
      <c r="G1006" s="101"/>
      <c r="H1006" s="101"/>
      <c r="I1006" s="101"/>
      <c r="J1006" s="101"/>
      <c r="K1006" s="101"/>
      <c r="L1006" s="101"/>
      <c r="M1006" s="101" t="s">
        <v>436</v>
      </c>
      <c r="N1006" s="101" t="s">
        <v>499</v>
      </c>
      <c r="O1006" s="127" t="s">
        <v>438</v>
      </c>
      <c r="P1006" s="101" t="s">
        <v>473</v>
      </c>
      <c r="Q1006" s="136">
        <v>31</v>
      </c>
      <c r="R1006" s="202"/>
      <c r="S1006" s="101"/>
      <c r="T1006" s="101"/>
      <c r="U1006" s="101"/>
      <c r="V1006" s="134"/>
      <c r="W1006" s="99">
        <v>0</v>
      </c>
      <c r="X1006" s="100">
        <v>0</v>
      </c>
      <c r="Y1006" s="228">
        <f t="shared" si="142"/>
        <v>0</v>
      </c>
      <c r="Z1006" s="100" t="s">
        <v>444</v>
      </c>
      <c r="AA1006" s="100">
        <v>0</v>
      </c>
      <c r="AB1006" s="100">
        <v>0</v>
      </c>
      <c r="AC1006" s="209" t="s">
        <v>496</v>
      </c>
      <c r="AD1006" s="207">
        <v>0</v>
      </c>
      <c r="AE1006" s="100">
        <v>0</v>
      </c>
      <c r="AF1006" s="230">
        <f t="shared" si="145"/>
        <v>0</v>
      </c>
      <c r="AG1006" s="100">
        <v>0</v>
      </c>
      <c r="AH1006" s="100">
        <v>1</v>
      </c>
      <c r="AI1006" s="230">
        <f t="shared" si="146"/>
        <v>1</v>
      </c>
      <c r="AJ1006" s="100">
        <f t="shared" si="147"/>
        <v>0</v>
      </c>
      <c r="AK1006" s="100">
        <f t="shared" si="147"/>
        <v>1</v>
      </c>
      <c r="AL1006" s="104">
        <f t="shared" si="148"/>
        <v>1</v>
      </c>
      <c r="AM1006" s="100" t="s">
        <v>444</v>
      </c>
      <c r="AN1006" s="100">
        <v>0</v>
      </c>
      <c r="AO1006" s="131">
        <v>0</v>
      </c>
      <c r="AP1006" s="212" t="s">
        <v>404</v>
      </c>
      <c r="AQ1006" s="133" t="s">
        <v>445</v>
      </c>
    </row>
    <row r="1007" spans="1:43" ht="45.75" customHeight="1" x14ac:dyDescent="0.15">
      <c r="A1007" s="139" t="s">
        <v>496</v>
      </c>
      <c r="B1007" s="101" t="s">
        <v>571</v>
      </c>
      <c r="C1007" s="101" t="s">
        <v>602</v>
      </c>
      <c r="D1007" s="160" t="s">
        <v>557</v>
      </c>
      <c r="E1007" s="101"/>
      <c r="F1007" s="101" t="s">
        <v>259</v>
      </c>
      <c r="G1007" s="101"/>
      <c r="H1007" s="101"/>
      <c r="I1007" s="101"/>
      <c r="J1007" s="101"/>
      <c r="K1007" s="101"/>
      <c r="L1007" s="101"/>
      <c r="M1007" s="101" t="s">
        <v>436</v>
      </c>
      <c r="N1007" s="101" t="s">
        <v>499</v>
      </c>
      <c r="O1007" s="127" t="s">
        <v>438</v>
      </c>
      <c r="P1007" s="101" t="s">
        <v>473</v>
      </c>
      <c r="Q1007" s="136">
        <v>31</v>
      </c>
      <c r="R1007" s="202"/>
      <c r="S1007" s="101"/>
      <c r="T1007" s="101"/>
      <c r="U1007" s="101"/>
      <c r="V1007" s="134"/>
      <c r="W1007" s="99">
        <v>0</v>
      </c>
      <c r="X1007" s="100">
        <v>0</v>
      </c>
      <c r="Y1007" s="228">
        <f t="shared" si="142"/>
        <v>0</v>
      </c>
      <c r="Z1007" s="100" t="s">
        <v>444</v>
      </c>
      <c r="AA1007" s="100">
        <v>0</v>
      </c>
      <c r="AB1007" s="100">
        <v>0</v>
      </c>
      <c r="AC1007" s="209" t="s">
        <v>496</v>
      </c>
      <c r="AD1007" s="207">
        <v>0</v>
      </c>
      <c r="AE1007" s="100">
        <v>0</v>
      </c>
      <c r="AF1007" s="230">
        <f t="shared" si="145"/>
        <v>0</v>
      </c>
      <c r="AG1007" s="100">
        <v>0</v>
      </c>
      <c r="AH1007" s="100">
        <v>3</v>
      </c>
      <c r="AI1007" s="230">
        <f t="shared" si="146"/>
        <v>3</v>
      </c>
      <c r="AJ1007" s="100">
        <f t="shared" si="147"/>
        <v>0</v>
      </c>
      <c r="AK1007" s="100">
        <f t="shared" si="147"/>
        <v>3</v>
      </c>
      <c r="AL1007" s="104">
        <f t="shared" si="148"/>
        <v>3</v>
      </c>
      <c r="AM1007" s="100" t="s">
        <v>444</v>
      </c>
      <c r="AN1007" s="100">
        <v>0</v>
      </c>
      <c r="AO1007" s="131">
        <v>0</v>
      </c>
      <c r="AP1007" s="212" t="s">
        <v>404</v>
      </c>
      <c r="AQ1007" s="133" t="s">
        <v>445</v>
      </c>
    </row>
    <row r="1008" spans="1:43" ht="45.75" customHeight="1" x14ac:dyDescent="0.15">
      <c r="A1008" s="139" t="s">
        <v>496</v>
      </c>
      <c r="B1008" s="101" t="s">
        <v>571</v>
      </c>
      <c r="C1008" s="101" t="s">
        <v>602</v>
      </c>
      <c r="D1008" s="160" t="s">
        <v>558</v>
      </c>
      <c r="E1008" s="101"/>
      <c r="F1008" s="101" t="s">
        <v>259</v>
      </c>
      <c r="G1008" s="101"/>
      <c r="H1008" s="101"/>
      <c r="I1008" s="101"/>
      <c r="J1008" s="101"/>
      <c r="K1008" s="101"/>
      <c r="L1008" s="101"/>
      <c r="M1008" s="101" t="s">
        <v>436</v>
      </c>
      <c r="N1008" s="101" t="s">
        <v>499</v>
      </c>
      <c r="O1008" s="127" t="s">
        <v>438</v>
      </c>
      <c r="P1008" s="101" t="s">
        <v>473</v>
      </c>
      <c r="Q1008" s="136">
        <v>31</v>
      </c>
      <c r="R1008" s="202"/>
      <c r="S1008" s="101"/>
      <c r="T1008" s="101"/>
      <c r="U1008" s="101"/>
      <c r="V1008" s="134"/>
      <c r="W1008" s="99">
        <v>0</v>
      </c>
      <c r="X1008" s="100">
        <v>0</v>
      </c>
      <c r="Y1008" s="228">
        <f t="shared" si="142"/>
        <v>0</v>
      </c>
      <c r="Z1008" s="100" t="s">
        <v>444</v>
      </c>
      <c r="AA1008" s="100">
        <v>0</v>
      </c>
      <c r="AB1008" s="100">
        <v>0</v>
      </c>
      <c r="AC1008" s="209" t="s">
        <v>496</v>
      </c>
      <c r="AD1008" s="207">
        <v>0</v>
      </c>
      <c r="AE1008" s="100">
        <v>0</v>
      </c>
      <c r="AF1008" s="230">
        <f t="shared" si="145"/>
        <v>0</v>
      </c>
      <c r="AG1008" s="100">
        <v>0</v>
      </c>
      <c r="AH1008" s="100">
        <v>5</v>
      </c>
      <c r="AI1008" s="230">
        <f t="shared" si="146"/>
        <v>5</v>
      </c>
      <c r="AJ1008" s="100">
        <f t="shared" si="147"/>
        <v>0</v>
      </c>
      <c r="AK1008" s="100">
        <f t="shared" si="147"/>
        <v>5</v>
      </c>
      <c r="AL1008" s="104">
        <f t="shared" si="148"/>
        <v>5</v>
      </c>
      <c r="AM1008" s="100" t="s">
        <v>444</v>
      </c>
      <c r="AN1008" s="100">
        <v>0</v>
      </c>
      <c r="AO1008" s="131">
        <v>0</v>
      </c>
      <c r="AP1008" s="212" t="s">
        <v>404</v>
      </c>
      <c r="AQ1008" s="133" t="s">
        <v>445</v>
      </c>
    </row>
    <row r="1009" spans="1:43" ht="45.75" customHeight="1" x14ac:dyDescent="0.15">
      <c r="A1009" s="139" t="s">
        <v>496</v>
      </c>
      <c r="B1009" s="101" t="s">
        <v>571</v>
      </c>
      <c r="C1009" s="101" t="s">
        <v>602</v>
      </c>
      <c r="D1009" s="160" t="s">
        <v>559</v>
      </c>
      <c r="E1009" s="101"/>
      <c r="F1009" s="101" t="s">
        <v>259</v>
      </c>
      <c r="G1009" s="101"/>
      <c r="H1009" s="101"/>
      <c r="I1009" s="101"/>
      <c r="J1009" s="101"/>
      <c r="K1009" s="101"/>
      <c r="L1009" s="101"/>
      <c r="M1009" s="101" t="s">
        <v>436</v>
      </c>
      <c r="N1009" s="101" t="s">
        <v>499</v>
      </c>
      <c r="O1009" s="127" t="s">
        <v>438</v>
      </c>
      <c r="P1009" s="101" t="s">
        <v>473</v>
      </c>
      <c r="Q1009" s="136">
        <v>31</v>
      </c>
      <c r="R1009" s="202"/>
      <c r="S1009" s="101"/>
      <c r="T1009" s="101"/>
      <c r="U1009" s="101"/>
      <c r="V1009" s="134"/>
      <c r="W1009" s="99">
        <v>0</v>
      </c>
      <c r="X1009" s="100">
        <v>0</v>
      </c>
      <c r="Y1009" s="228">
        <f t="shared" si="142"/>
        <v>0</v>
      </c>
      <c r="Z1009" s="100" t="s">
        <v>444</v>
      </c>
      <c r="AA1009" s="100">
        <v>0</v>
      </c>
      <c r="AB1009" s="100">
        <v>0</v>
      </c>
      <c r="AC1009" s="209" t="s">
        <v>496</v>
      </c>
      <c r="AD1009" s="207">
        <v>0</v>
      </c>
      <c r="AE1009" s="100">
        <v>0</v>
      </c>
      <c r="AF1009" s="230">
        <f t="shared" si="145"/>
        <v>0</v>
      </c>
      <c r="AG1009" s="100">
        <v>0</v>
      </c>
      <c r="AH1009" s="100">
        <v>0</v>
      </c>
      <c r="AI1009" s="230">
        <f t="shared" si="146"/>
        <v>0</v>
      </c>
      <c r="AJ1009" s="100">
        <f t="shared" si="147"/>
        <v>0</v>
      </c>
      <c r="AK1009" s="100">
        <f t="shared" si="147"/>
        <v>0</v>
      </c>
      <c r="AL1009" s="104">
        <f t="shared" si="148"/>
        <v>0</v>
      </c>
      <c r="AM1009" s="100" t="s">
        <v>444</v>
      </c>
      <c r="AN1009" s="100">
        <v>0</v>
      </c>
      <c r="AO1009" s="131">
        <v>0</v>
      </c>
      <c r="AP1009" s="212" t="s">
        <v>404</v>
      </c>
      <c r="AQ1009" s="133" t="s">
        <v>445</v>
      </c>
    </row>
    <row r="1010" spans="1:43" ht="45.75" customHeight="1" x14ac:dyDescent="0.15">
      <c r="A1010" s="139" t="s">
        <v>496</v>
      </c>
      <c r="B1010" s="101" t="s">
        <v>571</v>
      </c>
      <c r="C1010" s="101" t="s">
        <v>602</v>
      </c>
      <c r="D1010" s="160" t="s">
        <v>560</v>
      </c>
      <c r="E1010" s="101"/>
      <c r="F1010" s="101" t="s">
        <v>259</v>
      </c>
      <c r="G1010" s="101"/>
      <c r="H1010" s="101"/>
      <c r="I1010" s="101"/>
      <c r="J1010" s="101"/>
      <c r="K1010" s="101"/>
      <c r="L1010" s="101"/>
      <c r="M1010" s="101" t="s">
        <v>436</v>
      </c>
      <c r="N1010" s="101" t="s">
        <v>499</v>
      </c>
      <c r="O1010" s="127" t="s">
        <v>438</v>
      </c>
      <c r="P1010" s="101" t="s">
        <v>473</v>
      </c>
      <c r="Q1010" s="136">
        <v>31</v>
      </c>
      <c r="R1010" s="202"/>
      <c r="S1010" s="101"/>
      <c r="T1010" s="101"/>
      <c r="U1010" s="101"/>
      <c r="V1010" s="134"/>
      <c r="W1010" s="99">
        <v>0</v>
      </c>
      <c r="X1010" s="100">
        <v>0</v>
      </c>
      <c r="Y1010" s="228">
        <f t="shared" si="142"/>
        <v>0</v>
      </c>
      <c r="Z1010" s="100" t="s">
        <v>444</v>
      </c>
      <c r="AA1010" s="100">
        <v>0</v>
      </c>
      <c r="AB1010" s="100">
        <v>0</v>
      </c>
      <c r="AC1010" s="209" t="s">
        <v>496</v>
      </c>
      <c r="AD1010" s="207">
        <v>0</v>
      </c>
      <c r="AE1010" s="100">
        <v>0</v>
      </c>
      <c r="AF1010" s="230">
        <f t="shared" ref="AF1010:AF1058" si="149">+AD1010+AE1010</f>
        <v>0</v>
      </c>
      <c r="AG1010" s="100">
        <v>0</v>
      </c>
      <c r="AH1010" s="100">
        <v>4</v>
      </c>
      <c r="AI1010" s="230">
        <f t="shared" ref="AI1010:AI1058" si="150">+AG1010+AH1010</f>
        <v>4</v>
      </c>
      <c r="AJ1010" s="100">
        <f t="shared" si="147"/>
        <v>0</v>
      </c>
      <c r="AK1010" s="100">
        <f t="shared" si="147"/>
        <v>4</v>
      </c>
      <c r="AL1010" s="104">
        <f t="shared" si="148"/>
        <v>4</v>
      </c>
      <c r="AM1010" s="100" t="s">
        <v>444</v>
      </c>
      <c r="AN1010" s="100">
        <v>0</v>
      </c>
      <c r="AO1010" s="131">
        <v>0</v>
      </c>
      <c r="AP1010" s="212" t="s">
        <v>404</v>
      </c>
      <c r="AQ1010" s="133" t="s">
        <v>445</v>
      </c>
    </row>
    <row r="1011" spans="1:43" ht="45.75" customHeight="1" x14ac:dyDescent="0.15">
      <c r="A1011" s="139" t="s">
        <v>496</v>
      </c>
      <c r="B1011" s="101" t="s">
        <v>571</v>
      </c>
      <c r="C1011" s="101" t="s">
        <v>602</v>
      </c>
      <c r="D1011" s="160" t="s">
        <v>562</v>
      </c>
      <c r="E1011" s="101"/>
      <c r="F1011" s="101" t="s">
        <v>259</v>
      </c>
      <c r="G1011" s="101"/>
      <c r="H1011" s="101"/>
      <c r="I1011" s="101"/>
      <c r="J1011" s="101"/>
      <c r="K1011" s="101"/>
      <c r="L1011" s="101"/>
      <c r="M1011" s="101" t="s">
        <v>436</v>
      </c>
      <c r="N1011" s="101" t="s">
        <v>499</v>
      </c>
      <c r="O1011" s="127" t="s">
        <v>438</v>
      </c>
      <c r="P1011" s="101" t="s">
        <v>473</v>
      </c>
      <c r="Q1011" s="136">
        <v>31</v>
      </c>
      <c r="R1011" s="202"/>
      <c r="S1011" s="101"/>
      <c r="T1011" s="101"/>
      <c r="U1011" s="101"/>
      <c r="V1011" s="134"/>
      <c r="W1011" s="99">
        <v>0</v>
      </c>
      <c r="X1011" s="100">
        <v>0</v>
      </c>
      <c r="Y1011" s="228">
        <f t="shared" si="142"/>
        <v>0</v>
      </c>
      <c r="Z1011" s="100" t="s">
        <v>444</v>
      </c>
      <c r="AA1011" s="100">
        <v>0</v>
      </c>
      <c r="AB1011" s="100">
        <v>0</v>
      </c>
      <c r="AC1011" s="209" t="s">
        <v>496</v>
      </c>
      <c r="AD1011" s="207">
        <v>0</v>
      </c>
      <c r="AE1011" s="100">
        <v>0</v>
      </c>
      <c r="AF1011" s="230">
        <f t="shared" si="149"/>
        <v>0</v>
      </c>
      <c r="AG1011" s="100">
        <v>0</v>
      </c>
      <c r="AH1011" s="100">
        <v>3</v>
      </c>
      <c r="AI1011" s="230">
        <f t="shared" si="150"/>
        <v>3</v>
      </c>
      <c r="AJ1011" s="100">
        <f t="shared" si="147"/>
        <v>0</v>
      </c>
      <c r="AK1011" s="100">
        <f t="shared" si="147"/>
        <v>3</v>
      </c>
      <c r="AL1011" s="104">
        <f t="shared" si="148"/>
        <v>3</v>
      </c>
      <c r="AM1011" s="100" t="s">
        <v>444</v>
      </c>
      <c r="AN1011" s="100">
        <v>0</v>
      </c>
      <c r="AO1011" s="131">
        <v>0</v>
      </c>
      <c r="AP1011" s="212" t="s">
        <v>404</v>
      </c>
      <c r="AQ1011" s="133" t="s">
        <v>445</v>
      </c>
    </row>
    <row r="1012" spans="1:43" ht="45.75" customHeight="1" x14ac:dyDescent="0.15">
      <c r="A1012" s="139" t="s">
        <v>496</v>
      </c>
      <c r="B1012" s="101" t="s">
        <v>571</v>
      </c>
      <c r="C1012" s="101" t="s">
        <v>602</v>
      </c>
      <c r="D1012" s="160" t="s">
        <v>563</v>
      </c>
      <c r="E1012" s="101"/>
      <c r="F1012" s="101" t="s">
        <v>259</v>
      </c>
      <c r="G1012" s="101"/>
      <c r="H1012" s="101"/>
      <c r="I1012" s="101"/>
      <c r="J1012" s="101"/>
      <c r="K1012" s="101"/>
      <c r="L1012" s="101"/>
      <c r="M1012" s="101" t="s">
        <v>436</v>
      </c>
      <c r="N1012" s="101" t="s">
        <v>499</v>
      </c>
      <c r="O1012" s="127" t="s">
        <v>438</v>
      </c>
      <c r="P1012" s="101" t="s">
        <v>473</v>
      </c>
      <c r="Q1012" s="136">
        <v>31</v>
      </c>
      <c r="R1012" s="202"/>
      <c r="S1012" s="101"/>
      <c r="T1012" s="101"/>
      <c r="U1012" s="101"/>
      <c r="V1012" s="134"/>
      <c r="W1012" s="99">
        <v>0</v>
      </c>
      <c r="X1012" s="100">
        <v>0</v>
      </c>
      <c r="Y1012" s="228">
        <f t="shared" si="142"/>
        <v>0</v>
      </c>
      <c r="Z1012" s="100" t="s">
        <v>444</v>
      </c>
      <c r="AA1012" s="100">
        <v>0</v>
      </c>
      <c r="AB1012" s="100">
        <v>0</v>
      </c>
      <c r="AC1012" s="209" t="s">
        <v>496</v>
      </c>
      <c r="AD1012" s="207">
        <v>0</v>
      </c>
      <c r="AE1012" s="100">
        <v>0</v>
      </c>
      <c r="AF1012" s="230">
        <f t="shared" si="149"/>
        <v>0</v>
      </c>
      <c r="AG1012" s="100">
        <v>0</v>
      </c>
      <c r="AH1012" s="100">
        <v>8</v>
      </c>
      <c r="AI1012" s="230">
        <f t="shared" si="150"/>
        <v>8</v>
      </c>
      <c r="AJ1012" s="100">
        <f t="shared" si="147"/>
        <v>0</v>
      </c>
      <c r="AK1012" s="100">
        <f t="shared" si="147"/>
        <v>8</v>
      </c>
      <c r="AL1012" s="104">
        <f t="shared" si="148"/>
        <v>8</v>
      </c>
      <c r="AM1012" s="100" t="s">
        <v>444</v>
      </c>
      <c r="AN1012" s="100">
        <v>0</v>
      </c>
      <c r="AO1012" s="131">
        <v>0</v>
      </c>
      <c r="AP1012" s="212" t="s">
        <v>404</v>
      </c>
      <c r="AQ1012" s="133" t="s">
        <v>445</v>
      </c>
    </row>
    <row r="1013" spans="1:43" ht="45.75" customHeight="1" x14ac:dyDescent="0.15">
      <c r="A1013" s="139" t="s">
        <v>496</v>
      </c>
      <c r="B1013" s="101" t="s">
        <v>571</v>
      </c>
      <c r="C1013" s="101" t="s">
        <v>602</v>
      </c>
      <c r="D1013" s="160" t="s">
        <v>564</v>
      </c>
      <c r="E1013" s="101"/>
      <c r="F1013" s="101" t="s">
        <v>259</v>
      </c>
      <c r="G1013" s="101"/>
      <c r="H1013" s="101"/>
      <c r="I1013" s="101"/>
      <c r="J1013" s="101"/>
      <c r="K1013" s="101"/>
      <c r="L1013" s="101"/>
      <c r="M1013" s="101" t="s">
        <v>436</v>
      </c>
      <c r="N1013" s="101" t="s">
        <v>499</v>
      </c>
      <c r="O1013" s="127" t="s">
        <v>438</v>
      </c>
      <c r="P1013" s="101" t="s">
        <v>473</v>
      </c>
      <c r="Q1013" s="136">
        <v>31</v>
      </c>
      <c r="R1013" s="202"/>
      <c r="S1013" s="101"/>
      <c r="T1013" s="101"/>
      <c r="U1013" s="101"/>
      <c r="V1013" s="134"/>
      <c r="W1013" s="99">
        <v>0</v>
      </c>
      <c r="X1013" s="100">
        <v>0</v>
      </c>
      <c r="Y1013" s="228">
        <f t="shared" si="142"/>
        <v>0</v>
      </c>
      <c r="Z1013" s="100" t="s">
        <v>444</v>
      </c>
      <c r="AA1013" s="100">
        <v>0</v>
      </c>
      <c r="AB1013" s="100">
        <v>0</v>
      </c>
      <c r="AC1013" s="209" t="s">
        <v>496</v>
      </c>
      <c r="AD1013" s="207">
        <v>0</v>
      </c>
      <c r="AE1013" s="100">
        <v>0</v>
      </c>
      <c r="AF1013" s="230">
        <f t="shared" si="149"/>
        <v>0</v>
      </c>
      <c r="AG1013" s="100">
        <v>0</v>
      </c>
      <c r="AH1013" s="100">
        <v>0</v>
      </c>
      <c r="AI1013" s="230">
        <f t="shared" si="150"/>
        <v>0</v>
      </c>
      <c r="AJ1013" s="100">
        <f t="shared" si="147"/>
        <v>0</v>
      </c>
      <c r="AK1013" s="100">
        <f t="shared" si="147"/>
        <v>0</v>
      </c>
      <c r="AL1013" s="104">
        <f t="shared" si="148"/>
        <v>0</v>
      </c>
      <c r="AM1013" s="100" t="s">
        <v>444</v>
      </c>
      <c r="AN1013" s="100">
        <v>0</v>
      </c>
      <c r="AO1013" s="131">
        <v>0</v>
      </c>
      <c r="AP1013" s="212" t="s">
        <v>404</v>
      </c>
      <c r="AQ1013" s="133" t="s">
        <v>445</v>
      </c>
    </row>
    <row r="1014" spans="1:43" ht="45.75" customHeight="1" x14ac:dyDescent="0.15">
      <c r="A1014" s="139" t="s">
        <v>496</v>
      </c>
      <c r="B1014" s="101" t="s">
        <v>571</v>
      </c>
      <c r="C1014" s="101" t="s">
        <v>602</v>
      </c>
      <c r="D1014" s="160" t="s">
        <v>565</v>
      </c>
      <c r="E1014" s="101"/>
      <c r="F1014" s="101" t="s">
        <v>259</v>
      </c>
      <c r="G1014" s="101"/>
      <c r="H1014" s="101"/>
      <c r="I1014" s="101"/>
      <c r="J1014" s="101"/>
      <c r="K1014" s="101"/>
      <c r="L1014" s="101"/>
      <c r="M1014" s="101" t="s">
        <v>436</v>
      </c>
      <c r="N1014" s="101" t="s">
        <v>499</v>
      </c>
      <c r="O1014" s="127" t="s">
        <v>438</v>
      </c>
      <c r="P1014" s="101" t="s">
        <v>473</v>
      </c>
      <c r="Q1014" s="136">
        <v>31</v>
      </c>
      <c r="R1014" s="202"/>
      <c r="S1014" s="101"/>
      <c r="T1014" s="101"/>
      <c r="U1014" s="101"/>
      <c r="V1014" s="134"/>
      <c r="W1014" s="99">
        <v>0</v>
      </c>
      <c r="X1014" s="100">
        <v>0</v>
      </c>
      <c r="Y1014" s="228">
        <f t="shared" si="142"/>
        <v>0</v>
      </c>
      <c r="Z1014" s="100" t="s">
        <v>444</v>
      </c>
      <c r="AA1014" s="100">
        <v>0</v>
      </c>
      <c r="AB1014" s="100">
        <v>0</v>
      </c>
      <c r="AC1014" s="209" t="s">
        <v>496</v>
      </c>
      <c r="AD1014" s="207">
        <v>0</v>
      </c>
      <c r="AE1014" s="100">
        <v>0</v>
      </c>
      <c r="AF1014" s="230">
        <f t="shared" si="149"/>
        <v>0</v>
      </c>
      <c r="AG1014" s="100">
        <v>0</v>
      </c>
      <c r="AH1014" s="100">
        <v>3</v>
      </c>
      <c r="AI1014" s="230">
        <f t="shared" si="150"/>
        <v>3</v>
      </c>
      <c r="AJ1014" s="100">
        <f t="shared" si="147"/>
        <v>0</v>
      </c>
      <c r="AK1014" s="100">
        <f t="shared" si="147"/>
        <v>3</v>
      </c>
      <c r="AL1014" s="104">
        <f t="shared" si="148"/>
        <v>3</v>
      </c>
      <c r="AM1014" s="100" t="s">
        <v>444</v>
      </c>
      <c r="AN1014" s="100">
        <v>0</v>
      </c>
      <c r="AO1014" s="131">
        <v>0</v>
      </c>
      <c r="AP1014" s="212" t="s">
        <v>404</v>
      </c>
      <c r="AQ1014" s="133" t="s">
        <v>445</v>
      </c>
    </row>
    <row r="1015" spans="1:43" ht="45.75" customHeight="1" x14ac:dyDescent="0.15">
      <c r="A1015" s="139" t="s">
        <v>496</v>
      </c>
      <c r="B1015" s="101" t="s">
        <v>571</v>
      </c>
      <c r="C1015" s="101" t="s">
        <v>602</v>
      </c>
      <c r="D1015" s="160" t="s">
        <v>566</v>
      </c>
      <c r="E1015" s="101"/>
      <c r="F1015" s="101" t="s">
        <v>259</v>
      </c>
      <c r="G1015" s="101"/>
      <c r="H1015" s="101"/>
      <c r="I1015" s="101"/>
      <c r="J1015" s="101"/>
      <c r="K1015" s="101"/>
      <c r="L1015" s="101"/>
      <c r="M1015" s="101" t="s">
        <v>436</v>
      </c>
      <c r="N1015" s="101" t="s">
        <v>499</v>
      </c>
      <c r="O1015" s="127" t="s">
        <v>438</v>
      </c>
      <c r="P1015" s="101" t="s">
        <v>473</v>
      </c>
      <c r="Q1015" s="136">
        <v>31</v>
      </c>
      <c r="R1015" s="202"/>
      <c r="S1015" s="101"/>
      <c r="T1015" s="101"/>
      <c r="U1015" s="101"/>
      <c r="V1015" s="134"/>
      <c r="W1015" s="99">
        <v>0</v>
      </c>
      <c r="X1015" s="100">
        <v>0</v>
      </c>
      <c r="Y1015" s="228">
        <f t="shared" si="142"/>
        <v>0</v>
      </c>
      <c r="Z1015" s="100" t="s">
        <v>444</v>
      </c>
      <c r="AA1015" s="100">
        <v>0</v>
      </c>
      <c r="AB1015" s="100">
        <v>0</v>
      </c>
      <c r="AC1015" s="209" t="s">
        <v>496</v>
      </c>
      <c r="AD1015" s="207">
        <v>0</v>
      </c>
      <c r="AE1015" s="100">
        <v>0</v>
      </c>
      <c r="AF1015" s="230">
        <f t="shared" si="149"/>
        <v>0</v>
      </c>
      <c r="AG1015" s="100">
        <v>0</v>
      </c>
      <c r="AH1015" s="100">
        <v>0</v>
      </c>
      <c r="AI1015" s="230">
        <f t="shared" si="150"/>
        <v>0</v>
      </c>
      <c r="AJ1015" s="100">
        <f t="shared" ref="AJ1015:AK1030" si="151">+AD1015+AG1015</f>
        <v>0</v>
      </c>
      <c r="AK1015" s="100">
        <f t="shared" si="151"/>
        <v>0</v>
      </c>
      <c r="AL1015" s="104">
        <f t="shared" si="148"/>
        <v>0</v>
      </c>
      <c r="AM1015" s="100" t="s">
        <v>444</v>
      </c>
      <c r="AN1015" s="100">
        <v>0</v>
      </c>
      <c r="AO1015" s="131">
        <v>0</v>
      </c>
      <c r="AP1015" s="212" t="s">
        <v>404</v>
      </c>
      <c r="AQ1015" s="133" t="s">
        <v>445</v>
      </c>
    </row>
    <row r="1016" spans="1:43" ht="45.75" customHeight="1" x14ac:dyDescent="0.15">
      <c r="A1016" s="139" t="s">
        <v>496</v>
      </c>
      <c r="B1016" s="101" t="s">
        <v>571</v>
      </c>
      <c r="C1016" s="101" t="s">
        <v>602</v>
      </c>
      <c r="D1016" s="160" t="s">
        <v>567</v>
      </c>
      <c r="E1016" s="101"/>
      <c r="F1016" s="101" t="s">
        <v>259</v>
      </c>
      <c r="G1016" s="101"/>
      <c r="H1016" s="101"/>
      <c r="I1016" s="101"/>
      <c r="J1016" s="101"/>
      <c r="K1016" s="101"/>
      <c r="L1016" s="101"/>
      <c r="M1016" s="101" t="s">
        <v>436</v>
      </c>
      <c r="N1016" s="101" t="s">
        <v>499</v>
      </c>
      <c r="O1016" s="127" t="s">
        <v>438</v>
      </c>
      <c r="P1016" s="101" t="s">
        <v>473</v>
      </c>
      <c r="Q1016" s="136">
        <v>31</v>
      </c>
      <c r="R1016" s="202"/>
      <c r="S1016" s="101"/>
      <c r="T1016" s="101"/>
      <c r="U1016" s="101"/>
      <c r="V1016" s="134"/>
      <c r="W1016" s="99">
        <v>0</v>
      </c>
      <c r="X1016" s="100">
        <v>0</v>
      </c>
      <c r="Y1016" s="228">
        <f t="shared" si="142"/>
        <v>0</v>
      </c>
      <c r="Z1016" s="100" t="s">
        <v>444</v>
      </c>
      <c r="AA1016" s="100">
        <v>0</v>
      </c>
      <c r="AB1016" s="100">
        <v>0</v>
      </c>
      <c r="AC1016" s="209" t="s">
        <v>496</v>
      </c>
      <c r="AD1016" s="207">
        <v>0</v>
      </c>
      <c r="AE1016" s="100">
        <v>0</v>
      </c>
      <c r="AF1016" s="230">
        <f t="shared" si="149"/>
        <v>0</v>
      </c>
      <c r="AG1016" s="100">
        <v>0</v>
      </c>
      <c r="AH1016" s="100">
        <v>0</v>
      </c>
      <c r="AI1016" s="230">
        <f t="shared" si="150"/>
        <v>0</v>
      </c>
      <c r="AJ1016" s="100">
        <f t="shared" si="151"/>
        <v>0</v>
      </c>
      <c r="AK1016" s="100">
        <f t="shared" si="151"/>
        <v>0</v>
      </c>
      <c r="AL1016" s="104">
        <f t="shared" si="148"/>
        <v>0</v>
      </c>
      <c r="AM1016" s="100" t="s">
        <v>444</v>
      </c>
      <c r="AN1016" s="100">
        <v>0</v>
      </c>
      <c r="AO1016" s="131">
        <v>0</v>
      </c>
      <c r="AP1016" s="212" t="s">
        <v>404</v>
      </c>
      <c r="AQ1016" s="133" t="s">
        <v>445</v>
      </c>
    </row>
    <row r="1017" spans="1:43" ht="45.75" customHeight="1" x14ac:dyDescent="0.15">
      <c r="A1017" s="139" t="s">
        <v>496</v>
      </c>
      <c r="B1017" s="101" t="s">
        <v>571</v>
      </c>
      <c r="C1017" s="101" t="s">
        <v>602</v>
      </c>
      <c r="D1017" s="160" t="s">
        <v>568</v>
      </c>
      <c r="E1017" s="101"/>
      <c r="F1017" s="101" t="s">
        <v>259</v>
      </c>
      <c r="G1017" s="101"/>
      <c r="H1017" s="101"/>
      <c r="I1017" s="101"/>
      <c r="J1017" s="101"/>
      <c r="K1017" s="101"/>
      <c r="L1017" s="101"/>
      <c r="M1017" s="101" t="s">
        <v>436</v>
      </c>
      <c r="N1017" s="101" t="s">
        <v>499</v>
      </c>
      <c r="O1017" s="127" t="s">
        <v>438</v>
      </c>
      <c r="P1017" s="101" t="s">
        <v>473</v>
      </c>
      <c r="Q1017" s="136">
        <v>31</v>
      </c>
      <c r="R1017" s="202"/>
      <c r="S1017" s="101"/>
      <c r="T1017" s="101"/>
      <c r="U1017" s="101"/>
      <c r="V1017" s="134"/>
      <c r="W1017" s="99">
        <v>0</v>
      </c>
      <c r="X1017" s="100">
        <v>0</v>
      </c>
      <c r="Y1017" s="228">
        <f t="shared" si="142"/>
        <v>0</v>
      </c>
      <c r="Z1017" s="100" t="s">
        <v>444</v>
      </c>
      <c r="AA1017" s="100">
        <v>0</v>
      </c>
      <c r="AB1017" s="100">
        <v>0</v>
      </c>
      <c r="AC1017" s="209" t="s">
        <v>496</v>
      </c>
      <c r="AD1017" s="207">
        <v>0</v>
      </c>
      <c r="AE1017" s="100">
        <v>0</v>
      </c>
      <c r="AF1017" s="230">
        <f t="shared" si="149"/>
        <v>0</v>
      </c>
      <c r="AG1017" s="100">
        <v>0</v>
      </c>
      <c r="AH1017" s="100">
        <v>6</v>
      </c>
      <c r="AI1017" s="230">
        <f t="shared" si="150"/>
        <v>6</v>
      </c>
      <c r="AJ1017" s="100">
        <f t="shared" si="151"/>
        <v>0</v>
      </c>
      <c r="AK1017" s="100">
        <f t="shared" si="151"/>
        <v>6</v>
      </c>
      <c r="AL1017" s="104">
        <f>+AJ1017+AK1017</f>
        <v>6</v>
      </c>
      <c r="AM1017" s="100" t="s">
        <v>444</v>
      </c>
      <c r="AN1017" s="100">
        <v>0</v>
      </c>
      <c r="AO1017" s="131">
        <v>0</v>
      </c>
      <c r="AP1017" s="212" t="s">
        <v>404</v>
      </c>
      <c r="AQ1017" s="133" t="s">
        <v>445</v>
      </c>
    </row>
    <row r="1018" spans="1:43" ht="45.75" customHeight="1" x14ac:dyDescent="0.15">
      <c r="A1018" s="139" t="s">
        <v>496</v>
      </c>
      <c r="B1018" s="101" t="s">
        <v>571</v>
      </c>
      <c r="C1018" s="101" t="s">
        <v>602</v>
      </c>
      <c r="D1018" s="160" t="s">
        <v>569</v>
      </c>
      <c r="E1018" s="101"/>
      <c r="F1018" s="101" t="s">
        <v>259</v>
      </c>
      <c r="G1018" s="101"/>
      <c r="H1018" s="101"/>
      <c r="I1018" s="101"/>
      <c r="J1018" s="101"/>
      <c r="K1018" s="101"/>
      <c r="L1018" s="101"/>
      <c r="M1018" s="101" t="s">
        <v>436</v>
      </c>
      <c r="N1018" s="101" t="s">
        <v>499</v>
      </c>
      <c r="O1018" s="127" t="s">
        <v>438</v>
      </c>
      <c r="P1018" s="101" t="s">
        <v>473</v>
      </c>
      <c r="Q1018" s="136">
        <v>31</v>
      </c>
      <c r="R1018" s="202"/>
      <c r="S1018" s="101"/>
      <c r="T1018" s="101"/>
      <c r="U1018" s="101"/>
      <c r="V1018" s="134"/>
      <c r="W1018" s="99">
        <v>0</v>
      </c>
      <c r="X1018" s="100">
        <v>0</v>
      </c>
      <c r="Y1018" s="228">
        <f t="shared" si="142"/>
        <v>0</v>
      </c>
      <c r="Z1018" s="100" t="s">
        <v>444</v>
      </c>
      <c r="AA1018" s="100">
        <v>0</v>
      </c>
      <c r="AB1018" s="100">
        <v>0</v>
      </c>
      <c r="AC1018" s="209" t="s">
        <v>496</v>
      </c>
      <c r="AD1018" s="207">
        <v>0</v>
      </c>
      <c r="AE1018" s="100">
        <v>0</v>
      </c>
      <c r="AF1018" s="230">
        <f t="shared" si="149"/>
        <v>0</v>
      </c>
      <c r="AG1018" s="100">
        <v>0</v>
      </c>
      <c r="AH1018" s="100">
        <v>52</v>
      </c>
      <c r="AI1018" s="230">
        <f t="shared" si="150"/>
        <v>52</v>
      </c>
      <c r="AJ1018" s="100">
        <f t="shared" si="151"/>
        <v>0</v>
      </c>
      <c r="AK1018" s="100">
        <f t="shared" si="151"/>
        <v>52</v>
      </c>
      <c r="AL1018" s="104">
        <f t="shared" si="148"/>
        <v>52</v>
      </c>
      <c r="AM1018" s="100" t="s">
        <v>444</v>
      </c>
      <c r="AN1018" s="100">
        <v>0</v>
      </c>
      <c r="AO1018" s="131">
        <v>0</v>
      </c>
      <c r="AP1018" s="212" t="s">
        <v>404</v>
      </c>
      <c r="AQ1018" s="133" t="s">
        <v>445</v>
      </c>
    </row>
    <row r="1019" spans="1:43" ht="45.75" customHeight="1" x14ac:dyDescent="0.15">
      <c r="A1019" s="139" t="s">
        <v>496</v>
      </c>
      <c r="B1019" s="101" t="s">
        <v>571</v>
      </c>
      <c r="C1019" s="101" t="s">
        <v>602</v>
      </c>
      <c r="D1019" s="160" t="s">
        <v>570</v>
      </c>
      <c r="E1019" s="101"/>
      <c r="F1019" s="101" t="s">
        <v>259</v>
      </c>
      <c r="G1019" s="101"/>
      <c r="H1019" s="101"/>
      <c r="I1019" s="101"/>
      <c r="J1019" s="101"/>
      <c r="K1019" s="101"/>
      <c r="L1019" s="101"/>
      <c r="M1019" s="101" t="s">
        <v>436</v>
      </c>
      <c r="N1019" s="101" t="s">
        <v>499</v>
      </c>
      <c r="O1019" s="127" t="s">
        <v>438</v>
      </c>
      <c r="P1019" s="101" t="s">
        <v>473</v>
      </c>
      <c r="Q1019" s="136">
        <v>31</v>
      </c>
      <c r="R1019" s="202"/>
      <c r="S1019" s="101"/>
      <c r="T1019" s="101"/>
      <c r="U1019" s="101"/>
      <c r="V1019" s="134"/>
      <c r="W1019" s="99">
        <v>0</v>
      </c>
      <c r="X1019" s="100">
        <v>0</v>
      </c>
      <c r="Y1019" s="228">
        <f t="shared" si="142"/>
        <v>0</v>
      </c>
      <c r="Z1019" s="100" t="s">
        <v>444</v>
      </c>
      <c r="AA1019" s="100">
        <v>0</v>
      </c>
      <c r="AB1019" s="100">
        <v>0</v>
      </c>
      <c r="AC1019" s="209" t="s">
        <v>496</v>
      </c>
      <c r="AD1019" s="207">
        <v>0</v>
      </c>
      <c r="AE1019" s="100">
        <v>0</v>
      </c>
      <c r="AF1019" s="230">
        <f t="shared" si="149"/>
        <v>0</v>
      </c>
      <c r="AG1019" s="100">
        <v>0</v>
      </c>
      <c r="AH1019" s="100">
        <v>39</v>
      </c>
      <c r="AI1019" s="230">
        <f t="shared" si="150"/>
        <v>39</v>
      </c>
      <c r="AJ1019" s="100">
        <f>+AD1019+AG1019</f>
        <v>0</v>
      </c>
      <c r="AK1019" s="100">
        <f t="shared" si="151"/>
        <v>39</v>
      </c>
      <c r="AL1019" s="104">
        <f>+AJ1019+AK1019</f>
        <v>39</v>
      </c>
      <c r="AM1019" s="100" t="s">
        <v>444</v>
      </c>
      <c r="AN1019" s="100">
        <v>0</v>
      </c>
      <c r="AO1019" s="131">
        <v>0</v>
      </c>
      <c r="AP1019" s="212" t="s">
        <v>404</v>
      </c>
      <c r="AQ1019" s="133" t="s">
        <v>445</v>
      </c>
    </row>
    <row r="1020" spans="1:43" ht="30.75" customHeight="1" x14ac:dyDescent="0.15">
      <c r="A1020" s="139" t="s">
        <v>603</v>
      </c>
      <c r="B1020" s="101" t="s">
        <v>604</v>
      </c>
      <c r="C1020" s="101" t="s">
        <v>605</v>
      </c>
      <c r="D1020" s="160" t="s">
        <v>606</v>
      </c>
      <c r="E1020" s="101"/>
      <c r="F1020" s="101" t="s">
        <v>259</v>
      </c>
      <c r="G1020" s="101"/>
      <c r="H1020" s="101"/>
      <c r="I1020" s="101"/>
      <c r="J1020" s="101"/>
      <c r="K1020" s="101"/>
      <c r="L1020" s="101" t="s">
        <v>349</v>
      </c>
      <c r="M1020" s="101" t="s">
        <v>436</v>
      </c>
      <c r="N1020" s="101" t="s">
        <v>437</v>
      </c>
      <c r="O1020" s="127" t="s">
        <v>438</v>
      </c>
      <c r="P1020" s="101" t="s">
        <v>439</v>
      </c>
      <c r="Q1020" s="136">
        <v>1</v>
      </c>
      <c r="R1020" s="202" t="s">
        <v>607</v>
      </c>
      <c r="S1020" s="101" t="s">
        <v>441</v>
      </c>
      <c r="T1020" s="101" t="s">
        <v>608</v>
      </c>
      <c r="U1020" s="101" t="s">
        <v>609</v>
      </c>
      <c r="V1020" s="134" t="s">
        <v>610</v>
      </c>
      <c r="W1020" s="99">
        <v>0</v>
      </c>
      <c r="X1020" s="100">
        <v>3000</v>
      </c>
      <c r="Y1020" s="228">
        <f t="shared" si="142"/>
        <v>3000</v>
      </c>
      <c r="Z1020" s="100" t="s">
        <v>444</v>
      </c>
      <c r="AA1020" s="100">
        <v>0</v>
      </c>
      <c r="AB1020" s="100">
        <v>0</v>
      </c>
      <c r="AC1020" s="209" t="s">
        <v>496</v>
      </c>
      <c r="AD1020" s="207">
        <v>0</v>
      </c>
      <c r="AE1020" s="100">
        <v>0</v>
      </c>
      <c r="AF1020" s="230">
        <f t="shared" si="149"/>
        <v>0</v>
      </c>
      <c r="AG1020" s="100">
        <v>0</v>
      </c>
      <c r="AH1020" s="100">
        <v>0</v>
      </c>
      <c r="AI1020" s="230">
        <f t="shared" si="150"/>
        <v>0</v>
      </c>
      <c r="AJ1020" s="100">
        <f>+AD1020+AG1020</f>
        <v>0</v>
      </c>
      <c r="AK1020" s="100">
        <f t="shared" si="151"/>
        <v>0</v>
      </c>
      <c r="AL1020" s="104">
        <f t="shared" ref="AL1020:AL1058" si="152">+AJ1020+AK1020</f>
        <v>0</v>
      </c>
      <c r="AM1020" s="100" t="s">
        <v>444</v>
      </c>
      <c r="AN1020" s="100">
        <v>0</v>
      </c>
      <c r="AO1020" s="131">
        <v>0</v>
      </c>
      <c r="AP1020" s="212" t="s">
        <v>404</v>
      </c>
      <c r="AQ1020" s="133" t="s">
        <v>445</v>
      </c>
    </row>
    <row r="1021" spans="1:43" ht="30.75" customHeight="1" x14ac:dyDescent="0.15">
      <c r="A1021" s="139" t="s">
        <v>603</v>
      </c>
      <c r="B1021" s="101" t="s">
        <v>604</v>
      </c>
      <c r="C1021" s="101" t="s">
        <v>611</v>
      </c>
      <c r="D1021" s="160" t="s">
        <v>606</v>
      </c>
      <c r="E1021" s="101"/>
      <c r="F1021" s="101" t="s">
        <v>259</v>
      </c>
      <c r="G1021" s="101"/>
      <c r="H1021" s="101"/>
      <c r="I1021" s="101"/>
      <c r="J1021" s="101"/>
      <c r="K1021" s="101"/>
      <c r="L1021" s="101" t="s">
        <v>349</v>
      </c>
      <c r="M1021" s="101" t="s">
        <v>436</v>
      </c>
      <c r="N1021" s="101" t="s">
        <v>437</v>
      </c>
      <c r="O1021" s="127" t="s">
        <v>438</v>
      </c>
      <c r="P1021" s="101" t="s">
        <v>439</v>
      </c>
      <c r="Q1021" s="136">
        <v>1</v>
      </c>
      <c r="R1021" s="202" t="s">
        <v>612</v>
      </c>
      <c r="S1021" s="101" t="s">
        <v>441</v>
      </c>
      <c r="T1021" s="101" t="s">
        <v>608</v>
      </c>
      <c r="U1021" s="134" t="s">
        <v>613</v>
      </c>
      <c r="V1021" s="134" t="s">
        <v>613</v>
      </c>
      <c r="W1021" s="99">
        <v>0</v>
      </c>
      <c r="X1021" s="100">
        <v>3000</v>
      </c>
      <c r="Y1021" s="228">
        <f t="shared" si="142"/>
        <v>3000</v>
      </c>
      <c r="Z1021" s="100" t="s">
        <v>444</v>
      </c>
      <c r="AA1021" s="100">
        <v>0</v>
      </c>
      <c r="AB1021" s="100">
        <v>0</v>
      </c>
      <c r="AC1021" s="209" t="s">
        <v>496</v>
      </c>
      <c r="AD1021" s="207">
        <v>0</v>
      </c>
      <c r="AE1021" s="100">
        <v>0</v>
      </c>
      <c r="AF1021" s="230">
        <f t="shared" si="149"/>
        <v>0</v>
      </c>
      <c r="AG1021" s="100">
        <v>0</v>
      </c>
      <c r="AH1021" s="100">
        <v>0</v>
      </c>
      <c r="AI1021" s="230">
        <f t="shared" si="150"/>
        <v>0</v>
      </c>
      <c r="AJ1021" s="100">
        <f t="shared" ref="AJ1021:AK1058" si="153">+AD1021+AG1021</f>
        <v>0</v>
      </c>
      <c r="AK1021" s="100">
        <f t="shared" si="151"/>
        <v>0</v>
      </c>
      <c r="AL1021" s="104">
        <f t="shared" si="152"/>
        <v>0</v>
      </c>
      <c r="AM1021" s="100" t="s">
        <v>444</v>
      </c>
      <c r="AN1021" s="100">
        <v>0</v>
      </c>
      <c r="AO1021" s="131">
        <v>0</v>
      </c>
      <c r="AP1021" s="212" t="s">
        <v>404</v>
      </c>
      <c r="AQ1021" s="133" t="s">
        <v>445</v>
      </c>
    </row>
    <row r="1022" spans="1:43" ht="30.75" customHeight="1" x14ac:dyDescent="0.15">
      <c r="A1022" s="139" t="s">
        <v>496</v>
      </c>
      <c r="B1022" s="101" t="s">
        <v>604</v>
      </c>
      <c r="C1022" s="101" t="s">
        <v>614</v>
      </c>
      <c r="D1022" s="160" t="s">
        <v>498</v>
      </c>
      <c r="E1022" s="101"/>
      <c r="F1022" s="101" t="s">
        <v>259</v>
      </c>
      <c r="G1022" s="101"/>
      <c r="H1022" s="101"/>
      <c r="I1022" s="101"/>
      <c r="J1022" s="101"/>
      <c r="K1022" s="101"/>
      <c r="L1022" s="101"/>
      <c r="M1022" s="101" t="s">
        <v>436</v>
      </c>
      <c r="N1022" s="101" t="s">
        <v>499</v>
      </c>
      <c r="O1022" s="127" t="s">
        <v>438</v>
      </c>
      <c r="P1022" s="101" t="s">
        <v>473</v>
      </c>
      <c r="Q1022" s="136">
        <v>31</v>
      </c>
      <c r="R1022" s="202"/>
      <c r="S1022" s="101"/>
      <c r="T1022" s="101"/>
      <c r="U1022" s="101"/>
      <c r="V1022" s="134"/>
      <c r="W1022" s="99">
        <v>0</v>
      </c>
      <c r="X1022" s="100">
        <v>0</v>
      </c>
      <c r="Y1022" s="228">
        <f t="shared" si="142"/>
        <v>0</v>
      </c>
      <c r="Z1022" s="100" t="s">
        <v>444</v>
      </c>
      <c r="AA1022" s="100">
        <v>0</v>
      </c>
      <c r="AB1022" s="100">
        <v>0</v>
      </c>
      <c r="AC1022" s="209" t="s">
        <v>496</v>
      </c>
      <c r="AD1022" s="207">
        <v>0</v>
      </c>
      <c r="AE1022" s="100">
        <v>0</v>
      </c>
      <c r="AF1022" s="230">
        <f t="shared" si="149"/>
        <v>0</v>
      </c>
      <c r="AG1022" s="100">
        <v>0</v>
      </c>
      <c r="AH1022" s="101">
        <v>1</v>
      </c>
      <c r="AI1022" s="230">
        <f t="shared" si="150"/>
        <v>1</v>
      </c>
      <c r="AJ1022" s="100">
        <f t="shared" si="153"/>
        <v>0</v>
      </c>
      <c r="AK1022" s="100">
        <f t="shared" si="151"/>
        <v>1</v>
      </c>
      <c r="AL1022" s="104">
        <f t="shared" si="152"/>
        <v>1</v>
      </c>
      <c r="AM1022" s="100" t="s">
        <v>444</v>
      </c>
      <c r="AN1022" s="100">
        <v>0</v>
      </c>
      <c r="AO1022" s="131">
        <v>0</v>
      </c>
      <c r="AP1022" s="212" t="s">
        <v>404</v>
      </c>
      <c r="AQ1022" s="133" t="s">
        <v>445</v>
      </c>
    </row>
    <row r="1023" spans="1:43" ht="30.75" customHeight="1" x14ac:dyDescent="0.15">
      <c r="A1023" s="139" t="s">
        <v>496</v>
      </c>
      <c r="B1023" s="101" t="s">
        <v>604</v>
      </c>
      <c r="C1023" s="101" t="s">
        <v>614</v>
      </c>
      <c r="D1023" s="160" t="s">
        <v>501</v>
      </c>
      <c r="E1023" s="101"/>
      <c r="F1023" s="101" t="s">
        <v>259</v>
      </c>
      <c r="G1023" s="101"/>
      <c r="H1023" s="101"/>
      <c r="I1023" s="101"/>
      <c r="J1023" s="101"/>
      <c r="K1023" s="101"/>
      <c r="L1023" s="101"/>
      <c r="M1023" s="101" t="s">
        <v>436</v>
      </c>
      <c r="N1023" s="101" t="s">
        <v>499</v>
      </c>
      <c r="O1023" s="127" t="s">
        <v>438</v>
      </c>
      <c r="P1023" s="101" t="s">
        <v>473</v>
      </c>
      <c r="Q1023" s="136">
        <v>31</v>
      </c>
      <c r="R1023" s="202"/>
      <c r="S1023" s="101"/>
      <c r="T1023" s="101"/>
      <c r="U1023" s="101"/>
      <c r="V1023" s="134"/>
      <c r="W1023" s="99">
        <v>0</v>
      </c>
      <c r="X1023" s="100">
        <v>0</v>
      </c>
      <c r="Y1023" s="228">
        <f t="shared" si="142"/>
        <v>0</v>
      </c>
      <c r="Z1023" s="100" t="s">
        <v>444</v>
      </c>
      <c r="AA1023" s="100">
        <v>0</v>
      </c>
      <c r="AB1023" s="100">
        <v>0</v>
      </c>
      <c r="AC1023" s="209" t="s">
        <v>496</v>
      </c>
      <c r="AD1023" s="207">
        <v>0</v>
      </c>
      <c r="AE1023" s="100">
        <v>0</v>
      </c>
      <c r="AF1023" s="230">
        <f t="shared" si="149"/>
        <v>0</v>
      </c>
      <c r="AG1023" s="100">
        <v>0</v>
      </c>
      <c r="AH1023" s="101">
        <v>2</v>
      </c>
      <c r="AI1023" s="230">
        <f t="shared" si="150"/>
        <v>2</v>
      </c>
      <c r="AJ1023" s="100">
        <f t="shared" si="153"/>
        <v>0</v>
      </c>
      <c r="AK1023" s="100">
        <f t="shared" si="151"/>
        <v>2</v>
      </c>
      <c r="AL1023" s="104">
        <f t="shared" si="152"/>
        <v>2</v>
      </c>
      <c r="AM1023" s="100" t="s">
        <v>444</v>
      </c>
      <c r="AN1023" s="100">
        <v>0</v>
      </c>
      <c r="AO1023" s="131">
        <v>0</v>
      </c>
      <c r="AP1023" s="212" t="s">
        <v>404</v>
      </c>
      <c r="AQ1023" s="133" t="s">
        <v>445</v>
      </c>
    </row>
    <row r="1024" spans="1:43" ht="30.75" customHeight="1" x14ac:dyDescent="0.15">
      <c r="A1024" s="139" t="s">
        <v>496</v>
      </c>
      <c r="B1024" s="101" t="s">
        <v>604</v>
      </c>
      <c r="C1024" s="101" t="s">
        <v>614</v>
      </c>
      <c r="D1024" s="160" t="s">
        <v>505</v>
      </c>
      <c r="E1024" s="101"/>
      <c r="F1024" s="101" t="s">
        <v>259</v>
      </c>
      <c r="G1024" s="101"/>
      <c r="H1024" s="101"/>
      <c r="I1024" s="101"/>
      <c r="J1024" s="101"/>
      <c r="K1024" s="101"/>
      <c r="L1024" s="101"/>
      <c r="M1024" s="101" t="s">
        <v>436</v>
      </c>
      <c r="N1024" s="101" t="s">
        <v>499</v>
      </c>
      <c r="O1024" s="127" t="s">
        <v>438</v>
      </c>
      <c r="P1024" s="101" t="s">
        <v>473</v>
      </c>
      <c r="Q1024" s="136">
        <v>31</v>
      </c>
      <c r="R1024" s="202"/>
      <c r="S1024" s="101"/>
      <c r="T1024" s="101"/>
      <c r="U1024" s="101"/>
      <c r="V1024" s="134"/>
      <c r="W1024" s="99">
        <v>0</v>
      </c>
      <c r="X1024" s="100">
        <v>0</v>
      </c>
      <c r="Y1024" s="228">
        <f t="shared" si="142"/>
        <v>0</v>
      </c>
      <c r="Z1024" s="100" t="s">
        <v>444</v>
      </c>
      <c r="AA1024" s="100">
        <v>0</v>
      </c>
      <c r="AB1024" s="100">
        <v>0</v>
      </c>
      <c r="AC1024" s="209" t="s">
        <v>496</v>
      </c>
      <c r="AD1024" s="207">
        <v>0</v>
      </c>
      <c r="AE1024" s="100">
        <v>0</v>
      </c>
      <c r="AF1024" s="230">
        <f t="shared" si="149"/>
        <v>0</v>
      </c>
      <c r="AG1024" s="100">
        <v>0</v>
      </c>
      <c r="AH1024" s="101">
        <v>4</v>
      </c>
      <c r="AI1024" s="230">
        <f t="shared" si="150"/>
        <v>4</v>
      </c>
      <c r="AJ1024" s="100">
        <f t="shared" si="153"/>
        <v>0</v>
      </c>
      <c r="AK1024" s="100">
        <f t="shared" si="151"/>
        <v>4</v>
      </c>
      <c r="AL1024" s="104">
        <f t="shared" si="152"/>
        <v>4</v>
      </c>
      <c r="AM1024" s="100" t="s">
        <v>444</v>
      </c>
      <c r="AN1024" s="100">
        <v>0</v>
      </c>
      <c r="AO1024" s="131">
        <v>0</v>
      </c>
      <c r="AP1024" s="212" t="s">
        <v>404</v>
      </c>
      <c r="AQ1024" s="133" t="s">
        <v>445</v>
      </c>
    </row>
    <row r="1025" spans="1:43" ht="30.75" customHeight="1" x14ac:dyDescent="0.15">
      <c r="A1025" s="139" t="s">
        <v>496</v>
      </c>
      <c r="B1025" s="101" t="s">
        <v>604</v>
      </c>
      <c r="C1025" s="101" t="s">
        <v>614</v>
      </c>
      <c r="D1025" s="160" t="s">
        <v>507</v>
      </c>
      <c r="E1025" s="101"/>
      <c r="F1025" s="101" t="s">
        <v>259</v>
      </c>
      <c r="G1025" s="101"/>
      <c r="H1025" s="101"/>
      <c r="I1025" s="101"/>
      <c r="J1025" s="101"/>
      <c r="K1025" s="101"/>
      <c r="L1025" s="101"/>
      <c r="M1025" s="101" t="s">
        <v>436</v>
      </c>
      <c r="N1025" s="101" t="s">
        <v>499</v>
      </c>
      <c r="O1025" s="127" t="s">
        <v>438</v>
      </c>
      <c r="P1025" s="101" t="s">
        <v>473</v>
      </c>
      <c r="Q1025" s="136">
        <v>31</v>
      </c>
      <c r="R1025" s="202"/>
      <c r="S1025" s="101"/>
      <c r="T1025" s="101"/>
      <c r="U1025" s="101"/>
      <c r="V1025" s="134"/>
      <c r="W1025" s="99">
        <v>0</v>
      </c>
      <c r="X1025" s="100">
        <v>0</v>
      </c>
      <c r="Y1025" s="228">
        <f t="shared" si="142"/>
        <v>0</v>
      </c>
      <c r="Z1025" s="100" t="s">
        <v>444</v>
      </c>
      <c r="AA1025" s="100">
        <v>0</v>
      </c>
      <c r="AB1025" s="100">
        <v>0</v>
      </c>
      <c r="AC1025" s="209" t="s">
        <v>496</v>
      </c>
      <c r="AD1025" s="207">
        <v>0</v>
      </c>
      <c r="AE1025" s="100">
        <v>0</v>
      </c>
      <c r="AF1025" s="230">
        <f t="shared" si="149"/>
        <v>0</v>
      </c>
      <c r="AG1025" s="100">
        <v>0</v>
      </c>
      <c r="AH1025" s="101">
        <v>5</v>
      </c>
      <c r="AI1025" s="230">
        <f t="shared" si="150"/>
        <v>5</v>
      </c>
      <c r="AJ1025" s="100">
        <f t="shared" si="153"/>
        <v>0</v>
      </c>
      <c r="AK1025" s="100">
        <f t="shared" si="151"/>
        <v>5</v>
      </c>
      <c r="AL1025" s="104">
        <f t="shared" si="152"/>
        <v>5</v>
      </c>
      <c r="AM1025" s="100" t="s">
        <v>444</v>
      </c>
      <c r="AN1025" s="100">
        <v>0</v>
      </c>
      <c r="AO1025" s="131">
        <v>0</v>
      </c>
      <c r="AP1025" s="212" t="s">
        <v>404</v>
      </c>
      <c r="AQ1025" s="133" t="s">
        <v>445</v>
      </c>
    </row>
    <row r="1026" spans="1:43" ht="30.75" customHeight="1" x14ac:dyDescent="0.15">
      <c r="A1026" s="139" t="s">
        <v>496</v>
      </c>
      <c r="B1026" s="101" t="s">
        <v>604</v>
      </c>
      <c r="C1026" s="101" t="s">
        <v>614</v>
      </c>
      <c r="D1026" s="160" t="s">
        <v>509</v>
      </c>
      <c r="E1026" s="101"/>
      <c r="F1026" s="101" t="s">
        <v>259</v>
      </c>
      <c r="G1026" s="101"/>
      <c r="H1026" s="101"/>
      <c r="I1026" s="101"/>
      <c r="J1026" s="101"/>
      <c r="K1026" s="101"/>
      <c r="L1026" s="101"/>
      <c r="M1026" s="101" t="s">
        <v>436</v>
      </c>
      <c r="N1026" s="101" t="s">
        <v>499</v>
      </c>
      <c r="O1026" s="127" t="s">
        <v>438</v>
      </c>
      <c r="P1026" s="101" t="s">
        <v>473</v>
      </c>
      <c r="Q1026" s="136">
        <v>31</v>
      </c>
      <c r="R1026" s="202"/>
      <c r="S1026" s="101"/>
      <c r="T1026" s="101"/>
      <c r="U1026" s="101"/>
      <c r="V1026" s="134"/>
      <c r="W1026" s="99">
        <v>0</v>
      </c>
      <c r="X1026" s="100">
        <v>0</v>
      </c>
      <c r="Y1026" s="228">
        <f t="shared" si="142"/>
        <v>0</v>
      </c>
      <c r="Z1026" s="100" t="s">
        <v>444</v>
      </c>
      <c r="AA1026" s="100">
        <v>0</v>
      </c>
      <c r="AB1026" s="100">
        <v>0</v>
      </c>
      <c r="AC1026" s="209" t="s">
        <v>496</v>
      </c>
      <c r="AD1026" s="207">
        <v>0</v>
      </c>
      <c r="AE1026" s="100">
        <v>0</v>
      </c>
      <c r="AF1026" s="230">
        <f t="shared" si="149"/>
        <v>0</v>
      </c>
      <c r="AG1026" s="100">
        <v>0</v>
      </c>
      <c r="AH1026" s="101">
        <v>2</v>
      </c>
      <c r="AI1026" s="230">
        <f t="shared" si="150"/>
        <v>2</v>
      </c>
      <c r="AJ1026" s="100">
        <f t="shared" si="153"/>
        <v>0</v>
      </c>
      <c r="AK1026" s="100">
        <f t="shared" si="151"/>
        <v>2</v>
      </c>
      <c r="AL1026" s="104">
        <f t="shared" si="152"/>
        <v>2</v>
      </c>
      <c r="AM1026" s="100" t="s">
        <v>444</v>
      </c>
      <c r="AN1026" s="100">
        <v>0</v>
      </c>
      <c r="AO1026" s="131">
        <v>0</v>
      </c>
      <c r="AP1026" s="212" t="s">
        <v>404</v>
      </c>
      <c r="AQ1026" s="133" t="s">
        <v>445</v>
      </c>
    </row>
    <row r="1027" spans="1:43" ht="30.75" customHeight="1" x14ac:dyDescent="0.15">
      <c r="A1027" s="139" t="s">
        <v>496</v>
      </c>
      <c r="B1027" s="101" t="s">
        <v>604</v>
      </c>
      <c r="C1027" s="101" t="s">
        <v>614</v>
      </c>
      <c r="D1027" s="160" t="s">
        <v>510</v>
      </c>
      <c r="E1027" s="101"/>
      <c r="F1027" s="101" t="s">
        <v>259</v>
      </c>
      <c r="G1027" s="101"/>
      <c r="H1027" s="101"/>
      <c r="I1027" s="101"/>
      <c r="J1027" s="101"/>
      <c r="K1027" s="101"/>
      <c r="L1027" s="101"/>
      <c r="M1027" s="101" t="s">
        <v>436</v>
      </c>
      <c r="N1027" s="101" t="s">
        <v>499</v>
      </c>
      <c r="O1027" s="127" t="s">
        <v>438</v>
      </c>
      <c r="P1027" s="101" t="s">
        <v>473</v>
      </c>
      <c r="Q1027" s="136">
        <v>31</v>
      </c>
      <c r="R1027" s="202"/>
      <c r="S1027" s="101"/>
      <c r="T1027" s="101"/>
      <c r="U1027" s="101"/>
      <c r="V1027" s="134"/>
      <c r="W1027" s="99">
        <v>0</v>
      </c>
      <c r="X1027" s="100">
        <v>0</v>
      </c>
      <c r="Y1027" s="228">
        <f t="shared" si="142"/>
        <v>0</v>
      </c>
      <c r="Z1027" s="100" t="s">
        <v>444</v>
      </c>
      <c r="AA1027" s="100">
        <v>0</v>
      </c>
      <c r="AB1027" s="100">
        <v>0</v>
      </c>
      <c r="AC1027" s="209" t="s">
        <v>496</v>
      </c>
      <c r="AD1027" s="207">
        <v>0</v>
      </c>
      <c r="AE1027" s="100">
        <v>0</v>
      </c>
      <c r="AF1027" s="230">
        <f t="shared" si="149"/>
        <v>0</v>
      </c>
      <c r="AG1027" s="100">
        <v>0</v>
      </c>
      <c r="AH1027" s="101">
        <v>4</v>
      </c>
      <c r="AI1027" s="230">
        <f t="shared" si="150"/>
        <v>4</v>
      </c>
      <c r="AJ1027" s="100">
        <f t="shared" si="153"/>
        <v>0</v>
      </c>
      <c r="AK1027" s="100">
        <f t="shared" si="151"/>
        <v>4</v>
      </c>
      <c r="AL1027" s="104">
        <f t="shared" si="152"/>
        <v>4</v>
      </c>
      <c r="AM1027" s="100" t="s">
        <v>444</v>
      </c>
      <c r="AN1027" s="100">
        <v>0</v>
      </c>
      <c r="AO1027" s="131">
        <v>0</v>
      </c>
      <c r="AP1027" s="212" t="s">
        <v>404</v>
      </c>
      <c r="AQ1027" s="133" t="s">
        <v>445</v>
      </c>
    </row>
    <row r="1028" spans="1:43" ht="30.75" customHeight="1" x14ac:dyDescent="0.15">
      <c r="A1028" s="139" t="s">
        <v>496</v>
      </c>
      <c r="B1028" s="101" t="s">
        <v>604</v>
      </c>
      <c r="C1028" s="101" t="s">
        <v>614</v>
      </c>
      <c r="D1028" s="160" t="s">
        <v>512</v>
      </c>
      <c r="E1028" s="101"/>
      <c r="F1028" s="101" t="s">
        <v>259</v>
      </c>
      <c r="G1028" s="101"/>
      <c r="H1028" s="101"/>
      <c r="I1028" s="101"/>
      <c r="J1028" s="101"/>
      <c r="K1028" s="101"/>
      <c r="L1028" s="101"/>
      <c r="M1028" s="101" t="s">
        <v>436</v>
      </c>
      <c r="N1028" s="101" t="s">
        <v>499</v>
      </c>
      <c r="O1028" s="127" t="s">
        <v>438</v>
      </c>
      <c r="P1028" s="101" t="s">
        <v>473</v>
      </c>
      <c r="Q1028" s="136">
        <v>31</v>
      </c>
      <c r="R1028" s="202"/>
      <c r="S1028" s="101"/>
      <c r="T1028" s="101"/>
      <c r="U1028" s="101"/>
      <c r="V1028" s="134"/>
      <c r="W1028" s="99">
        <v>0</v>
      </c>
      <c r="X1028" s="100">
        <v>0</v>
      </c>
      <c r="Y1028" s="228">
        <f t="shared" si="142"/>
        <v>0</v>
      </c>
      <c r="Z1028" s="100" t="s">
        <v>444</v>
      </c>
      <c r="AA1028" s="100">
        <v>0</v>
      </c>
      <c r="AB1028" s="100">
        <v>0</v>
      </c>
      <c r="AC1028" s="209" t="s">
        <v>496</v>
      </c>
      <c r="AD1028" s="207">
        <v>0</v>
      </c>
      <c r="AE1028" s="100">
        <v>0</v>
      </c>
      <c r="AF1028" s="230">
        <f t="shared" si="149"/>
        <v>0</v>
      </c>
      <c r="AG1028" s="100">
        <v>0</v>
      </c>
      <c r="AH1028" s="101">
        <v>17</v>
      </c>
      <c r="AI1028" s="230">
        <f t="shared" si="150"/>
        <v>17</v>
      </c>
      <c r="AJ1028" s="100">
        <f t="shared" si="153"/>
        <v>0</v>
      </c>
      <c r="AK1028" s="100">
        <f t="shared" si="151"/>
        <v>17</v>
      </c>
      <c r="AL1028" s="104">
        <f t="shared" si="152"/>
        <v>17</v>
      </c>
      <c r="AM1028" s="100" t="s">
        <v>444</v>
      </c>
      <c r="AN1028" s="100">
        <v>0</v>
      </c>
      <c r="AO1028" s="131">
        <v>0</v>
      </c>
      <c r="AP1028" s="212" t="s">
        <v>404</v>
      </c>
      <c r="AQ1028" s="133" t="s">
        <v>445</v>
      </c>
    </row>
    <row r="1029" spans="1:43" ht="30.75" customHeight="1" x14ac:dyDescent="0.15">
      <c r="A1029" s="139" t="s">
        <v>496</v>
      </c>
      <c r="B1029" s="101" t="s">
        <v>604</v>
      </c>
      <c r="C1029" s="101" t="s">
        <v>614</v>
      </c>
      <c r="D1029" s="160" t="s">
        <v>513</v>
      </c>
      <c r="E1029" s="101"/>
      <c r="F1029" s="101" t="s">
        <v>259</v>
      </c>
      <c r="G1029" s="101"/>
      <c r="H1029" s="101"/>
      <c r="I1029" s="101"/>
      <c r="J1029" s="101"/>
      <c r="K1029" s="101"/>
      <c r="L1029" s="101"/>
      <c r="M1029" s="101" t="s">
        <v>436</v>
      </c>
      <c r="N1029" s="101" t="s">
        <v>499</v>
      </c>
      <c r="O1029" s="127" t="s">
        <v>438</v>
      </c>
      <c r="P1029" s="101" t="s">
        <v>473</v>
      </c>
      <c r="Q1029" s="136">
        <v>31</v>
      </c>
      <c r="R1029" s="202"/>
      <c r="S1029" s="101"/>
      <c r="T1029" s="101"/>
      <c r="U1029" s="101"/>
      <c r="V1029" s="134"/>
      <c r="W1029" s="99">
        <v>0</v>
      </c>
      <c r="X1029" s="100">
        <v>0</v>
      </c>
      <c r="Y1029" s="228">
        <f t="shared" si="142"/>
        <v>0</v>
      </c>
      <c r="Z1029" s="100" t="s">
        <v>444</v>
      </c>
      <c r="AA1029" s="100">
        <v>0</v>
      </c>
      <c r="AB1029" s="100">
        <v>0</v>
      </c>
      <c r="AC1029" s="209" t="s">
        <v>496</v>
      </c>
      <c r="AD1029" s="207">
        <v>0</v>
      </c>
      <c r="AE1029" s="100">
        <v>0</v>
      </c>
      <c r="AF1029" s="230">
        <f t="shared" si="149"/>
        <v>0</v>
      </c>
      <c r="AG1029" s="100">
        <v>0</v>
      </c>
      <c r="AH1029" s="101">
        <v>4</v>
      </c>
      <c r="AI1029" s="230">
        <f t="shared" si="150"/>
        <v>4</v>
      </c>
      <c r="AJ1029" s="100">
        <f t="shared" si="153"/>
        <v>0</v>
      </c>
      <c r="AK1029" s="100">
        <f t="shared" si="151"/>
        <v>4</v>
      </c>
      <c r="AL1029" s="104">
        <f t="shared" si="152"/>
        <v>4</v>
      </c>
      <c r="AM1029" s="100" t="s">
        <v>444</v>
      </c>
      <c r="AN1029" s="100">
        <v>0</v>
      </c>
      <c r="AO1029" s="131">
        <v>0</v>
      </c>
      <c r="AP1029" s="212" t="s">
        <v>404</v>
      </c>
      <c r="AQ1029" s="133" t="s">
        <v>445</v>
      </c>
    </row>
    <row r="1030" spans="1:43" ht="30.75" customHeight="1" x14ac:dyDescent="0.15">
      <c r="A1030" s="139" t="s">
        <v>496</v>
      </c>
      <c r="B1030" s="101" t="s">
        <v>604</v>
      </c>
      <c r="C1030" s="101" t="s">
        <v>614</v>
      </c>
      <c r="D1030" s="160" t="s">
        <v>514</v>
      </c>
      <c r="E1030" s="101"/>
      <c r="F1030" s="101" t="s">
        <v>259</v>
      </c>
      <c r="G1030" s="101"/>
      <c r="H1030" s="101"/>
      <c r="I1030" s="101"/>
      <c r="J1030" s="101"/>
      <c r="K1030" s="101"/>
      <c r="L1030" s="101"/>
      <c r="M1030" s="101" t="s">
        <v>436</v>
      </c>
      <c r="N1030" s="101" t="s">
        <v>499</v>
      </c>
      <c r="O1030" s="127" t="s">
        <v>438</v>
      </c>
      <c r="P1030" s="101" t="s">
        <v>473</v>
      </c>
      <c r="Q1030" s="136">
        <v>31</v>
      </c>
      <c r="R1030" s="202"/>
      <c r="S1030" s="101"/>
      <c r="T1030" s="101"/>
      <c r="U1030" s="101"/>
      <c r="V1030" s="134"/>
      <c r="W1030" s="99">
        <v>0</v>
      </c>
      <c r="X1030" s="100">
        <v>0</v>
      </c>
      <c r="Y1030" s="228">
        <f t="shared" si="142"/>
        <v>0</v>
      </c>
      <c r="Z1030" s="100" t="s">
        <v>444</v>
      </c>
      <c r="AA1030" s="100">
        <v>0</v>
      </c>
      <c r="AB1030" s="100">
        <v>0</v>
      </c>
      <c r="AC1030" s="209" t="s">
        <v>496</v>
      </c>
      <c r="AD1030" s="207">
        <v>0</v>
      </c>
      <c r="AE1030" s="100">
        <v>0</v>
      </c>
      <c r="AF1030" s="230">
        <f t="shared" si="149"/>
        <v>0</v>
      </c>
      <c r="AG1030" s="100">
        <v>0</v>
      </c>
      <c r="AH1030" s="101">
        <v>9</v>
      </c>
      <c r="AI1030" s="230">
        <f t="shared" si="150"/>
        <v>9</v>
      </c>
      <c r="AJ1030" s="100">
        <f t="shared" si="153"/>
        <v>0</v>
      </c>
      <c r="AK1030" s="100">
        <f t="shared" si="151"/>
        <v>9</v>
      </c>
      <c r="AL1030" s="104">
        <f t="shared" si="152"/>
        <v>9</v>
      </c>
      <c r="AM1030" s="100" t="s">
        <v>444</v>
      </c>
      <c r="AN1030" s="100">
        <v>0</v>
      </c>
      <c r="AO1030" s="131">
        <v>0</v>
      </c>
      <c r="AP1030" s="212" t="s">
        <v>404</v>
      </c>
      <c r="AQ1030" s="133" t="s">
        <v>445</v>
      </c>
    </row>
    <row r="1031" spans="1:43" ht="33" customHeight="1" x14ac:dyDescent="0.15">
      <c r="A1031" s="139" t="s">
        <v>496</v>
      </c>
      <c r="B1031" s="101" t="s">
        <v>604</v>
      </c>
      <c r="C1031" s="101" t="s">
        <v>614</v>
      </c>
      <c r="D1031" s="160" t="s">
        <v>516</v>
      </c>
      <c r="E1031" s="101"/>
      <c r="F1031" s="101" t="s">
        <v>259</v>
      </c>
      <c r="G1031" s="101"/>
      <c r="H1031" s="101"/>
      <c r="I1031" s="101"/>
      <c r="J1031" s="101"/>
      <c r="K1031" s="101"/>
      <c r="L1031" s="101"/>
      <c r="M1031" s="101" t="s">
        <v>436</v>
      </c>
      <c r="N1031" s="101" t="s">
        <v>499</v>
      </c>
      <c r="O1031" s="127" t="s">
        <v>438</v>
      </c>
      <c r="P1031" s="101" t="s">
        <v>473</v>
      </c>
      <c r="Q1031" s="136">
        <v>31</v>
      </c>
      <c r="R1031" s="202"/>
      <c r="S1031" s="101"/>
      <c r="T1031" s="101"/>
      <c r="U1031" s="101"/>
      <c r="V1031" s="134"/>
      <c r="W1031" s="99">
        <v>0</v>
      </c>
      <c r="X1031" s="100">
        <v>0</v>
      </c>
      <c r="Y1031" s="228">
        <f t="shared" si="142"/>
        <v>0</v>
      </c>
      <c r="Z1031" s="100" t="s">
        <v>444</v>
      </c>
      <c r="AA1031" s="100">
        <v>0</v>
      </c>
      <c r="AB1031" s="100">
        <v>0</v>
      </c>
      <c r="AC1031" s="209" t="s">
        <v>496</v>
      </c>
      <c r="AD1031" s="207">
        <v>0</v>
      </c>
      <c r="AE1031" s="100">
        <v>0</v>
      </c>
      <c r="AF1031" s="230">
        <f t="shared" si="149"/>
        <v>0</v>
      </c>
      <c r="AG1031" s="100">
        <v>0</v>
      </c>
      <c r="AH1031" s="101">
        <v>2</v>
      </c>
      <c r="AI1031" s="230">
        <f t="shared" si="150"/>
        <v>2</v>
      </c>
      <c r="AJ1031" s="100">
        <f t="shared" si="153"/>
        <v>0</v>
      </c>
      <c r="AK1031" s="100">
        <f t="shared" si="153"/>
        <v>2</v>
      </c>
      <c r="AL1031" s="104">
        <f t="shared" si="152"/>
        <v>2</v>
      </c>
      <c r="AM1031" s="100" t="s">
        <v>444</v>
      </c>
      <c r="AN1031" s="100">
        <v>0</v>
      </c>
      <c r="AO1031" s="131">
        <v>0</v>
      </c>
      <c r="AP1031" s="212" t="s">
        <v>404</v>
      </c>
      <c r="AQ1031" s="133" t="s">
        <v>445</v>
      </c>
    </row>
    <row r="1032" spans="1:43" ht="30.75" customHeight="1" x14ac:dyDescent="0.15">
      <c r="A1032" s="139" t="s">
        <v>496</v>
      </c>
      <c r="B1032" s="101" t="s">
        <v>604</v>
      </c>
      <c r="C1032" s="101" t="s">
        <v>614</v>
      </c>
      <c r="D1032" s="160" t="s">
        <v>518</v>
      </c>
      <c r="E1032" s="101"/>
      <c r="F1032" s="101" t="s">
        <v>259</v>
      </c>
      <c r="G1032" s="101"/>
      <c r="H1032" s="101"/>
      <c r="I1032" s="101"/>
      <c r="J1032" s="101"/>
      <c r="K1032" s="101"/>
      <c r="L1032" s="101"/>
      <c r="M1032" s="101" t="s">
        <v>436</v>
      </c>
      <c r="N1032" s="101" t="s">
        <v>499</v>
      </c>
      <c r="O1032" s="127" t="s">
        <v>438</v>
      </c>
      <c r="P1032" s="101" t="s">
        <v>473</v>
      </c>
      <c r="Q1032" s="136">
        <v>31</v>
      </c>
      <c r="R1032" s="202"/>
      <c r="S1032" s="101"/>
      <c r="T1032" s="101"/>
      <c r="U1032" s="101"/>
      <c r="V1032" s="134"/>
      <c r="W1032" s="99">
        <v>0</v>
      </c>
      <c r="X1032" s="100">
        <v>0</v>
      </c>
      <c r="Y1032" s="228">
        <f t="shared" si="142"/>
        <v>0</v>
      </c>
      <c r="Z1032" s="100" t="s">
        <v>444</v>
      </c>
      <c r="AA1032" s="100">
        <v>0</v>
      </c>
      <c r="AB1032" s="100">
        <v>0</v>
      </c>
      <c r="AC1032" s="209" t="s">
        <v>496</v>
      </c>
      <c r="AD1032" s="207">
        <v>0</v>
      </c>
      <c r="AE1032" s="100">
        <v>0</v>
      </c>
      <c r="AF1032" s="230">
        <f t="shared" si="149"/>
        <v>0</v>
      </c>
      <c r="AG1032" s="100">
        <v>0</v>
      </c>
      <c r="AH1032" s="101">
        <v>8</v>
      </c>
      <c r="AI1032" s="230">
        <f t="shared" si="150"/>
        <v>8</v>
      </c>
      <c r="AJ1032" s="100">
        <f t="shared" si="153"/>
        <v>0</v>
      </c>
      <c r="AK1032" s="100">
        <f t="shared" si="153"/>
        <v>8</v>
      </c>
      <c r="AL1032" s="104">
        <f t="shared" si="152"/>
        <v>8</v>
      </c>
      <c r="AM1032" s="100" t="s">
        <v>444</v>
      </c>
      <c r="AN1032" s="100">
        <v>0</v>
      </c>
      <c r="AO1032" s="131">
        <v>0</v>
      </c>
      <c r="AP1032" s="212" t="s">
        <v>404</v>
      </c>
      <c r="AQ1032" s="133" t="s">
        <v>445</v>
      </c>
    </row>
    <row r="1033" spans="1:43" ht="51" customHeight="1" x14ac:dyDescent="0.15">
      <c r="A1033" s="139" t="s">
        <v>496</v>
      </c>
      <c r="B1033" s="101" t="s">
        <v>604</v>
      </c>
      <c r="C1033" s="101" t="s">
        <v>614</v>
      </c>
      <c r="D1033" s="160" t="s">
        <v>519</v>
      </c>
      <c r="E1033" s="101"/>
      <c r="F1033" s="101" t="s">
        <v>259</v>
      </c>
      <c r="G1033" s="101"/>
      <c r="H1033" s="101"/>
      <c r="I1033" s="101"/>
      <c r="J1033" s="101"/>
      <c r="K1033" s="101"/>
      <c r="L1033" s="101"/>
      <c r="M1033" s="101" t="s">
        <v>436</v>
      </c>
      <c r="N1033" s="101" t="s">
        <v>499</v>
      </c>
      <c r="O1033" s="127" t="s">
        <v>438</v>
      </c>
      <c r="P1033" s="101" t="s">
        <v>473</v>
      </c>
      <c r="Q1033" s="136">
        <v>31</v>
      </c>
      <c r="R1033" s="202"/>
      <c r="S1033" s="101"/>
      <c r="T1033" s="101"/>
      <c r="U1033" s="101"/>
      <c r="V1033" s="134"/>
      <c r="W1033" s="99">
        <v>0</v>
      </c>
      <c r="X1033" s="100">
        <v>0</v>
      </c>
      <c r="Y1033" s="228">
        <f t="shared" si="142"/>
        <v>0</v>
      </c>
      <c r="Z1033" s="100" t="s">
        <v>444</v>
      </c>
      <c r="AA1033" s="100">
        <v>0</v>
      </c>
      <c r="AB1033" s="100">
        <v>0</v>
      </c>
      <c r="AC1033" s="209" t="s">
        <v>496</v>
      </c>
      <c r="AD1033" s="207">
        <v>0</v>
      </c>
      <c r="AE1033" s="100">
        <v>0</v>
      </c>
      <c r="AF1033" s="230">
        <f t="shared" si="149"/>
        <v>0</v>
      </c>
      <c r="AG1033" s="100">
        <v>0</v>
      </c>
      <c r="AH1033" s="101">
        <v>4</v>
      </c>
      <c r="AI1033" s="230">
        <f t="shared" si="150"/>
        <v>4</v>
      </c>
      <c r="AJ1033" s="100">
        <f t="shared" si="153"/>
        <v>0</v>
      </c>
      <c r="AK1033" s="100">
        <f t="shared" si="153"/>
        <v>4</v>
      </c>
      <c r="AL1033" s="104">
        <f t="shared" si="152"/>
        <v>4</v>
      </c>
      <c r="AM1033" s="100" t="s">
        <v>444</v>
      </c>
      <c r="AN1033" s="100">
        <v>0</v>
      </c>
      <c r="AO1033" s="131">
        <v>0</v>
      </c>
      <c r="AP1033" s="212" t="s">
        <v>404</v>
      </c>
      <c r="AQ1033" s="133" t="s">
        <v>445</v>
      </c>
    </row>
    <row r="1034" spans="1:43" ht="44.25" customHeight="1" x14ac:dyDescent="0.15">
      <c r="A1034" s="139" t="s">
        <v>496</v>
      </c>
      <c r="B1034" s="101" t="s">
        <v>604</v>
      </c>
      <c r="C1034" s="101" t="s">
        <v>614</v>
      </c>
      <c r="D1034" s="160" t="s">
        <v>520</v>
      </c>
      <c r="E1034" s="101"/>
      <c r="F1034" s="101" t="s">
        <v>259</v>
      </c>
      <c r="G1034" s="101"/>
      <c r="H1034" s="101"/>
      <c r="I1034" s="101"/>
      <c r="J1034" s="101"/>
      <c r="K1034" s="101"/>
      <c r="L1034" s="101"/>
      <c r="M1034" s="101" t="s">
        <v>436</v>
      </c>
      <c r="N1034" s="101" t="s">
        <v>499</v>
      </c>
      <c r="O1034" s="127" t="s">
        <v>438</v>
      </c>
      <c r="P1034" s="101" t="s">
        <v>473</v>
      </c>
      <c r="Q1034" s="136">
        <v>31</v>
      </c>
      <c r="R1034" s="202"/>
      <c r="S1034" s="101"/>
      <c r="T1034" s="101"/>
      <c r="U1034" s="101"/>
      <c r="V1034" s="134"/>
      <c r="W1034" s="99">
        <v>0</v>
      </c>
      <c r="X1034" s="100">
        <v>0</v>
      </c>
      <c r="Y1034" s="228">
        <f t="shared" si="142"/>
        <v>0</v>
      </c>
      <c r="Z1034" s="100" t="s">
        <v>444</v>
      </c>
      <c r="AA1034" s="100">
        <v>0</v>
      </c>
      <c r="AB1034" s="100">
        <v>0</v>
      </c>
      <c r="AC1034" s="209" t="s">
        <v>496</v>
      </c>
      <c r="AD1034" s="207">
        <v>0</v>
      </c>
      <c r="AE1034" s="100">
        <v>0</v>
      </c>
      <c r="AF1034" s="230">
        <f t="shared" si="149"/>
        <v>0</v>
      </c>
      <c r="AG1034" s="100">
        <v>0</v>
      </c>
      <c r="AH1034" s="101">
        <v>9</v>
      </c>
      <c r="AI1034" s="230">
        <f t="shared" si="150"/>
        <v>9</v>
      </c>
      <c r="AJ1034" s="100">
        <f t="shared" si="153"/>
        <v>0</v>
      </c>
      <c r="AK1034" s="100">
        <f t="shared" si="153"/>
        <v>9</v>
      </c>
      <c r="AL1034" s="104">
        <f t="shared" si="152"/>
        <v>9</v>
      </c>
      <c r="AM1034" s="100" t="s">
        <v>444</v>
      </c>
      <c r="AN1034" s="100">
        <v>0</v>
      </c>
      <c r="AO1034" s="131">
        <v>0</v>
      </c>
      <c r="AP1034" s="212" t="s">
        <v>404</v>
      </c>
      <c r="AQ1034" s="133" t="s">
        <v>445</v>
      </c>
    </row>
    <row r="1035" spans="1:43" ht="30.75" customHeight="1" x14ac:dyDescent="0.15">
      <c r="A1035" s="139" t="s">
        <v>496</v>
      </c>
      <c r="B1035" s="101" t="s">
        <v>604</v>
      </c>
      <c r="C1035" s="101" t="s">
        <v>614</v>
      </c>
      <c r="D1035" s="160" t="s">
        <v>523</v>
      </c>
      <c r="E1035" s="101"/>
      <c r="F1035" s="101" t="s">
        <v>259</v>
      </c>
      <c r="G1035" s="101"/>
      <c r="H1035" s="101"/>
      <c r="I1035" s="101"/>
      <c r="J1035" s="101"/>
      <c r="K1035" s="101"/>
      <c r="L1035" s="101"/>
      <c r="M1035" s="101" t="s">
        <v>436</v>
      </c>
      <c r="N1035" s="101" t="s">
        <v>499</v>
      </c>
      <c r="O1035" s="127" t="s">
        <v>438</v>
      </c>
      <c r="P1035" s="101" t="s">
        <v>473</v>
      </c>
      <c r="Q1035" s="136">
        <v>31</v>
      </c>
      <c r="R1035" s="202"/>
      <c r="S1035" s="101"/>
      <c r="T1035" s="101"/>
      <c r="U1035" s="101"/>
      <c r="V1035" s="134"/>
      <c r="W1035" s="99">
        <v>0</v>
      </c>
      <c r="X1035" s="100">
        <v>0</v>
      </c>
      <c r="Y1035" s="228">
        <f t="shared" si="142"/>
        <v>0</v>
      </c>
      <c r="Z1035" s="100" t="s">
        <v>444</v>
      </c>
      <c r="AA1035" s="100">
        <v>0</v>
      </c>
      <c r="AB1035" s="100">
        <v>0</v>
      </c>
      <c r="AC1035" s="209" t="s">
        <v>496</v>
      </c>
      <c r="AD1035" s="207">
        <v>0</v>
      </c>
      <c r="AE1035" s="100">
        <v>0</v>
      </c>
      <c r="AF1035" s="230">
        <f t="shared" si="149"/>
        <v>0</v>
      </c>
      <c r="AG1035" s="100">
        <v>0</v>
      </c>
      <c r="AH1035" s="101">
        <v>3</v>
      </c>
      <c r="AI1035" s="230">
        <f t="shared" si="150"/>
        <v>3</v>
      </c>
      <c r="AJ1035" s="100">
        <f t="shared" si="153"/>
        <v>0</v>
      </c>
      <c r="AK1035" s="100">
        <f t="shared" si="153"/>
        <v>3</v>
      </c>
      <c r="AL1035" s="104">
        <f t="shared" si="152"/>
        <v>3</v>
      </c>
      <c r="AM1035" s="100" t="s">
        <v>444</v>
      </c>
      <c r="AN1035" s="100">
        <v>0</v>
      </c>
      <c r="AO1035" s="131">
        <v>0</v>
      </c>
      <c r="AP1035" s="212" t="s">
        <v>404</v>
      </c>
      <c r="AQ1035" s="133" t="s">
        <v>445</v>
      </c>
    </row>
    <row r="1036" spans="1:43" ht="44.25" customHeight="1" x14ac:dyDescent="0.15">
      <c r="A1036" s="139" t="s">
        <v>496</v>
      </c>
      <c r="B1036" s="101" t="s">
        <v>604</v>
      </c>
      <c r="C1036" s="101" t="s">
        <v>614</v>
      </c>
      <c r="D1036" s="160" t="s">
        <v>524</v>
      </c>
      <c r="E1036" s="101"/>
      <c r="F1036" s="101" t="s">
        <v>259</v>
      </c>
      <c r="G1036" s="101"/>
      <c r="H1036" s="101"/>
      <c r="I1036" s="101"/>
      <c r="J1036" s="101"/>
      <c r="K1036" s="101"/>
      <c r="L1036" s="101"/>
      <c r="M1036" s="101" t="s">
        <v>436</v>
      </c>
      <c r="N1036" s="101" t="s">
        <v>499</v>
      </c>
      <c r="O1036" s="127" t="s">
        <v>438</v>
      </c>
      <c r="P1036" s="101" t="s">
        <v>473</v>
      </c>
      <c r="Q1036" s="136">
        <v>31</v>
      </c>
      <c r="R1036" s="202"/>
      <c r="S1036" s="101"/>
      <c r="T1036" s="101"/>
      <c r="U1036" s="101"/>
      <c r="V1036" s="134"/>
      <c r="W1036" s="99">
        <v>0</v>
      </c>
      <c r="X1036" s="100">
        <v>0</v>
      </c>
      <c r="Y1036" s="228">
        <f t="shared" si="142"/>
        <v>0</v>
      </c>
      <c r="Z1036" s="100" t="s">
        <v>444</v>
      </c>
      <c r="AA1036" s="100">
        <v>0</v>
      </c>
      <c r="AB1036" s="100">
        <v>0</v>
      </c>
      <c r="AC1036" s="209" t="s">
        <v>496</v>
      </c>
      <c r="AD1036" s="207">
        <v>0</v>
      </c>
      <c r="AE1036" s="100">
        <v>0</v>
      </c>
      <c r="AF1036" s="230">
        <f t="shared" si="149"/>
        <v>0</v>
      </c>
      <c r="AG1036" s="100">
        <v>0</v>
      </c>
      <c r="AH1036" s="101">
        <v>6</v>
      </c>
      <c r="AI1036" s="230">
        <f t="shared" si="150"/>
        <v>6</v>
      </c>
      <c r="AJ1036" s="100">
        <f t="shared" si="153"/>
        <v>0</v>
      </c>
      <c r="AK1036" s="100">
        <f t="shared" si="153"/>
        <v>6</v>
      </c>
      <c r="AL1036" s="104">
        <f t="shared" si="152"/>
        <v>6</v>
      </c>
      <c r="AM1036" s="100" t="s">
        <v>444</v>
      </c>
      <c r="AN1036" s="100">
        <v>0</v>
      </c>
      <c r="AO1036" s="131">
        <v>0</v>
      </c>
      <c r="AP1036" s="212" t="s">
        <v>404</v>
      </c>
      <c r="AQ1036" s="133" t="s">
        <v>445</v>
      </c>
    </row>
    <row r="1037" spans="1:43" ht="33.75" x14ac:dyDescent="0.15">
      <c r="A1037" s="139" t="s">
        <v>496</v>
      </c>
      <c r="B1037" s="101" t="s">
        <v>604</v>
      </c>
      <c r="C1037" s="101" t="s">
        <v>614</v>
      </c>
      <c r="D1037" s="160" t="s">
        <v>525</v>
      </c>
      <c r="E1037" s="101"/>
      <c r="F1037" s="101" t="s">
        <v>259</v>
      </c>
      <c r="G1037" s="101"/>
      <c r="H1037" s="101"/>
      <c r="I1037" s="101"/>
      <c r="J1037" s="101"/>
      <c r="K1037" s="101"/>
      <c r="L1037" s="101"/>
      <c r="M1037" s="101" t="s">
        <v>436</v>
      </c>
      <c r="N1037" s="101" t="s">
        <v>499</v>
      </c>
      <c r="O1037" s="127" t="s">
        <v>438</v>
      </c>
      <c r="P1037" s="101" t="s">
        <v>473</v>
      </c>
      <c r="Q1037" s="136">
        <v>31</v>
      </c>
      <c r="R1037" s="202"/>
      <c r="S1037" s="101"/>
      <c r="T1037" s="101"/>
      <c r="U1037" s="101"/>
      <c r="V1037" s="134"/>
      <c r="W1037" s="99">
        <v>0</v>
      </c>
      <c r="X1037" s="100">
        <v>0</v>
      </c>
      <c r="Y1037" s="228">
        <f t="shared" si="142"/>
        <v>0</v>
      </c>
      <c r="Z1037" s="100" t="s">
        <v>444</v>
      </c>
      <c r="AA1037" s="100">
        <v>0</v>
      </c>
      <c r="AB1037" s="100">
        <v>0</v>
      </c>
      <c r="AC1037" s="209" t="s">
        <v>496</v>
      </c>
      <c r="AD1037" s="207">
        <v>0</v>
      </c>
      <c r="AE1037" s="100">
        <v>0</v>
      </c>
      <c r="AF1037" s="230">
        <f t="shared" si="149"/>
        <v>0</v>
      </c>
      <c r="AG1037" s="100">
        <v>0</v>
      </c>
      <c r="AH1037" s="101">
        <v>6</v>
      </c>
      <c r="AI1037" s="230">
        <f t="shared" si="150"/>
        <v>6</v>
      </c>
      <c r="AJ1037" s="100">
        <f t="shared" si="153"/>
        <v>0</v>
      </c>
      <c r="AK1037" s="100">
        <f t="shared" si="153"/>
        <v>6</v>
      </c>
      <c r="AL1037" s="104">
        <f t="shared" si="152"/>
        <v>6</v>
      </c>
      <c r="AM1037" s="100" t="s">
        <v>444</v>
      </c>
      <c r="AN1037" s="100">
        <v>0</v>
      </c>
      <c r="AO1037" s="131">
        <v>0</v>
      </c>
      <c r="AP1037" s="212" t="s">
        <v>404</v>
      </c>
      <c r="AQ1037" s="133" t="s">
        <v>445</v>
      </c>
    </row>
    <row r="1038" spans="1:43" ht="30.75" customHeight="1" x14ac:dyDescent="0.15">
      <c r="A1038" s="139" t="s">
        <v>496</v>
      </c>
      <c r="B1038" s="101" t="s">
        <v>604</v>
      </c>
      <c r="C1038" s="101" t="s">
        <v>614</v>
      </c>
      <c r="D1038" s="160" t="s">
        <v>526</v>
      </c>
      <c r="E1038" s="101"/>
      <c r="F1038" s="101" t="s">
        <v>259</v>
      </c>
      <c r="G1038" s="101"/>
      <c r="H1038" s="101"/>
      <c r="I1038" s="101"/>
      <c r="J1038" s="101"/>
      <c r="K1038" s="101"/>
      <c r="L1038" s="101"/>
      <c r="M1038" s="101" t="s">
        <v>436</v>
      </c>
      <c r="N1038" s="101" t="s">
        <v>499</v>
      </c>
      <c r="O1038" s="127" t="s">
        <v>438</v>
      </c>
      <c r="P1038" s="101" t="s">
        <v>473</v>
      </c>
      <c r="Q1038" s="136">
        <v>31</v>
      </c>
      <c r="R1038" s="202"/>
      <c r="S1038" s="101"/>
      <c r="T1038" s="101"/>
      <c r="U1038" s="101"/>
      <c r="V1038" s="134"/>
      <c r="W1038" s="99">
        <v>0</v>
      </c>
      <c r="X1038" s="100">
        <v>0</v>
      </c>
      <c r="Y1038" s="228">
        <f t="shared" si="142"/>
        <v>0</v>
      </c>
      <c r="Z1038" s="100" t="s">
        <v>444</v>
      </c>
      <c r="AA1038" s="100">
        <v>0</v>
      </c>
      <c r="AB1038" s="100">
        <v>0</v>
      </c>
      <c r="AC1038" s="209" t="s">
        <v>496</v>
      </c>
      <c r="AD1038" s="207">
        <v>0</v>
      </c>
      <c r="AE1038" s="100">
        <v>0</v>
      </c>
      <c r="AF1038" s="230">
        <f t="shared" si="149"/>
        <v>0</v>
      </c>
      <c r="AG1038" s="100">
        <v>0</v>
      </c>
      <c r="AH1038" s="101">
        <v>3</v>
      </c>
      <c r="AI1038" s="230">
        <f t="shared" si="150"/>
        <v>3</v>
      </c>
      <c r="AJ1038" s="100">
        <f t="shared" si="153"/>
        <v>0</v>
      </c>
      <c r="AK1038" s="100">
        <f t="shared" si="153"/>
        <v>3</v>
      </c>
      <c r="AL1038" s="104">
        <f t="shared" si="152"/>
        <v>3</v>
      </c>
      <c r="AM1038" s="100" t="s">
        <v>444</v>
      </c>
      <c r="AN1038" s="100">
        <v>0</v>
      </c>
      <c r="AO1038" s="131">
        <v>0</v>
      </c>
      <c r="AP1038" s="212" t="s">
        <v>404</v>
      </c>
      <c r="AQ1038" s="133" t="s">
        <v>445</v>
      </c>
    </row>
    <row r="1039" spans="1:43" ht="30.75" customHeight="1" x14ac:dyDescent="0.15">
      <c r="A1039" s="139" t="s">
        <v>496</v>
      </c>
      <c r="B1039" s="101" t="s">
        <v>604</v>
      </c>
      <c r="C1039" s="101" t="s">
        <v>614</v>
      </c>
      <c r="D1039" s="160" t="s">
        <v>527</v>
      </c>
      <c r="E1039" s="101"/>
      <c r="F1039" s="101" t="s">
        <v>259</v>
      </c>
      <c r="G1039" s="101"/>
      <c r="H1039" s="101"/>
      <c r="I1039" s="101"/>
      <c r="J1039" s="101"/>
      <c r="K1039" s="101"/>
      <c r="L1039" s="101"/>
      <c r="M1039" s="101" t="s">
        <v>436</v>
      </c>
      <c r="N1039" s="101" t="s">
        <v>499</v>
      </c>
      <c r="O1039" s="127" t="s">
        <v>438</v>
      </c>
      <c r="P1039" s="101" t="s">
        <v>473</v>
      </c>
      <c r="Q1039" s="136">
        <v>31</v>
      </c>
      <c r="R1039" s="202"/>
      <c r="S1039" s="101"/>
      <c r="T1039" s="101"/>
      <c r="U1039" s="101"/>
      <c r="V1039" s="134"/>
      <c r="W1039" s="99">
        <v>0</v>
      </c>
      <c r="X1039" s="100">
        <v>0</v>
      </c>
      <c r="Y1039" s="228">
        <f t="shared" si="142"/>
        <v>0</v>
      </c>
      <c r="Z1039" s="100" t="s">
        <v>444</v>
      </c>
      <c r="AA1039" s="100">
        <v>0</v>
      </c>
      <c r="AB1039" s="100">
        <v>0</v>
      </c>
      <c r="AC1039" s="209" t="s">
        <v>496</v>
      </c>
      <c r="AD1039" s="207">
        <v>0</v>
      </c>
      <c r="AE1039" s="100">
        <v>0</v>
      </c>
      <c r="AF1039" s="230">
        <f t="shared" si="149"/>
        <v>0</v>
      </c>
      <c r="AG1039" s="100">
        <v>0</v>
      </c>
      <c r="AH1039" s="101">
        <v>57</v>
      </c>
      <c r="AI1039" s="230">
        <f t="shared" si="150"/>
        <v>57</v>
      </c>
      <c r="AJ1039" s="100">
        <f t="shared" si="153"/>
        <v>0</v>
      </c>
      <c r="AK1039" s="100">
        <f t="shared" si="153"/>
        <v>57</v>
      </c>
      <c r="AL1039" s="104">
        <f t="shared" si="152"/>
        <v>57</v>
      </c>
      <c r="AM1039" s="100" t="s">
        <v>444</v>
      </c>
      <c r="AN1039" s="100">
        <v>0</v>
      </c>
      <c r="AO1039" s="131">
        <v>0</v>
      </c>
      <c r="AP1039" s="212" t="s">
        <v>404</v>
      </c>
      <c r="AQ1039" s="133" t="s">
        <v>445</v>
      </c>
    </row>
    <row r="1040" spans="1:43" ht="30.75" customHeight="1" x14ac:dyDescent="0.15">
      <c r="A1040" s="139" t="s">
        <v>496</v>
      </c>
      <c r="B1040" s="101" t="s">
        <v>604</v>
      </c>
      <c r="C1040" s="101" t="s">
        <v>614</v>
      </c>
      <c r="D1040" s="160" t="s">
        <v>528</v>
      </c>
      <c r="E1040" s="101"/>
      <c r="F1040" s="101" t="s">
        <v>259</v>
      </c>
      <c r="G1040" s="101"/>
      <c r="H1040" s="101"/>
      <c r="I1040" s="101"/>
      <c r="J1040" s="101"/>
      <c r="K1040" s="101"/>
      <c r="L1040" s="101"/>
      <c r="M1040" s="101" t="s">
        <v>436</v>
      </c>
      <c r="N1040" s="101" t="s">
        <v>499</v>
      </c>
      <c r="O1040" s="127" t="s">
        <v>438</v>
      </c>
      <c r="P1040" s="101" t="s">
        <v>473</v>
      </c>
      <c r="Q1040" s="136">
        <v>31</v>
      </c>
      <c r="R1040" s="202"/>
      <c r="S1040" s="101"/>
      <c r="T1040" s="101"/>
      <c r="U1040" s="101"/>
      <c r="V1040" s="134"/>
      <c r="W1040" s="99">
        <v>0</v>
      </c>
      <c r="X1040" s="100">
        <v>0</v>
      </c>
      <c r="Y1040" s="228">
        <f t="shared" si="142"/>
        <v>0</v>
      </c>
      <c r="Z1040" s="100" t="s">
        <v>444</v>
      </c>
      <c r="AA1040" s="100">
        <v>0</v>
      </c>
      <c r="AB1040" s="100">
        <v>0</v>
      </c>
      <c r="AC1040" s="209" t="s">
        <v>496</v>
      </c>
      <c r="AD1040" s="207">
        <v>0</v>
      </c>
      <c r="AE1040" s="100">
        <v>0</v>
      </c>
      <c r="AF1040" s="230">
        <f t="shared" si="149"/>
        <v>0</v>
      </c>
      <c r="AG1040" s="100">
        <v>0</v>
      </c>
      <c r="AH1040" s="101">
        <v>4</v>
      </c>
      <c r="AI1040" s="230">
        <f t="shared" si="150"/>
        <v>4</v>
      </c>
      <c r="AJ1040" s="100">
        <f t="shared" si="153"/>
        <v>0</v>
      </c>
      <c r="AK1040" s="100">
        <f t="shared" si="153"/>
        <v>4</v>
      </c>
      <c r="AL1040" s="104">
        <f t="shared" si="152"/>
        <v>4</v>
      </c>
      <c r="AM1040" s="100" t="s">
        <v>444</v>
      </c>
      <c r="AN1040" s="100">
        <v>0</v>
      </c>
      <c r="AO1040" s="131">
        <v>0</v>
      </c>
      <c r="AP1040" s="212" t="s">
        <v>404</v>
      </c>
      <c r="AQ1040" s="133" t="s">
        <v>445</v>
      </c>
    </row>
    <row r="1041" spans="1:43" ht="30.75" customHeight="1" x14ac:dyDescent="0.15">
      <c r="A1041" s="139" t="s">
        <v>496</v>
      </c>
      <c r="B1041" s="101" t="s">
        <v>604</v>
      </c>
      <c r="C1041" s="101" t="s">
        <v>614</v>
      </c>
      <c r="D1041" s="160" t="s">
        <v>530</v>
      </c>
      <c r="E1041" s="101"/>
      <c r="F1041" s="101" t="s">
        <v>259</v>
      </c>
      <c r="G1041" s="101"/>
      <c r="H1041" s="101"/>
      <c r="I1041" s="101"/>
      <c r="J1041" s="101"/>
      <c r="K1041" s="101"/>
      <c r="L1041" s="101"/>
      <c r="M1041" s="101" t="s">
        <v>436</v>
      </c>
      <c r="N1041" s="101" t="s">
        <v>499</v>
      </c>
      <c r="O1041" s="127" t="s">
        <v>438</v>
      </c>
      <c r="P1041" s="101" t="s">
        <v>473</v>
      </c>
      <c r="Q1041" s="136">
        <v>31</v>
      </c>
      <c r="R1041" s="202"/>
      <c r="S1041" s="101"/>
      <c r="T1041" s="101"/>
      <c r="U1041" s="101"/>
      <c r="V1041" s="134"/>
      <c r="W1041" s="99">
        <v>0</v>
      </c>
      <c r="X1041" s="100">
        <v>0</v>
      </c>
      <c r="Y1041" s="228">
        <f t="shared" si="142"/>
        <v>0</v>
      </c>
      <c r="Z1041" s="100" t="s">
        <v>444</v>
      </c>
      <c r="AA1041" s="100">
        <v>0</v>
      </c>
      <c r="AB1041" s="100">
        <v>0</v>
      </c>
      <c r="AC1041" s="209" t="s">
        <v>496</v>
      </c>
      <c r="AD1041" s="207">
        <v>0</v>
      </c>
      <c r="AE1041" s="100">
        <v>0</v>
      </c>
      <c r="AF1041" s="230">
        <f t="shared" si="149"/>
        <v>0</v>
      </c>
      <c r="AG1041" s="100">
        <v>0</v>
      </c>
      <c r="AH1041" s="101">
        <v>3</v>
      </c>
      <c r="AI1041" s="230">
        <f t="shared" si="150"/>
        <v>3</v>
      </c>
      <c r="AJ1041" s="100">
        <f t="shared" si="153"/>
        <v>0</v>
      </c>
      <c r="AK1041" s="100">
        <f t="shared" si="153"/>
        <v>3</v>
      </c>
      <c r="AL1041" s="104">
        <f t="shared" si="152"/>
        <v>3</v>
      </c>
      <c r="AM1041" s="100" t="s">
        <v>444</v>
      </c>
      <c r="AN1041" s="100">
        <v>0</v>
      </c>
      <c r="AO1041" s="131">
        <v>0</v>
      </c>
      <c r="AP1041" s="212" t="s">
        <v>404</v>
      </c>
      <c r="AQ1041" s="133" t="s">
        <v>445</v>
      </c>
    </row>
    <row r="1042" spans="1:43" ht="30.75" customHeight="1" x14ac:dyDescent="0.15">
      <c r="A1042" s="139" t="s">
        <v>496</v>
      </c>
      <c r="B1042" s="101" t="s">
        <v>604</v>
      </c>
      <c r="C1042" s="101" t="s">
        <v>614</v>
      </c>
      <c r="D1042" s="160" t="s">
        <v>532</v>
      </c>
      <c r="E1042" s="101"/>
      <c r="F1042" s="101" t="s">
        <v>259</v>
      </c>
      <c r="G1042" s="101"/>
      <c r="H1042" s="101"/>
      <c r="I1042" s="101"/>
      <c r="J1042" s="101"/>
      <c r="K1042" s="101"/>
      <c r="L1042" s="101"/>
      <c r="M1042" s="101" t="s">
        <v>436</v>
      </c>
      <c r="N1042" s="101" t="s">
        <v>499</v>
      </c>
      <c r="O1042" s="127" t="s">
        <v>438</v>
      </c>
      <c r="P1042" s="101" t="s">
        <v>473</v>
      </c>
      <c r="Q1042" s="136">
        <v>31</v>
      </c>
      <c r="R1042" s="202"/>
      <c r="S1042" s="101"/>
      <c r="T1042" s="101"/>
      <c r="U1042" s="101"/>
      <c r="V1042" s="134"/>
      <c r="W1042" s="99">
        <v>0</v>
      </c>
      <c r="X1042" s="100">
        <v>0</v>
      </c>
      <c r="Y1042" s="228">
        <f t="shared" si="142"/>
        <v>0</v>
      </c>
      <c r="Z1042" s="100" t="s">
        <v>444</v>
      </c>
      <c r="AA1042" s="100">
        <v>0</v>
      </c>
      <c r="AB1042" s="100">
        <v>0</v>
      </c>
      <c r="AC1042" s="209" t="s">
        <v>496</v>
      </c>
      <c r="AD1042" s="207">
        <v>0</v>
      </c>
      <c r="AE1042" s="100">
        <v>0</v>
      </c>
      <c r="AF1042" s="230">
        <f t="shared" si="149"/>
        <v>0</v>
      </c>
      <c r="AG1042" s="100">
        <v>0</v>
      </c>
      <c r="AH1042" s="101">
        <v>2</v>
      </c>
      <c r="AI1042" s="230">
        <f t="shared" si="150"/>
        <v>2</v>
      </c>
      <c r="AJ1042" s="100">
        <f t="shared" si="153"/>
        <v>0</v>
      </c>
      <c r="AK1042" s="100">
        <f t="shared" si="153"/>
        <v>2</v>
      </c>
      <c r="AL1042" s="104">
        <f t="shared" si="152"/>
        <v>2</v>
      </c>
      <c r="AM1042" s="100" t="s">
        <v>444</v>
      </c>
      <c r="AN1042" s="100">
        <v>0</v>
      </c>
      <c r="AO1042" s="131">
        <v>0</v>
      </c>
      <c r="AP1042" s="212" t="s">
        <v>404</v>
      </c>
      <c r="AQ1042" s="133" t="s">
        <v>445</v>
      </c>
    </row>
    <row r="1043" spans="1:43" ht="30.75" customHeight="1" x14ac:dyDescent="0.15">
      <c r="A1043" s="139" t="s">
        <v>496</v>
      </c>
      <c r="B1043" s="101" t="s">
        <v>604</v>
      </c>
      <c r="C1043" s="101" t="s">
        <v>614</v>
      </c>
      <c r="D1043" s="160" t="s">
        <v>534</v>
      </c>
      <c r="E1043" s="101"/>
      <c r="F1043" s="101" t="s">
        <v>259</v>
      </c>
      <c r="G1043" s="101"/>
      <c r="H1043" s="101"/>
      <c r="I1043" s="101"/>
      <c r="J1043" s="101"/>
      <c r="K1043" s="101"/>
      <c r="L1043" s="101"/>
      <c r="M1043" s="101" t="s">
        <v>436</v>
      </c>
      <c r="N1043" s="101" t="s">
        <v>499</v>
      </c>
      <c r="O1043" s="127" t="s">
        <v>438</v>
      </c>
      <c r="P1043" s="101" t="s">
        <v>473</v>
      </c>
      <c r="Q1043" s="136">
        <v>31</v>
      </c>
      <c r="R1043" s="202"/>
      <c r="S1043" s="101"/>
      <c r="T1043" s="101"/>
      <c r="U1043" s="101"/>
      <c r="V1043" s="134"/>
      <c r="W1043" s="99">
        <v>0</v>
      </c>
      <c r="X1043" s="100">
        <v>0</v>
      </c>
      <c r="Y1043" s="228">
        <f t="shared" si="142"/>
        <v>0</v>
      </c>
      <c r="Z1043" s="100" t="s">
        <v>444</v>
      </c>
      <c r="AA1043" s="100">
        <v>0</v>
      </c>
      <c r="AB1043" s="100">
        <v>0</v>
      </c>
      <c r="AC1043" s="209" t="s">
        <v>496</v>
      </c>
      <c r="AD1043" s="207">
        <v>0</v>
      </c>
      <c r="AE1043" s="100">
        <v>0</v>
      </c>
      <c r="AF1043" s="230">
        <f t="shared" si="149"/>
        <v>0</v>
      </c>
      <c r="AG1043" s="100">
        <v>0</v>
      </c>
      <c r="AH1043" s="101">
        <v>16</v>
      </c>
      <c r="AI1043" s="230">
        <f t="shared" si="150"/>
        <v>16</v>
      </c>
      <c r="AJ1043" s="100">
        <f t="shared" si="153"/>
        <v>0</v>
      </c>
      <c r="AK1043" s="100">
        <f t="shared" si="153"/>
        <v>16</v>
      </c>
      <c r="AL1043" s="104">
        <f t="shared" si="152"/>
        <v>16</v>
      </c>
      <c r="AM1043" s="100" t="s">
        <v>444</v>
      </c>
      <c r="AN1043" s="100">
        <v>0</v>
      </c>
      <c r="AO1043" s="131">
        <v>0</v>
      </c>
      <c r="AP1043" s="212" t="s">
        <v>404</v>
      </c>
      <c r="AQ1043" s="133" t="s">
        <v>445</v>
      </c>
    </row>
    <row r="1044" spans="1:43" ht="36.75" customHeight="1" x14ac:dyDescent="0.15">
      <c r="A1044" s="139" t="s">
        <v>496</v>
      </c>
      <c r="B1044" s="101" t="s">
        <v>604</v>
      </c>
      <c r="C1044" s="101" t="s">
        <v>614</v>
      </c>
      <c r="D1044" s="160" t="s">
        <v>536</v>
      </c>
      <c r="E1044" s="101"/>
      <c r="F1044" s="101" t="s">
        <v>259</v>
      </c>
      <c r="G1044" s="101"/>
      <c r="H1044" s="101"/>
      <c r="I1044" s="101"/>
      <c r="J1044" s="101"/>
      <c r="K1044" s="101"/>
      <c r="L1044" s="101"/>
      <c r="M1044" s="101" t="s">
        <v>436</v>
      </c>
      <c r="N1044" s="101" t="s">
        <v>499</v>
      </c>
      <c r="O1044" s="127" t="s">
        <v>438</v>
      </c>
      <c r="P1044" s="101" t="s">
        <v>473</v>
      </c>
      <c r="Q1044" s="136">
        <v>31</v>
      </c>
      <c r="R1044" s="202"/>
      <c r="S1044" s="101"/>
      <c r="T1044" s="101"/>
      <c r="U1044" s="101"/>
      <c r="V1044" s="134"/>
      <c r="W1044" s="99">
        <v>0</v>
      </c>
      <c r="X1044" s="100">
        <v>0</v>
      </c>
      <c r="Y1044" s="228">
        <f t="shared" si="142"/>
        <v>0</v>
      </c>
      <c r="Z1044" s="100" t="s">
        <v>444</v>
      </c>
      <c r="AA1044" s="100">
        <v>0</v>
      </c>
      <c r="AB1044" s="100">
        <v>0</v>
      </c>
      <c r="AC1044" s="209" t="s">
        <v>496</v>
      </c>
      <c r="AD1044" s="207">
        <v>0</v>
      </c>
      <c r="AE1044" s="100">
        <v>0</v>
      </c>
      <c r="AF1044" s="230">
        <f t="shared" si="149"/>
        <v>0</v>
      </c>
      <c r="AG1044" s="100">
        <v>0</v>
      </c>
      <c r="AH1044" s="101">
        <v>0</v>
      </c>
      <c r="AI1044" s="230">
        <f t="shared" si="150"/>
        <v>0</v>
      </c>
      <c r="AJ1044" s="100">
        <f t="shared" si="153"/>
        <v>0</v>
      </c>
      <c r="AK1044" s="100">
        <f t="shared" si="153"/>
        <v>0</v>
      </c>
      <c r="AL1044" s="104">
        <f t="shared" si="152"/>
        <v>0</v>
      </c>
      <c r="AM1044" s="100" t="s">
        <v>444</v>
      </c>
      <c r="AN1044" s="100">
        <v>0</v>
      </c>
      <c r="AO1044" s="131">
        <v>0</v>
      </c>
      <c r="AP1044" s="212" t="s">
        <v>404</v>
      </c>
      <c r="AQ1044" s="133" t="s">
        <v>445</v>
      </c>
    </row>
    <row r="1045" spans="1:43" ht="30.75" customHeight="1" x14ac:dyDescent="0.15">
      <c r="A1045" s="139" t="s">
        <v>496</v>
      </c>
      <c r="B1045" s="101" t="s">
        <v>604</v>
      </c>
      <c r="C1045" s="101" t="s">
        <v>614</v>
      </c>
      <c r="D1045" s="160" t="s">
        <v>537</v>
      </c>
      <c r="E1045" s="101"/>
      <c r="F1045" s="101" t="s">
        <v>259</v>
      </c>
      <c r="G1045" s="101"/>
      <c r="H1045" s="101"/>
      <c r="I1045" s="101"/>
      <c r="J1045" s="101"/>
      <c r="K1045" s="101"/>
      <c r="L1045" s="101"/>
      <c r="M1045" s="101" t="s">
        <v>436</v>
      </c>
      <c r="N1045" s="101" t="s">
        <v>499</v>
      </c>
      <c r="O1045" s="127" t="s">
        <v>438</v>
      </c>
      <c r="P1045" s="101" t="s">
        <v>473</v>
      </c>
      <c r="Q1045" s="136">
        <v>31</v>
      </c>
      <c r="R1045" s="202"/>
      <c r="S1045" s="101"/>
      <c r="T1045" s="101"/>
      <c r="U1045" s="101"/>
      <c r="V1045" s="134"/>
      <c r="W1045" s="99">
        <v>0</v>
      </c>
      <c r="X1045" s="100">
        <v>0</v>
      </c>
      <c r="Y1045" s="228">
        <f t="shared" si="142"/>
        <v>0</v>
      </c>
      <c r="Z1045" s="100" t="s">
        <v>444</v>
      </c>
      <c r="AA1045" s="100">
        <v>0</v>
      </c>
      <c r="AB1045" s="100">
        <v>0</v>
      </c>
      <c r="AC1045" s="209" t="s">
        <v>496</v>
      </c>
      <c r="AD1045" s="207">
        <v>0</v>
      </c>
      <c r="AE1045" s="100">
        <v>0</v>
      </c>
      <c r="AF1045" s="230">
        <f t="shared" si="149"/>
        <v>0</v>
      </c>
      <c r="AG1045" s="100">
        <v>0</v>
      </c>
      <c r="AH1045" s="101">
        <v>41</v>
      </c>
      <c r="AI1045" s="230">
        <f t="shared" si="150"/>
        <v>41</v>
      </c>
      <c r="AJ1045" s="100">
        <f t="shared" si="153"/>
        <v>0</v>
      </c>
      <c r="AK1045" s="100">
        <f t="shared" si="153"/>
        <v>41</v>
      </c>
      <c r="AL1045" s="104">
        <f t="shared" si="152"/>
        <v>41</v>
      </c>
      <c r="AM1045" s="100" t="s">
        <v>444</v>
      </c>
      <c r="AN1045" s="100">
        <v>0</v>
      </c>
      <c r="AO1045" s="131">
        <v>0</v>
      </c>
      <c r="AP1045" s="212" t="s">
        <v>404</v>
      </c>
      <c r="AQ1045" s="133" t="s">
        <v>445</v>
      </c>
    </row>
    <row r="1046" spans="1:43" ht="30.75" customHeight="1" x14ac:dyDescent="0.15">
      <c r="A1046" s="139" t="s">
        <v>496</v>
      </c>
      <c r="B1046" s="101" t="s">
        <v>604</v>
      </c>
      <c r="C1046" s="101" t="s">
        <v>614</v>
      </c>
      <c r="D1046" s="160" t="s">
        <v>538</v>
      </c>
      <c r="E1046" s="101"/>
      <c r="F1046" s="101" t="s">
        <v>259</v>
      </c>
      <c r="G1046" s="101"/>
      <c r="H1046" s="101"/>
      <c r="I1046" s="101"/>
      <c r="J1046" s="101"/>
      <c r="K1046" s="101"/>
      <c r="L1046" s="101"/>
      <c r="M1046" s="101" t="s">
        <v>436</v>
      </c>
      <c r="N1046" s="101" t="s">
        <v>499</v>
      </c>
      <c r="O1046" s="127" t="s">
        <v>438</v>
      </c>
      <c r="P1046" s="101" t="s">
        <v>473</v>
      </c>
      <c r="Q1046" s="136">
        <v>31</v>
      </c>
      <c r="R1046" s="202"/>
      <c r="S1046" s="101"/>
      <c r="T1046" s="101"/>
      <c r="U1046" s="101"/>
      <c r="V1046" s="134"/>
      <c r="W1046" s="99">
        <v>0</v>
      </c>
      <c r="X1046" s="100">
        <v>0</v>
      </c>
      <c r="Y1046" s="228">
        <f t="shared" si="142"/>
        <v>0</v>
      </c>
      <c r="Z1046" s="100" t="s">
        <v>444</v>
      </c>
      <c r="AA1046" s="100">
        <v>0</v>
      </c>
      <c r="AB1046" s="100">
        <v>0</v>
      </c>
      <c r="AC1046" s="209" t="s">
        <v>496</v>
      </c>
      <c r="AD1046" s="207">
        <v>0</v>
      </c>
      <c r="AE1046" s="100">
        <v>0</v>
      </c>
      <c r="AF1046" s="230">
        <f t="shared" si="149"/>
        <v>0</v>
      </c>
      <c r="AG1046" s="100">
        <v>0</v>
      </c>
      <c r="AH1046" s="101">
        <v>22</v>
      </c>
      <c r="AI1046" s="230">
        <f t="shared" si="150"/>
        <v>22</v>
      </c>
      <c r="AJ1046" s="100">
        <f t="shared" si="153"/>
        <v>0</v>
      </c>
      <c r="AK1046" s="100">
        <f t="shared" si="153"/>
        <v>22</v>
      </c>
      <c r="AL1046" s="104">
        <f t="shared" si="152"/>
        <v>22</v>
      </c>
      <c r="AM1046" s="100" t="s">
        <v>444</v>
      </c>
      <c r="AN1046" s="100">
        <v>0</v>
      </c>
      <c r="AO1046" s="131">
        <v>0</v>
      </c>
      <c r="AP1046" s="212" t="s">
        <v>404</v>
      </c>
      <c r="AQ1046" s="133" t="s">
        <v>445</v>
      </c>
    </row>
    <row r="1047" spans="1:43" ht="42.75" customHeight="1" x14ac:dyDescent="0.15">
      <c r="A1047" s="139" t="s">
        <v>496</v>
      </c>
      <c r="B1047" s="101" t="s">
        <v>604</v>
      </c>
      <c r="C1047" s="101" t="s">
        <v>614</v>
      </c>
      <c r="D1047" s="160" t="s">
        <v>539</v>
      </c>
      <c r="E1047" s="101"/>
      <c r="F1047" s="101" t="s">
        <v>259</v>
      </c>
      <c r="G1047" s="101"/>
      <c r="H1047" s="101"/>
      <c r="I1047" s="101"/>
      <c r="J1047" s="101"/>
      <c r="K1047" s="101"/>
      <c r="L1047" s="101"/>
      <c r="M1047" s="101" t="s">
        <v>436</v>
      </c>
      <c r="N1047" s="101" t="s">
        <v>499</v>
      </c>
      <c r="O1047" s="127" t="s">
        <v>438</v>
      </c>
      <c r="P1047" s="101" t="s">
        <v>473</v>
      </c>
      <c r="Q1047" s="136">
        <v>31</v>
      </c>
      <c r="R1047" s="202"/>
      <c r="S1047" s="101"/>
      <c r="T1047" s="101"/>
      <c r="U1047" s="101"/>
      <c r="V1047" s="134"/>
      <c r="W1047" s="99">
        <v>0</v>
      </c>
      <c r="X1047" s="100">
        <v>0</v>
      </c>
      <c r="Y1047" s="228">
        <f t="shared" si="142"/>
        <v>0</v>
      </c>
      <c r="Z1047" s="100" t="s">
        <v>444</v>
      </c>
      <c r="AA1047" s="100">
        <v>0</v>
      </c>
      <c r="AB1047" s="100">
        <v>0</v>
      </c>
      <c r="AC1047" s="209" t="s">
        <v>496</v>
      </c>
      <c r="AD1047" s="207">
        <v>0</v>
      </c>
      <c r="AE1047" s="100">
        <v>0</v>
      </c>
      <c r="AF1047" s="230">
        <f t="shared" si="149"/>
        <v>0</v>
      </c>
      <c r="AG1047" s="100">
        <v>0</v>
      </c>
      <c r="AH1047" s="101">
        <v>2</v>
      </c>
      <c r="AI1047" s="230">
        <f t="shared" si="150"/>
        <v>2</v>
      </c>
      <c r="AJ1047" s="100">
        <f t="shared" si="153"/>
        <v>0</v>
      </c>
      <c r="AK1047" s="100">
        <f t="shared" si="153"/>
        <v>2</v>
      </c>
      <c r="AL1047" s="104">
        <f t="shared" si="152"/>
        <v>2</v>
      </c>
      <c r="AM1047" s="100" t="s">
        <v>444</v>
      </c>
      <c r="AN1047" s="100">
        <v>0</v>
      </c>
      <c r="AO1047" s="131">
        <v>0</v>
      </c>
      <c r="AP1047" s="212" t="s">
        <v>404</v>
      </c>
      <c r="AQ1047" s="133" t="s">
        <v>445</v>
      </c>
    </row>
    <row r="1048" spans="1:43" ht="30.75" customHeight="1" x14ac:dyDescent="0.15">
      <c r="A1048" s="139" t="s">
        <v>496</v>
      </c>
      <c r="B1048" s="101" t="s">
        <v>604</v>
      </c>
      <c r="C1048" s="101" t="s">
        <v>614</v>
      </c>
      <c r="D1048" s="160" t="s">
        <v>540</v>
      </c>
      <c r="E1048" s="101"/>
      <c r="F1048" s="101" t="s">
        <v>259</v>
      </c>
      <c r="G1048" s="101"/>
      <c r="H1048" s="101"/>
      <c r="I1048" s="101"/>
      <c r="J1048" s="101"/>
      <c r="K1048" s="101"/>
      <c r="L1048" s="101"/>
      <c r="M1048" s="101" t="s">
        <v>436</v>
      </c>
      <c r="N1048" s="101" t="s">
        <v>499</v>
      </c>
      <c r="O1048" s="127" t="s">
        <v>438</v>
      </c>
      <c r="P1048" s="101" t="s">
        <v>473</v>
      </c>
      <c r="Q1048" s="136">
        <v>31</v>
      </c>
      <c r="R1048" s="202"/>
      <c r="S1048" s="101"/>
      <c r="T1048" s="101"/>
      <c r="U1048" s="101"/>
      <c r="V1048" s="134"/>
      <c r="W1048" s="99">
        <v>0</v>
      </c>
      <c r="X1048" s="100">
        <v>0</v>
      </c>
      <c r="Y1048" s="228">
        <f t="shared" si="142"/>
        <v>0</v>
      </c>
      <c r="Z1048" s="100" t="s">
        <v>444</v>
      </c>
      <c r="AA1048" s="100">
        <v>0</v>
      </c>
      <c r="AB1048" s="100">
        <v>0</v>
      </c>
      <c r="AC1048" s="209" t="s">
        <v>496</v>
      </c>
      <c r="AD1048" s="207">
        <v>0</v>
      </c>
      <c r="AE1048" s="100">
        <v>0</v>
      </c>
      <c r="AF1048" s="230">
        <f t="shared" si="149"/>
        <v>0</v>
      </c>
      <c r="AG1048" s="100">
        <v>0</v>
      </c>
      <c r="AH1048" s="101">
        <v>5</v>
      </c>
      <c r="AI1048" s="230">
        <f t="shared" si="150"/>
        <v>5</v>
      </c>
      <c r="AJ1048" s="100">
        <f t="shared" si="153"/>
        <v>0</v>
      </c>
      <c r="AK1048" s="100">
        <f t="shared" si="153"/>
        <v>5</v>
      </c>
      <c r="AL1048" s="104">
        <f t="shared" si="152"/>
        <v>5</v>
      </c>
      <c r="AM1048" s="100" t="s">
        <v>444</v>
      </c>
      <c r="AN1048" s="100">
        <v>0</v>
      </c>
      <c r="AO1048" s="131">
        <v>0</v>
      </c>
      <c r="AP1048" s="212" t="s">
        <v>404</v>
      </c>
      <c r="AQ1048" s="133" t="s">
        <v>445</v>
      </c>
    </row>
    <row r="1049" spans="1:43" ht="30.75" customHeight="1" x14ac:dyDescent="0.15">
      <c r="A1049" s="139" t="s">
        <v>496</v>
      </c>
      <c r="B1049" s="101" t="s">
        <v>604</v>
      </c>
      <c r="C1049" s="101" t="s">
        <v>614</v>
      </c>
      <c r="D1049" s="160" t="s">
        <v>541</v>
      </c>
      <c r="E1049" s="101"/>
      <c r="F1049" s="101" t="s">
        <v>259</v>
      </c>
      <c r="G1049" s="101"/>
      <c r="H1049" s="101"/>
      <c r="I1049" s="101"/>
      <c r="J1049" s="101"/>
      <c r="K1049" s="101"/>
      <c r="L1049" s="101"/>
      <c r="M1049" s="101" t="s">
        <v>436</v>
      </c>
      <c r="N1049" s="101" t="s">
        <v>499</v>
      </c>
      <c r="O1049" s="127" t="s">
        <v>438</v>
      </c>
      <c r="P1049" s="101" t="s">
        <v>473</v>
      </c>
      <c r="Q1049" s="136">
        <v>31</v>
      </c>
      <c r="R1049" s="202"/>
      <c r="S1049" s="101"/>
      <c r="T1049" s="101"/>
      <c r="U1049" s="101"/>
      <c r="V1049" s="134"/>
      <c r="W1049" s="99">
        <v>0</v>
      </c>
      <c r="X1049" s="100">
        <v>0</v>
      </c>
      <c r="Y1049" s="228">
        <f t="shared" si="142"/>
        <v>0</v>
      </c>
      <c r="Z1049" s="100" t="s">
        <v>444</v>
      </c>
      <c r="AA1049" s="100">
        <v>0</v>
      </c>
      <c r="AB1049" s="100">
        <v>0</v>
      </c>
      <c r="AC1049" s="209" t="s">
        <v>496</v>
      </c>
      <c r="AD1049" s="207">
        <v>0</v>
      </c>
      <c r="AE1049" s="100">
        <v>0</v>
      </c>
      <c r="AF1049" s="230">
        <f t="shared" si="149"/>
        <v>0</v>
      </c>
      <c r="AG1049" s="100">
        <v>0</v>
      </c>
      <c r="AH1049" s="101">
        <v>8</v>
      </c>
      <c r="AI1049" s="230">
        <f t="shared" si="150"/>
        <v>8</v>
      </c>
      <c r="AJ1049" s="100">
        <f t="shared" si="153"/>
        <v>0</v>
      </c>
      <c r="AK1049" s="100">
        <f t="shared" si="153"/>
        <v>8</v>
      </c>
      <c r="AL1049" s="104">
        <f t="shared" si="152"/>
        <v>8</v>
      </c>
      <c r="AM1049" s="100" t="s">
        <v>444</v>
      </c>
      <c r="AN1049" s="100">
        <v>0</v>
      </c>
      <c r="AO1049" s="131">
        <v>0</v>
      </c>
      <c r="AP1049" s="212" t="s">
        <v>404</v>
      </c>
      <c r="AQ1049" s="133" t="s">
        <v>445</v>
      </c>
    </row>
    <row r="1050" spans="1:43" ht="50.25" customHeight="1" x14ac:dyDescent="0.15">
      <c r="A1050" s="139" t="s">
        <v>496</v>
      </c>
      <c r="B1050" s="101" t="s">
        <v>604</v>
      </c>
      <c r="C1050" s="101" t="s">
        <v>614</v>
      </c>
      <c r="D1050" s="160" t="s">
        <v>542</v>
      </c>
      <c r="E1050" s="101"/>
      <c r="F1050" s="101" t="s">
        <v>259</v>
      </c>
      <c r="G1050" s="101"/>
      <c r="H1050" s="101"/>
      <c r="I1050" s="101"/>
      <c r="J1050" s="101"/>
      <c r="K1050" s="101"/>
      <c r="L1050" s="101"/>
      <c r="M1050" s="101" t="s">
        <v>436</v>
      </c>
      <c r="N1050" s="101" t="s">
        <v>499</v>
      </c>
      <c r="O1050" s="127" t="s">
        <v>438</v>
      </c>
      <c r="P1050" s="101" t="s">
        <v>473</v>
      </c>
      <c r="Q1050" s="136">
        <v>31</v>
      </c>
      <c r="R1050" s="202"/>
      <c r="S1050" s="101"/>
      <c r="T1050" s="101"/>
      <c r="U1050" s="101"/>
      <c r="V1050" s="134"/>
      <c r="W1050" s="99">
        <v>0</v>
      </c>
      <c r="X1050" s="100">
        <v>0</v>
      </c>
      <c r="Y1050" s="228">
        <f t="shared" si="142"/>
        <v>0</v>
      </c>
      <c r="Z1050" s="100" t="s">
        <v>444</v>
      </c>
      <c r="AA1050" s="100">
        <v>0</v>
      </c>
      <c r="AB1050" s="100">
        <v>0</v>
      </c>
      <c r="AC1050" s="209" t="s">
        <v>496</v>
      </c>
      <c r="AD1050" s="207">
        <v>0</v>
      </c>
      <c r="AE1050" s="100">
        <v>0</v>
      </c>
      <c r="AF1050" s="230">
        <f t="shared" si="149"/>
        <v>0</v>
      </c>
      <c r="AG1050" s="100">
        <v>0</v>
      </c>
      <c r="AH1050" s="101">
        <v>5</v>
      </c>
      <c r="AI1050" s="230">
        <f t="shared" si="150"/>
        <v>5</v>
      </c>
      <c r="AJ1050" s="100">
        <f t="shared" si="153"/>
        <v>0</v>
      </c>
      <c r="AK1050" s="100">
        <f t="shared" si="153"/>
        <v>5</v>
      </c>
      <c r="AL1050" s="104">
        <f t="shared" si="152"/>
        <v>5</v>
      </c>
      <c r="AM1050" s="100" t="s">
        <v>444</v>
      </c>
      <c r="AN1050" s="100">
        <v>0</v>
      </c>
      <c r="AO1050" s="131">
        <v>0</v>
      </c>
      <c r="AP1050" s="212" t="s">
        <v>404</v>
      </c>
      <c r="AQ1050" s="133" t="s">
        <v>445</v>
      </c>
    </row>
    <row r="1051" spans="1:43" ht="39.75" customHeight="1" x14ac:dyDescent="0.15">
      <c r="A1051" s="139" t="s">
        <v>496</v>
      </c>
      <c r="B1051" s="101" t="s">
        <v>604</v>
      </c>
      <c r="C1051" s="101" t="s">
        <v>614</v>
      </c>
      <c r="D1051" s="160" t="s">
        <v>543</v>
      </c>
      <c r="E1051" s="101"/>
      <c r="F1051" s="101" t="s">
        <v>259</v>
      </c>
      <c r="G1051" s="101"/>
      <c r="H1051" s="101"/>
      <c r="I1051" s="101"/>
      <c r="J1051" s="101"/>
      <c r="K1051" s="101"/>
      <c r="L1051" s="101"/>
      <c r="M1051" s="101" t="s">
        <v>436</v>
      </c>
      <c r="N1051" s="101" t="s">
        <v>499</v>
      </c>
      <c r="O1051" s="127" t="s">
        <v>438</v>
      </c>
      <c r="P1051" s="101" t="s">
        <v>473</v>
      </c>
      <c r="Q1051" s="136">
        <v>31</v>
      </c>
      <c r="R1051" s="202"/>
      <c r="S1051" s="101"/>
      <c r="T1051" s="101"/>
      <c r="U1051" s="101"/>
      <c r="V1051" s="134"/>
      <c r="W1051" s="99">
        <v>0</v>
      </c>
      <c r="X1051" s="100">
        <v>0</v>
      </c>
      <c r="Y1051" s="228">
        <f t="shared" si="142"/>
        <v>0</v>
      </c>
      <c r="Z1051" s="100" t="s">
        <v>444</v>
      </c>
      <c r="AA1051" s="100">
        <v>0</v>
      </c>
      <c r="AB1051" s="100">
        <v>0</v>
      </c>
      <c r="AC1051" s="209" t="s">
        <v>496</v>
      </c>
      <c r="AD1051" s="207">
        <v>0</v>
      </c>
      <c r="AE1051" s="100">
        <v>0</v>
      </c>
      <c r="AF1051" s="230">
        <f t="shared" si="149"/>
        <v>0</v>
      </c>
      <c r="AG1051" s="100">
        <v>0</v>
      </c>
      <c r="AH1051" s="101">
        <v>8</v>
      </c>
      <c r="AI1051" s="230">
        <f t="shared" si="150"/>
        <v>8</v>
      </c>
      <c r="AJ1051" s="100">
        <f t="shared" si="153"/>
        <v>0</v>
      </c>
      <c r="AK1051" s="100">
        <f t="shared" si="153"/>
        <v>8</v>
      </c>
      <c r="AL1051" s="104">
        <f t="shared" si="152"/>
        <v>8</v>
      </c>
      <c r="AM1051" s="100" t="s">
        <v>444</v>
      </c>
      <c r="AN1051" s="100">
        <v>0</v>
      </c>
      <c r="AO1051" s="131">
        <v>0</v>
      </c>
      <c r="AP1051" s="212" t="s">
        <v>404</v>
      </c>
      <c r="AQ1051" s="133" t="s">
        <v>445</v>
      </c>
    </row>
    <row r="1052" spans="1:43" ht="39.75" customHeight="1" x14ac:dyDescent="0.15">
      <c r="A1052" s="139" t="s">
        <v>496</v>
      </c>
      <c r="B1052" s="101" t="s">
        <v>604</v>
      </c>
      <c r="C1052" s="101" t="s">
        <v>614</v>
      </c>
      <c r="D1052" s="160" t="s">
        <v>544</v>
      </c>
      <c r="E1052" s="101"/>
      <c r="F1052" s="101" t="s">
        <v>259</v>
      </c>
      <c r="G1052" s="101"/>
      <c r="H1052" s="101"/>
      <c r="I1052" s="101"/>
      <c r="J1052" s="101"/>
      <c r="K1052" s="101"/>
      <c r="L1052" s="101"/>
      <c r="M1052" s="101" t="s">
        <v>436</v>
      </c>
      <c r="N1052" s="101" t="s">
        <v>499</v>
      </c>
      <c r="O1052" s="127" t="s">
        <v>438</v>
      </c>
      <c r="P1052" s="101" t="s">
        <v>473</v>
      </c>
      <c r="Q1052" s="136">
        <v>31</v>
      </c>
      <c r="R1052" s="202"/>
      <c r="S1052" s="101"/>
      <c r="T1052" s="101"/>
      <c r="U1052" s="101"/>
      <c r="V1052" s="134"/>
      <c r="W1052" s="99">
        <v>0</v>
      </c>
      <c r="X1052" s="100">
        <v>0</v>
      </c>
      <c r="Y1052" s="228">
        <f t="shared" si="142"/>
        <v>0</v>
      </c>
      <c r="Z1052" s="100" t="s">
        <v>444</v>
      </c>
      <c r="AA1052" s="100">
        <v>0</v>
      </c>
      <c r="AB1052" s="100">
        <v>0</v>
      </c>
      <c r="AC1052" s="209" t="s">
        <v>496</v>
      </c>
      <c r="AD1052" s="207">
        <v>0</v>
      </c>
      <c r="AE1052" s="100">
        <v>0</v>
      </c>
      <c r="AF1052" s="230">
        <f t="shared" si="149"/>
        <v>0</v>
      </c>
      <c r="AG1052" s="100">
        <v>0</v>
      </c>
      <c r="AH1052" s="101">
        <v>6</v>
      </c>
      <c r="AI1052" s="230">
        <f t="shared" si="150"/>
        <v>6</v>
      </c>
      <c r="AJ1052" s="100">
        <f t="shared" si="153"/>
        <v>0</v>
      </c>
      <c r="AK1052" s="100">
        <f t="shared" si="153"/>
        <v>6</v>
      </c>
      <c r="AL1052" s="104">
        <f t="shared" si="152"/>
        <v>6</v>
      </c>
      <c r="AM1052" s="100" t="s">
        <v>444</v>
      </c>
      <c r="AN1052" s="100">
        <v>0</v>
      </c>
      <c r="AO1052" s="131">
        <v>0</v>
      </c>
      <c r="AP1052" s="212" t="s">
        <v>404</v>
      </c>
      <c r="AQ1052" s="133" t="s">
        <v>445</v>
      </c>
    </row>
    <row r="1053" spans="1:43" ht="39.75" customHeight="1" x14ac:dyDescent="0.15">
      <c r="A1053" s="139" t="s">
        <v>496</v>
      </c>
      <c r="B1053" s="101" t="s">
        <v>604</v>
      </c>
      <c r="C1053" s="101" t="s">
        <v>614</v>
      </c>
      <c r="D1053" s="160" t="s">
        <v>547</v>
      </c>
      <c r="E1053" s="101"/>
      <c r="F1053" s="101" t="s">
        <v>259</v>
      </c>
      <c r="G1053" s="101"/>
      <c r="H1053" s="101"/>
      <c r="I1053" s="101"/>
      <c r="J1053" s="101"/>
      <c r="K1053" s="101"/>
      <c r="L1053" s="101"/>
      <c r="M1053" s="101" t="s">
        <v>436</v>
      </c>
      <c r="N1053" s="101" t="s">
        <v>499</v>
      </c>
      <c r="O1053" s="127" t="s">
        <v>438</v>
      </c>
      <c r="P1053" s="101" t="s">
        <v>473</v>
      </c>
      <c r="Q1053" s="136">
        <v>31</v>
      </c>
      <c r="R1053" s="202"/>
      <c r="S1053" s="101"/>
      <c r="T1053" s="101"/>
      <c r="U1053" s="101"/>
      <c r="V1053" s="134"/>
      <c r="W1053" s="99">
        <v>0</v>
      </c>
      <c r="X1053" s="100">
        <v>0</v>
      </c>
      <c r="Y1053" s="228">
        <f t="shared" si="142"/>
        <v>0</v>
      </c>
      <c r="Z1053" s="100" t="s">
        <v>444</v>
      </c>
      <c r="AA1053" s="100">
        <v>0</v>
      </c>
      <c r="AB1053" s="100">
        <v>0</v>
      </c>
      <c r="AC1053" s="209" t="s">
        <v>496</v>
      </c>
      <c r="AD1053" s="207">
        <v>0</v>
      </c>
      <c r="AE1053" s="100">
        <v>0</v>
      </c>
      <c r="AF1053" s="230">
        <f t="shared" si="149"/>
        <v>0</v>
      </c>
      <c r="AG1053" s="100">
        <v>0</v>
      </c>
      <c r="AH1053" s="101">
        <v>2</v>
      </c>
      <c r="AI1053" s="230">
        <f t="shared" si="150"/>
        <v>2</v>
      </c>
      <c r="AJ1053" s="100">
        <f t="shared" si="153"/>
        <v>0</v>
      </c>
      <c r="AK1053" s="100">
        <f t="shared" si="153"/>
        <v>2</v>
      </c>
      <c r="AL1053" s="104">
        <f t="shared" si="152"/>
        <v>2</v>
      </c>
      <c r="AM1053" s="100" t="s">
        <v>444</v>
      </c>
      <c r="AN1053" s="100">
        <v>0</v>
      </c>
      <c r="AO1053" s="131">
        <v>0</v>
      </c>
      <c r="AP1053" s="212" t="s">
        <v>404</v>
      </c>
      <c r="AQ1053" s="133" t="s">
        <v>445</v>
      </c>
    </row>
    <row r="1054" spans="1:43" ht="39.75" customHeight="1" x14ac:dyDescent="0.15">
      <c r="A1054" s="139" t="s">
        <v>496</v>
      </c>
      <c r="B1054" s="101" t="s">
        <v>604</v>
      </c>
      <c r="C1054" s="101" t="s">
        <v>614</v>
      </c>
      <c r="D1054" s="160" t="s">
        <v>550</v>
      </c>
      <c r="E1054" s="101"/>
      <c r="F1054" s="101" t="s">
        <v>259</v>
      </c>
      <c r="G1054" s="101"/>
      <c r="H1054" s="101"/>
      <c r="I1054" s="101"/>
      <c r="J1054" s="101"/>
      <c r="K1054" s="101"/>
      <c r="L1054" s="101"/>
      <c r="M1054" s="101" t="s">
        <v>436</v>
      </c>
      <c r="N1054" s="101" t="s">
        <v>499</v>
      </c>
      <c r="O1054" s="127" t="s">
        <v>438</v>
      </c>
      <c r="P1054" s="101" t="s">
        <v>473</v>
      </c>
      <c r="Q1054" s="136">
        <v>31</v>
      </c>
      <c r="R1054" s="202"/>
      <c r="S1054" s="101"/>
      <c r="T1054" s="101"/>
      <c r="U1054" s="101"/>
      <c r="V1054" s="134"/>
      <c r="W1054" s="99">
        <v>0</v>
      </c>
      <c r="X1054" s="100">
        <v>0</v>
      </c>
      <c r="Y1054" s="228">
        <f t="shared" si="142"/>
        <v>0</v>
      </c>
      <c r="Z1054" s="100" t="s">
        <v>444</v>
      </c>
      <c r="AA1054" s="100">
        <v>0</v>
      </c>
      <c r="AB1054" s="100">
        <v>0</v>
      </c>
      <c r="AC1054" s="209" t="s">
        <v>496</v>
      </c>
      <c r="AD1054" s="207">
        <v>0</v>
      </c>
      <c r="AE1054" s="100">
        <v>0</v>
      </c>
      <c r="AF1054" s="230">
        <f t="shared" si="149"/>
        <v>0</v>
      </c>
      <c r="AG1054" s="100">
        <v>0</v>
      </c>
      <c r="AH1054" s="101">
        <v>1</v>
      </c>
      <c r="AI1054" s="230">
        <f t="shared" si="150"/>
        <v>1</v>
      </c>
      <c r="AJ1054" s="100">
        <f t="shared" si="153"/>
        <v>0</v>
      </c>
      <c r="AK1054" s="100">
        <f t="shared" si="153"/>
        <v>1</v>
      </c>
      <c r="AL1054" s="104">
        <f t="shared" si="152"/>
        <v>1</v>
      </c>
      <c r="AM1054" s="100" t="s">
        <v>444</v>
      </c>
      <c r="AN1054" s="100">
        <v>0</v>
      </c>
      <c r="AO1054" s="131">
        <v>0</v>
      </c>
      <c r="AP1054" s="212" t="s">
        <v>404</v>
      </c>
      <c r="AQ1054" s="133" t="s">
        <v>445</v>
      </c>
    </row>
    <row r="1055" spans="1:43" ht="47.25" customHeight="1" x14ac:dyDescent="0.15">
      <c r="A1055" s="139" t="s">
        <v>496</v>
      </c>
      <c r="B1055" s="101" t="s">
        <v>604</v>
      </c>
      <c r="C1055" s="101" t="s">
        <v>614</v>
      </c>
      <c r="D1055" s="160" t="s">
        <v>554</v>
      </c>
      <c r="E1055" s="101"/>
      <c r="F1055" s="101" t="s">
        <v>259</v>
      </c>
      <c r="G1055" s="101"/>
      <c r="H1055" s="101"/>
      <c r="I1055" s="101"/>
      <c r="J1055" s="101"/>
      <c r="K1055" s="101"/>
      <c r="L1055" s="101"/>
      <c r="M1055" s="101" t="s">
        <v>436</v>
      </c>
      <c r="N1055" s="101" t="s">
        <v>499</v>
      </c>
      <c r="O1055" s="127" t="s">
        <v>438</v>
      </c>
      <c r="P1055" s="101" t="s">
        <v>473</v>
      </c>
      <c r="Q1055" s="136">
        <v>31</v>
      </c>
      <c r="R1055" s="202"/>
      <c r="S1055" s="101"/>
      <c r="T1055" s="101"/>
      <c r="U1055" s="101"/>
      <c r="V1055" s="134"/>
      <c r="W1055" s="99">
        <v>0</v>
      </c>
      <c r="X1055" s="100">
        <v>0</v>
      </c>
      <c r="Y1055" s="228">
        <f t="shared" si="142"/>
        <v>0</v>
      </c>
      <c r="Z1055" s="100" t="s">
        <v>444</v>
      </c>
      <c r="AA1055" s="100">
        <v>0</v>
      </c>
      <c r="AB1055" s="100">
        <v>0</v>
      </c>
      <c r="AC1055" s="209" t="s">
        <v>496</v>
      </c>
      <c r="AD1055" s="207">
        <v>0</v>
      </c>
      <c r="AE1055" s="100">
        <v>0</v>
      </c>
      <c r="AF1055" s="230">
        <f t="shared" si="149"/>
        <v>0</v>
      </c>
      <c r="AG1055" s="100">
        <v>0</v>
      </c>
      <c r="AH1055" s="101">
        <v>1</v>
      </c>
      <c r="AI1055" s="230">
        <f t="shared" si="150"/>
        <v>1</v>
      </c>
      <c r="AJ1055" s="100">
        <f t="shared" si="153"/>
        <v>0</v>
      </c>
      <c r="AK1055" s="100">
        <f t="shared" si="153"/>
        <v>1</v>
      </c>
      <c r="AL1055" s="104">
        <f t="shared" si="152"/>
        <v>1</v>
      </c>
      <c r="AM1055" s="100" t="s">
        <v>444</v>
      </c>
      <c r="AN1055" s="100">
        <v>0</v>
      </c>
      <c r="AO1055" s="131">
        <v>0</v>
      </c>
      <c r="AP1055" s="212" t="s">
        <v>404</v>
      </c>
      <c r="AQ1055" s="133" t="s">
        <v>445</v>
      </c>
    </row>
    <row r="1056" spans="1:43" ht="30.75" customHeight="1" x14ac:dyDescent="0.15">
      <c r="A1056" s="139" t="s">
        <v>496</v>
      </c>
      <c r="B1056" s="101" t="s">
        <v>604</v>
      </c>
      <c r="C1056" s="101" t="s">
        <v>614</v>
      </c>
      <c r="D1056" s="160" t="s">
        <v>557</v>
      </c>
      <c r="E1056" s="101"/>
      <c r="F1056" s="101" t="s">
        <v>259</v>
      </c>
      <c r="G1056" s="101"/>
      <c r="H1056" s="101"/>
      <c r="I1056" s="101"/>
      <c r="J1056" s="101"/>
      <c r="K1056" s="101"/>
      <c r="L1056" s="101"/>
      <c r="M1056" s="101" t="s">
        <v>436</v>
      </c>
      <c r="N1056" s="101" t="s">
        <v>499</v>
      </c>
      <c r="O1056" s="127" t="s">
        <v>438</v>
      </c>
      <c r="P1056" s="101" t="s">
        <v>473</v>
      </c>
      <c r="Q1056" s="136">
        <v>31</v>
      </c>
      <c r="R1056" s="202"/>
      <c r="S1056" s="101"/>
      <c r="T1056" s="101"/>
      <c r="U1056" s="101"/>
      <c r="V1056" s="134"/>
      <c r="W1056" s="99">
        <v>0</v>
      </c>
      <c r="X1056" s="100">
        <v>0</v>
      </c>
      <c r="Y1056" s="228">
        <f t="shared" si="142"/>
        <v>0</v>
      </c>
      <c r="Z1056" s="100" t="s">
        <v>444</v>
      </c>
      <c r="AA1056" s="100">
        <v>0</v>
      </c>
      <c r="AB1056" s="100">
        <v>0</v>
      </c>
      <c r="AC1056" s="209" t="s">
        <v>496</v>
      </c>
      <c r="AD1056" s="207">
        <v>0</v>
      </c>
      <c r="AE1056" s="100">
        <v>0</v>
      </c>
      <c r="AF1056" s="230">
        <f t="shared" si="149"/>
        <v>0</v>
      </c>
      <c r="AG1056" s="100">
        <v>0</v>
      </c>
      <c r="AH1056" s="101">
        <v>4</v>
      </c>
      <c r="AI1056" s="230">
        <f t="shared" si="150"/>
        <v>4</v>
      </c>
      <c r="AJ1056" s="100">
        <f t="shared" si="153"/>
        <v>0</v>
      </c>
      <c r="AK1056" s="100">
        <f t="shared" si="153"/>
        <v>4</v>
      </c>
      <c r="AL1056" s="104">
        <f t="shared" si="152"/>
        <v>4</v>
      </c>
      <c r="AM1056" s="100" t="s">
        <v>444</v>
      </c>
      <c r="AN1056" s="100">
        <v>0</v>
      </c>
      <c r="AO1056" s="131">
        <v>0</v>
      </c>
      <c r="AP1056" s="212" t="s">
        <v>404</v>
      </c>
      <c r="AQ1056" s="133" t="s">
        <v>445</v>
      </c>
    </row>
    <row r="1057" spans="1:43" ht="30.75" customHeight="1" x14ac:dyDescent="0.15">
      <c r="A1057" s="139" t="s">
        <v>496</v>
      </c>
      <c r="B1057" s="101" t="s">
        <v>604</v>
      </c>
      <c r="C1057" s="101" t="s">
        <v>614</v>
      </c>
      <c r="D1057" s="160" t="s">
        <v>558</v>
      </c>
      <c r="E1057" s="101"/>
      <c r="F1057" s="101" t="s">
        <v>259</v>
      </c>
      <c r="G1057" s="101"/>
      <c r="H1057" s="101"/>
      <c r="I1057" s="101"/>
      <c r="J1057" s="101"/>
      <c r="K1057" s="101"/>
      <c r="L1057" s="101"/>
      <c r="M1057" s="101" t="s">
        <v>436</v>
      </c>
      <c r="N1057" s="101" t="s">
        <v>499</v>
      </c>
      <c r="O1057" s="127" t="s">
        <v>438</v>
      </c>
      <c r="P1057" s="101" t="s">
        <v>473</v>
      </c>
      <c r="Q1057" s="136">
        <v>31</v>
      </c>
      <c r="R1057" s="202"/>
      <c r="S1057" s="101"/>
      <c r="T1057" s="101"/>
      <c r="U1057" s="101"/>
      <c r="V1057" s="134"/>
      <c r="W1057" s="99">
        <v>0</v>
      </c>
      <c r="X1057" s="100">
        <v>0</v>
      </c>
      <c r="Y1057" s="228">
        <f t="shared" si="142"/>
        <v>0</v>
      </c>
      <c r="Z1057" s="100" t="s">
        <v>444</v>
      </c>
      <c r="AA1057" s="100">
        <v>0</v>
      </c>
      <c r="AB1057" s="100">
        <v>0</v>
      </c>
      <c r="AC1057" s="209" t="s">
        <v>496</v>
      </c>
      <c r="AD1057" s="207">
        <v>0</v>
      </c>
      <c r="AE1057" s="100">
        <v>0</v>
      </c>
      <c r="AF1057" s="230">
        <f t="shared" si="149"/>
        <v>0</v>
      </c>
      <c r="AG1057" s="100">
        <v>0</v>
      </c>
      <c r="AH1057" s="101">
        <v>4</v>
      </c>
      <c r="AI1057" s="230">
        <f t="shared" si="150"/>
        <v>4</v>
      </c>
      <c r="AJ1057" s="100">
        <f t="shared" si="153"/>
        <v>0</v>
      </c>
      <c r="AK1057" s="100">
        <f t="shared" si="153"/>
        <v>4</v>
      </c>
      <c r="AL1057" s="104">
        <f t="shared" si="152"/>
        <v>4</v>
      </c>
      <c r="AM1057" s="100" t="s">
        <v>444</v>
      </c>
      <c r="AN1057" s="100">
        <v>0</v>
      </c>
      <c r="AO1057" s="131">
        <v>0</v>
      </c>
      <c r="AP1057" s="212" t="s">
        <v>404</v>
      </c>
      <c r="AQ1057" s="133" t="s">
        <v>445</v>
      </c>
    </row>
    <row r="1058" spans="1:43" ht="30.75" customHeight="1" x14ac:dyDescent="0.15">
      <c r="A1058" s="139" t="s">
        <v>496</v>
      </c>
      <c r="B1058" s="101" t="s">
        <v>604</v>
      </c>
      <c r="C1058" s="101" t="s">
        <v>614</v>
      </c>
      <c r="D1058" s="160" t="s">
        <v>560</v>
      </c>
      <c r="E1058" s="101"/>
      <c r="F1058" s="101" t="s">
        <v>259</v>
      </c>
      <c r="G1058" s="101"/>
      <c r="H1058" s="101"/>
      <c r="I1058" s="101"/>
      <c r="J1058" s="101"/>
      <c r="K1058" s="101"/>
      <c r="L1058" s="101"/>
      <c r="M1058" s="101" t="s">
        <v>436</v>
      </c>
      <c r="N1058" s="101" t="s">
        <v>499</v>
      </c>
      <c r="O1058" s="127" t="s">
        <v>438</v>
      </c>
      <c r="P1058" s="101" t="s">
        <v>473</v>
      </c>
      <c r="Q1058" s="136">
        <v>31</v>
      </c>
      <c r="R1058" s="202"/>
      <c r="S1058" s="101"/>
      <c r="T1058" s="101"/>
      <c r="U1058" s="101"/>
      <c r="V1058" s="134"/>
      <c r="W1058" s="99">
        <v>0</v>
      </c>
      <c r="X1058" s="100">
        <v>0</v>
      </c>
      <c r="Y1058" s="228">
        <f t="shared" si="142"/>
        <v>0</v>
      </c>
      <c r="Z1058" s="100" t="s">
        <v>444</v>
      </c>
      <c r="AA1058" s="100">
        <v>0</v>
      </c>
      <c r="AB1058" s="100">
        <v>0</v>
      </c>
      <c r="AC1058" s="209" t="s">
        <v>496</v>
      </c>
      <c r="AD1058" s="207">
        <v>0</v>
      </c>
      <c r="AE1058" s="100">
        <v>0</v>
      </c>
      <c r="AF1058" s="230">
        <f t="shared" si="149"/>
        <v>0</v>
      </c>
      <c r="AG1058" s="100">
        <v>0</v>
      </c>
      <c r="AH1058" s="101">
        <v>8</v>
      </c>
      <c r="AI1058" s="230">
        <f t="shared" si="150"/>
        <v>8</v>
      </c>
      <c r="AJ1058" s="100">
        <f t="shared" si="153"/>
        <v>0</v>
      </c>
      <c r="AK1058" s="100">
        <f t="shared" si="153"/>
        <v>8</v>
      </c>
      <c r="AL1058" s="104">
        <f t="shared" si="152"/>
        <v>8</v>
      </c>
      <c r="AM1058" s="100" t="s">
        <v>444</v>
      </c>
      <c r="AN1058" s="100">
        <v>0</v>
      </c>
      <c r="AO1058" s="131">
        <v>0</v>
      </c>
      <c r="AP1058" s="212" t="s">
        <v>404</v>
      </c>
      <c r="AQ1058" s="133" t="s">
        <v>445</v>
      </c>
    </row>
  </sheetData>
  <autoFilter ref="A7:AW1058" xr:uid="{00000000-0001-0000-0600-000000000000}"/>
  <mergeCells count="53">
    <mergeCell ref="AN6:AO6"/>
    <mergeCell ref="AD6:AF6"/>
    <mergeCell ref="AG6:AI6"/>
    <mergeCell ref="AJ6:AJ7"/>
    <mergeCell ref="AK6:AK7"/>
    <mergeCell ref="AL6:AL7"/>
    <mergeCell ref="V6:V7"/>
    <mergeCell ref="W6:W7"/>
    <mergeCell ref="X6:X7"/>
    <mergeCell ref="Y6:Y7"/>
    <mergeCell ref="AA6:AB6"/>
    <mergeCell ref="Q6:Q7"/>
    <mergeCell ref="R6:R7"/>
    <mergeCell ref="S6:S7"/>
    <mergeCell ref="T6:T7"/>
    <mergeCell ref="U6:U7"/>
    <mergeCell ref="AW2:AW3"/>
    <mergeCell ref="C4:Q5"/>
    <mergeCell ref="R4:AB4"/>
    <mergeCell ref="AC4:AO4"/>
    <mergeCell ref="AP4:AQ4"/>
    <mergeCell ref="R5:V5"/>
    <mergeCell ref="W5:AB5"/>
    <mergeCell ref="AC5:AC7"/>
    <mergeCell ref="AD5:AO5"/>
    <mergeCell ref="AP5:AP7"/>
    <mergeCell ref="AQ5:AQ7"/>
    <mergeCell ref="C6:C7"/>
    <mergeCell ref="D6:D7"/>
    <mergeCell ref="E6:E7"/>
    <mergeCell ref="F6:F7"/>
    <mergeCell ref="G6:G7"/>
    <mergeCell ref="AR2:AR3"/>
    <mergeCell ref="AS2:AS3"/>
    <mergeCell ref="AT2:AT3"/>
    <mergeCell ref="AU2:AU3"/>
    <mergeCell ref="AV2:AV3"/>
    <mergeCell ref="C1:AQ1"/>
    <mergeCell ref="C2:AQ2"/>
    <mergeCell ref="A6:A7"/>
    <mergeCell ref="B6:B7"/>
    <mergeCell ref="O6:O7"/>
    <mergeCell ref="P6:P7"/>
    <mergeCell ref="A2:A3"/>
    <mergeCell ref="B2:B3"/>
    <mergeCell ref="C3:AQ3"/>
    <mergeCell ref="H6:H7"/>
    <mergeCell ref="I6:I7"/>
    <mergeCell ref="J6:J7"/>
    <mergeCell ref="K6:K7"/>
    <mergeCell ref="L6:L7"/>
    <mergeCell ref="M6:M7"/>
    <mergeCell ref="N6:N7"/>
  </mergeCells>
  <phoneticPr fontId="29" type="noConversion"/>
  <dataValidations count="18">
    <dataValidation type="list" showInputMessage="1" showErrorMessage="1" sqref="WWP983358:WWP983368 WMT983358:WMT983368 WCX983358:WCX983368 VTB983358:VTB983368 VJF983358:VJF983368 UZJ983358:UZJ983368 UPN983358:UPN983368 UFR983358:UFR983368 TVV983358:TVV983368 TLZ983358:TLZ983368 TCD983358:TCD983368 SSH983358:SSH983368 SIL983358:SIL983368 RYP983358:RYP983368 ROT983358:ROT983368 REX983358:REX983368 QVB983358:QVB983368 QLF983358:QLF983368 QBJ983358:QBJ983368 PRN983358:PRN983368 PHR983358:PHR983368 OXV983358:OXV983368 ONZ983358:ONZ983368 OED983358:OED983368 NUH983358:NUH983368 NKL983358:NKL983368 NAP983358:NAP983368 MQT983358:MQT983368 MGX983358:MGX983368 LXB983358:LXB983368 LNF983358:LNF983368 LDJ983358:LDJ983368 KTN983358:KTN983368 KJR983358:KJR983368 JZV983358:JZV983368 JPZ983358:JPZ983368 JGD983358:JGD983368 IWH983358:IWH983368 IML983358:IML983368 ICP983358:ICP983368 HST983358:HST983368 HIX983358:HIX983368 GZB983358:GZB983368 GPF983358:GPF983368 GFJ983358:GFJ983368 FVN983358:FVN983368 FLR983358:FLR983368 FBV983358:FBV983368 ERZ983358:ERZ983368 EID983358:EID983368 DYH983358:DYH983368 DOL983358:DOL983368 DEP983358:DEP983368 CUT983358:CUT983368 CKX983358:CKX983368 CBB983358:CBB983368 BRF983358:BRF983368 BHJ983358:BHJ983368 AXN983358:AXN983368 ANR983358:ANR983368 ADV983358:ADV983368 TZ983358:TZ983368 KD983358:KD983368 WWP917822:WWP917832 WMT917822:WMT917832 WCX917822:WCX917832 VTB917822:VTB917832 VJF917822:VJF917832 UZJ917822:UZJ917832 UPN917822:UPN917832 UFR917822:UFR917832 TVV917822:TVV917832 TLZ917822:TLZ917832 TCD917822:TCD917832 SSH917822:SSH917832 SIL917822:SIL917832 RYP917822:RYP917832 ROT917822:ROT917832 REX917822:REX917832 QVB917822:QVB917832 QLF917822:QLF917832 QBJ917822:QBJ917832 PRN917822:PRN917832 PHR917822:PHR917832 OXV917822:OXV917832 ONZ917822:ONZ917832 OED917822:OED917832 NUH917822:NUH917832 NKL917822:NKL917832 NAP917822:NAP917832 MQT917822:MQT917832 MGX917822:MGX917832 LXB917822:LXB917832 LNF917822:LNF917832 LDJ917822:LDJ917832 KTN917822:KTN917832 KJR917822:KJR917832 JZV917822:JZV917832 JPZ917822:JPZ917832 JGD917822:JGD917832 IWH917822:IWH917832 IML917822:IML917832 ICP917822:ICP917832 HST917822:HST917832 HIX917822:HIX917832 GZB917822:GZB917832 GPF917822:GPF917832 GFJ917822:GFJ917832 FVN917822:FVN917832 FLR917822:FLR917832 FBV917822:FBV917832 ERZ917822:ERZ917832 EID917822:EID917832 DYH917822:DYH917832 DOL917822:DOL917832 DEP917822:DEP917832 CUT917822:CUT917832 CKX917822:CKX917832 CBB917822:CBB917832 BRF917822:BRF917832 BHJ917822:BHJ917832 AXN917822:AXN917832 ANR917822:ANR917832 ADV917822:ADV917832 TZ917822:TZ917832 KD917822:KD917832 WWP852286:WWP852296 WMT852286:WMT852296 WCX852286:WCX852296 VTB852286:VTB852296 VJF852286:VJF852296 UZJ852286:UZJ852296 UPN852286:UPN852296 UFR852286:UFR852296 TVV852286:TVV852296 TLZ852286:TLZ852296 TCD852286:TCD852296 SSH852286:SSH852296 SIL852286:SIL852296 RYP852286:RYP852296 ROT852286:ROT852296 REX852286:REX852296 QVB852286:QVB852296 QLF852286:QLF852296 QBJ852286:QBJ852296 PRN852286:PRN852296 PHR852286:PHR852296 OXV852286:OXV852296 ONZ852286:ONZ852296 OED852286:OED852296 NUH852286:NUH852296 NKL852286:NKL852296 NAP852286:NAP852296 MQT852286:MQT852296 MGX852286:MGX852296 LXB852286:LXB852296 LNF852286:LNF852296 LDJ852286:LDJ852296 KTN852286:KTN852296 KJR852286:KJR852296 JZV852286:JZV852296 JPZ852286:JPZ852296 JGD852286:JGD852296 IWH852286:IWH852296 IML852286:IML852296 ICP852286:ICP852296 HST852286:HST852296 HIX852286:HIX852296 GZB852286:GZB852296 GPF852286:GPF852296 GFJ852286:GFJ852296 FVN852286:FVN852296 FLR852286:FLR852296 FBV852286:FBV852296 ERZ852286:ERZ852296 EID852286:EID852296 DYH852286:DYH852296 DOL852286:DOL852296 DEP852286:DEP852296 CUT852286:CUT852296 CKX852286:CKX852296 CBB852286:CBB852296 BRF852286:BRF852296 BHJ852286:BHJ852296 AXN852286:AXN852296 ANR852286:ANR852296 ADV852286:ADV852296 TZ852286:TZ852296 KD852286:KD852296 WWP786750:WWP786760 WMT786750:WMT786760 WCX786750:WCX786760 VTB786750:VTB786760 VJF786750:VJF786760 UZJ786750:UZJ786760 UPN786750:UPN786760 UFR786750:UFR786760 TVV786750:TVV786760 TLZ786750:TLZ786760 TCD786750:TCD786760 SSH786750:SSH786760 SIL786750:SIL786760 RYP786750:RYP786760 ROT786750:ROT786760 REX786750:REX786760 QVB786750:QVB786760 QLF786750:QLF786760 QBJ786750:QBJ786760 PRN786750:PRN786760 PHR786750:PHR786760 OXV786750:OXV786760 ONZ786750:ONZ786760 OED786750:OED786760 NUH786750:NUH786760 NKL786750:NKL786760 NAP786750:NAP786760 MQT786750:MQT786760 MGX786750:MGX786760 LXB786750:LXB786760 LNF786750:LNF786760 LDJ786750:LDJ786760 KTN786750:KTN786760 KJR786750:KJR786760 JZV786750:JZV786760 JPZ786750:JPZ786760 JGD786750:JGD786760 IWH786750:IWH786760 IML786750:IML786760 ICP786750:ICP786760 HST786750:HST786760 HIX786750:HIX786760 GZB786750:GZB786760 GPF786750:GPF786760 GFJ786750:GFJ786760 FVN786750:FVN786760 FLR786750:FLR786760 FBV786750:FBV786760 ERZ786750:ERZ786760 EID786750:EID786760 DYH786750:DYH786760 DOL786750:DOL786760 DEP786750:DEP786760 CUT786750:CUT786760 CKX786750:CKX786760 CBB786750:CBB786760 BRF786750:BRF786760 BHJ786750:BHJ786760 AXN786750:AXN786760 ANR786750:ANR786760 ADV786750:ADV786760 TZ786750:TZ786760 KD786750:KD786760 WWP721214:WWP721224 WMT721214:WMT721224 WCX721214:WCX721224 VTB721214:VTB721224 VJF721214:VJF721224 UZJ721214:UZJ721224 UPN721214:UPN721224 UFR721214:UFR721224 TVV721214:TVV721224 TLZ721214:TLZ721224 TCD721214:TCD721224 SSH721214:SSH721224 SIL721214:SIL721224 RYP721214:RYP721224 ROT721214:ROT721224 REX721214:REX721224 QVB721214:QVB721224 QLF721214:QLF721224 QBJ721214:QBJ721224 PRN721214:PRN721224 PHR721214:PHR721224 OXV721214:OXV721224 ONZ721214:ONZ721224 OED721214:OED721224 NUH721214:NUH721224 NKL721214:NKL721224 NAP721214:NAP721224 MQT721214:MQT721224 MGX721214:MGX721224 LXB721214:LXB721224 LNF721214:LNF721224 LDJ721214:LDJ721224 KTN721214:KTN721224 KJR721214:KJR721224 JZV721214:JZV721224 JPZ721214:JPZ721224 JGD721214:JGD721224 IWH721214:IWH721224 IML721214:IML721224 ICP721214:ICP721224 HST721214:HST721224 HIX721214:HIX721224 GZB721214:GZB721224 GPF721214:GPF721224 GFJ721214:GFJ721224 FVN721214:FVN721224 FLR721214:FLR721224 FBV721214:FBV721224 ERZ721214:ERZ721224 EID721214:EID721224 DYH721214:DYH721224 DOL721214:DOL721224 DEP721214:DEP721224 CUT721214:CUT721224 CKX721214:CKX721224 CBB721214:CBB721224 BRF721214:BRF721224 BHJ721214:BHJ721224 AXN721214:AXN721224 ANR721214:ANR721224 ADV721214:ADV721224 TZ721214:TZ721224 KD721214:KD721224 WWP655678:WWP655688 WMT655678:WMT655688 WCX655678:WCX655688 VTB655678:VTB655688 VJF655678:VJF655688 UZJ655678:UZJ655688 UPN655678:UPN655688 UFR655678:UFR655688 TVV655678:TVV655688 TLZ655678:TLZ655688 TCD655678:TCD655688 SSH655678:SSH655688 SIL655678:SIL655688 RYP655678:RYP655688 ROT655678:ROT655688 REX655678:REX655688 QVB655678:QVB655688 QLF655678:QLF655688 QBJ655678:QBJ655688 PRN655678:PRN655688 PHR655678:PHR655688 OXV655678:OXV655688 ONZ655678:ONZ655688 OED655678:OED655688 NUH655678:NUH655688 NKL655678:NKL655688 NAP655678:NAP655688 MQT655678:MQT655688 MGX655678:MGX655688 LXB655678:LXB655688 LNF655678:LNF655688 LDJ655678:LDJ655688 KTN655678:KTN655688 KJR655678:KJR655688 JZV655678:JZV655688 JPZ655678:JPZ655688 JGD655678:JGD655688 IWH655678:IWH655688 IML655678:IML655688 ICP655678:ICP655688 HST655678:HST655688 HIX655678:HIX655688 GZB655678:GZB655688 GPF655678:GPF655688 GFJ655678:GFJ655688 FVN655678:FVN655688 FLR655678:FLR655688 FBV655678:FBV655688 ERZ655678:ERZ655688 EID655678:EID655688 DYH655678:DYH655688 DOL655678:DOL655688 DEP655678:DEP655688 CUT655678:CUT655688 CKX655678:CKX655688 CBB655678:CBB655688 BRF655678:BRF655688 BHJ655678:BHJ655688 AXN655678:AXN655688 ANR655678:ANR655688 ADV655678:ADV655688 TZ655678:TZ655688 KD655678:KD655688 WWP590142:WWP590152 WMT590142:WMT590152 WCX590142:WCX590152 VTB590142:VTB590152 VJF590142:VJF590152 UZJ590142:UZJ590152 UPN590142:UPN590152 UFR590142:UFR590152 TVV590142:TVV590152 TLZ590142:TLZ590152 TCD590142:TCD590152 SSH590142:SSH590152 SIL590142:SIL590152 RYP590142:RYP590152 ROT590142:ROT590152 REX590142:REX590152 QVB590142:QVB590152 QLF590142:QLF590152 QBJ590142:QBJ590152 PRN590142:PRN590152 PHR590142:PHR590152 OXV590142:OXV590152 ONZ590142:ONZ590152 OED590142:OED590152 NUH590142:NUH590152 NKL590142:NKL590152 NAP590142:NAP590152 MQT590142:MQT590152 MGX590142:MGX590152 LXB590142:LXB590152 LNF590142:LNF590152 LDJ590142:LDJ590152 KTN590142:KTN590152 KJR590142:KJR590152 JZV590142:JZV590152 JPZ590142:JPZ590152 JGD590142:JGD590152 IWH590142:IWH590152 IML590142:IML590152 ICP590142:ICP590152 HST590142:HST590152 HIX590142:HIX590152 GZB590142:GZB590152 GPF590142:GPF590152 GFJ590142:GFJ590152 FVN590142:FVN590152 FLR590142:FLR590152 FBV590142:FBV590152 ERZ590142:ERZ590152 EID590142:EID590152 DYH590142:DYH590152 DOL590142:DOL590152 DEP590142:DEP590152 CUT590142:CUT590152 CKX590142:CKX590152 CBB590142:CBB590152 BRF590142:BRF590152 BHJ590142:BHJ590152 AXN590142:AXN590152 ANR590142:ANR590152 ADV590142:ADV590152 TZ590142:TZ590152 KD590142:KD590152 WWP524606:WWP524616 WMT524606:WMT524616 WCX524606:WCX524616 VTB524606:VTB524616 VJF524606:VJF524616 UZJ524606:UZJ524616 UPN524606:UPN524616 UFR524606:UFR524616 TVV524606:TVV524616 TLZ524606:TLZ524616 TCD524606:TCD524616 SSH524606:SSH524616 SIL524606:SIL524616 RYP524606:RYP524616 ROT524606:ROT524616 REX524606:REX524616 QVB524606:QVB524616 QLF524606:QLF524616 QBJ524606:QBJ524616 PRN524606:PRN524616 PHR524606:PHR524616 OXV524606:OXV524616 ONZ524606:ONZ524616 OED524606:OED524616 NUH524606:NUH524616 NKL524606:NKL524616 NAP524606:NAP524616 MQT524606:MQT524616 MGX524606:MGX524616 LXB524606:LXB524616 LNF524606:LNF524616 LDJ524606:LDJ524616 KTN524606:KTN524616 KJR524606:KJR524616 JZV524606:JZV524616 JPZ524606:JPZ524616 JGD524606:JGD524616 IWH524606:IWH524616 IML524606:IML524616 ICP524606:ICP524616 HST524606:HST524616 HIX524606:HIX524616 GZB524606:GZB524616 GPF524606:GPF524616 GFJ524606:GFJ524616 FVN524606:FVN524616 FLR524606:FLR524616 FBV524606:FBV524616 ERZ524606:ERZ524616 EID524606:EID524616 DYH524606:DYH524616 DOL524606:DOL524616 DEP524606:DEP524616 CUT524606:CUT524616 CKX524606:CKX524616 CBB524606:CBB524616 BRF524606:BRF524616 BHJ524606:BHJ524616 AXN524606:AXN524616 ANR524606:ANR524616 ADV524606:ADV524616 TZ524606:TZ524616 KD524606:KD524616 WWP459070:WWP459080 WMT459070:WMT459080 WCX459070:WCX459080 VTB459070:VTB459080 VJF459070:VJF459080 UZJ459070:UZJ459080 UPN459070:UPN459080 UFR459070:UFR459080 TVV459070:TVV459080 TLZ459070:TLZ459080 TCD459070:TCD459080 SSH459070:SSH459080 SIL459070:SIL459080 RYP459070:RYP459080 ROT459070:ROT459080 REX459070:REX459080 QVB459070:QVB459080 QLF459070:QLF459080 QBJ459070:QBJ459080 PRN459070:PRN459080 PHR459070:PHR459080 OXV459070:OXV459080 ONZ459070:ONZ459080 OED459070:OED459080 NUH459070:NUH459080 NKL459070:NKL459080 NAP459070:NAP459080 MQT459070:MQT459080 MGX459070:MGX459080 LXB459070:LXB459080 LNF459070:LNF459080 LDJ459070:LDJ459080 KTN459070:KTN459080 KJR459070:KJR459080 JZV459070:JZV459080 JPZ459070:JPZ459080 JGD459070:JGD459080 IWH459070:IWH459080 IML459070:IML459080 ICP459070:ICP459080 HST459070:HST459080 HIX459070:HIX459080 GZB459070:GZB459080 GPF459070:GPF459080 GFJ459070:GFJ459080 FVN459070:FVN459080 FLR459070:FLR459080 FBV459070:FBV459080 ERZ459070:ERZ459080 EID459070:EID459080 DYH459070:DYH459080 DOL459070:DOL459080 DEP459070:DEP459080 CUT459070:CUT459080 CKX459070:CKX459080 CBB459070:CBB459080 BRF459070:BRF459080 BHJ459070:BHJ459080 AXN459070:AXN459080 ANR459070:ANR459080 ADV459070:ADV459080 TZ459070:TZ459080 KD459070:KD459080 WWP393534:WWP393544 WMT393534:WMT393544 WCX393534:WCX393544 VTB393534:VTB393544 VJF393534:VJF393544 UZJ393534:UZJ393544 UPN393534:UPN393544 UFR393534:UFR393544 TVV393534:TVV393544 TLZ393534:TLZ393544 TCD393534:TCD393544 SSH393534:SSH393544 SIL393534:SIL393544 RYP393534:RYP393544 ROT393534:ROT393544 REX393534:REX393544 QVB393534:QVB393544 QLF393534:QLF393544 QBJ393534:QBJ393544 PRN393534:PRN393544 PHR393534:PHR393544 OXV393534:OXV393544 ONZ393534:ONZ393544 OED393534:OED393544 NUH393534:NUH393544 NKL393534:NKL393544 NAP393534:NAP393544 MQT393534:MQT393544 MGX393534:MGX393544 LXB393534:LXB393544 LNF393534:LNF393544 LDJ393534:LDJ393544 KTN393534:KTN393544 KJR393534:KJR393544 JZV393534:JZV393544 JPZ393534:JPZ393544 JGD393534:JGD393544 IWH393534:IWH393544 IML393534:IML393544 ICP393534:ICP393544 HST393534:HST393544 HIX393534:HIX393544 GZB393534:GZB393544 GPF393534:GPF393544 GFJ393534:GFJ393544 FVN393534:FVN393544 FLR393534:FLR393544 FBV393534:FBV393544 ERZ393534:ERZ393544 EID393534:EID393544 DYH393534:DYH393544 DOL393534:DOL393544 DEP393534:DEP393544 CUT393534:CUT393544 CKX393534:CKX393544 CBB393534:CBB393544 BRF393534:BRF393544 BHJ393534:BHJ393544 AXN393534:AXN393544 ANR393534:ANR393544 ADV393534:ADV393544 TZ393534:TZ393544 KD393534:KD393544 WWP327998:WWP328008 WMT327998:WMT328008 WCX327998:WCX328008 VTB327998:VTB328008 VJF327998:VJF328008 UZJ327998:UZJ328008 UPN327998:UPN328008 UFR327998:UFR328008 TVV327998:TVV328008 TLZ327998:TLZ328008 TCD327998:TCD328008 SSH327998:SSH328008 SIL327998:SIL328008 RYP327998:RYP328008 ROT327998:ROT328008 REX327998:REX328008 QVB327998:QVB328008 QLF327998:QLF328008 QBJ327998:QBJ328008 PRN327998:PRN328008 PHR327998:PHR328008 OXV327998:OXV328008 ONZ327998:ONZ328008 OED327998:OED328008 NUH327998:NUH328008 NKL327998:NKL328008 NAP327998:NAP328008 MQT327998:MQT328008 MGX327998:MGX328008 LXB327998:LXB328008 LNF327998:LNF328008 LDJ327998:LDJ328008 KTN327998:KTN328008 KJR327998:KJR328008 JZV327998:JZV328008 JPZ327998:JPZ328008 JGD327998:JGD328008 IWH327998:IWH328008 IML327998:IML328008 ICP327998:ICP328008 HST327998:HST328008 HIX327998:HIX328008 GZB327998:GZB328008 GPF327998:GPF328008 GFJ327998:GFJ328008 FVN327998:FVN328008 FLR327998:FLR328008 FBV327998:FBV328008 ERZ327998:ERZ328008 EID327998:EID328008 DYH327998:DYH328008 DOL327998:DOL328008 DEP327998:DEP328008 CUT327998:CUT328008 CKX327998:CKX328008 CBB327998:CBB328008 BRF327998:BRF328008 BHJ327998:BHJ328008 AXN327998:AXN328008 ANR327998:ANR328008 ADV327998:ADV328008 TZ327998:TZ328008 KD327998:KD328008 WWP262462:WWP262472 WMT262462:WMT262472 WCX262462:WCX262472 VTB262462:VTB262472 VJF262462:VJF262472 UZJ262462:UZJ262472 UPN262462:UPN262472 UFR262462:UFR262472 TVV262462:TVV262472 TLZ262462:TLZ262472 TCD262462:TCD262472 SSH262462:SSH262472 SIL262462:SIL262472 RYP262462:RYP262472 ROT262462:ROT262472 REX262462:REX262472 QVB262462:QVB262472 QLF262462:QLF262472 QBJ262462:QBJ262472 PRN262462:PRN262472 PHR262462:PHR262472 OXV262462:OXV262472 ONZ262462:ONZ262472 OED262462:OED262472 NUH262462:NUH262472 NKL262462:NKL262472 NAP262462:NAP262472 MQT262462:MQT262472 MGX262462:MGX262472 LXB262462:LXB262472 LNF262462:LNF262472 LDJ262462:LDJ262472 KTN262462:KTN262472 KJR262462:KJR262472 JZV262462:JZV262472 JPZ262462:JPZ262472 JGD262462:JGD262472 IWH262462:IWH262472 IML262462:IML262472 ICP262462:ICP262472 HST262462:HST262472 HIX262462:HIX262472 GZB262462:GZB262472 GPF262462:GPF262472 GFJ262462:GFJ262472 FVN262462:FVN262472 FLR262462:FLR262472 FBV262462:FBV262472 ERZ262462:ERZ262472 EID262462:EID262472 DYH262462:DYH262472 DOL262462:DOL262472 DEP262462:DEP262472 CUT262462:CUT262472 CKX262462:CKX262472 CBB262462:CBB262472 BRF262462:BRF262472 BHJ262462:BHJ262472 AXN262462:AXN262472 ANR262462:ANR262472 ADV262462:ADV262472 TZ262462:TZ262472 KD262462:KD262472 WWP196926:WWP196936 WMT196926:WMT196936 WCX196926:WCX196936 VTB196926:VTB196936 VJF196926:VJF196936 UZJ196926:UZJ196936 UPN196926:UPN196936 UFR196926:UFR196936 TVV196926:TVV196936 TLZ196926:TLZ196936 TCD196926:TCD196936 SSH196926:SSH196936 SIL196926:SIL196936 RYP196926:RYP196936 ROT196926:ROT196936 REX196926:REX196936 QVB196926:QVB196936 QLF196926:QLF196936 QBJ196926:QBJ196936 PRN196926:PRN196936 PHR196926:PHR196936 OXV196926:OXV196936 ONZ196926:ONZ196936 OED196926:OED196936 NUH196926:NUH196936 NKL196926:NKL196936 NAP196926:NAP196936 MQT196926:MQT196936 MGX196926:MGX196936 LXB196926:LXB196936 LNF196926:LNF196936 LDJ196926:LDJ196936 KTN196926:KTN196936 KJR196926:KJR196936 JZV196926:JZV196936 JPZ196926:JPZ196936 JGD196926:JGD196936 IWH196926:IWH196936 IML196926:IML196936 ICP196926:ICP196936 HST196926:HST196936 HIX196926:HIX196936 GZB196926:GZB196936 GPF196926:GPF196936 GFJ196926:GFJ196936 FVN196926:FVN196936 FLR196926:FLR196936 FBV196926:FBV196936 ERZ196926:ERZ196936 EID196926:EID196936 DYH196926:DYH196936 DOL196926:DOL196936 DEP196926:DEP196936 CUT196926:CUT196936 CKX196926:CKX196936 CBB196926:CBB196936 BRF196926:BRF196936 BHJ196926:BHJ196936 AXN196926:AXN196936 ANR196926:ANR196936 ADV196926:ADV196936 TZ196926:TZ196936 KD196926:KD196936 WWP131390:WWP131400 WMT131390:WMT131400 WCX131390:WCX131400 VTB131390:VTB131400 VJF131390:VJF131400 UZJ131390:UZJ131400 UPN131390:UPN131400 UFR131390:UFR131400 TVV131390:TVV131400 TLZ131390:TLZ131400 TCD131390:TCD131400 SSH131390:SSH131400 SIL131390:SIL131400 RYP131390:RYP131400 ROT131390:ROT131400 REX131390:REX131400 QVB131390:QVB131400 QLF131390:QLF131400 QBJ131390:QBJ131400 PRN131390:PRN131400 PHR131390:PHR131400 OXV131390:OXV131400 ONZ131390:ONZ131400 OED131390:OED131400 NUH131390:NUH131400 NKL131390:NKL131400 NAP131390:NAP131400 MQT131390:MQT131400 MGX131390:MGX131400 LXB131390:LXB131400 LNF131390:LNF131400 LDJ131390:LDJ131400 KTN131390:KTN131400 KJR131390:KJR131400 JZV131390:JZV131400 JPZ131390:JPZ131400 JGD131390:JGD131400 IWH131390:IWH131400 IML131390:IML131400 ICP131390:ICP131400 HST131390:HST131400 HIX131390:HIX131400 GZB131390:GZB131400 GPF131390:GPF131400 GFJ131390:GFJ131400 FVN131390:FVN131400 FLR131390:FLR131400 FBV131390:FBV131400 ERZ131390:ERZ131400 EID131390:EID131400 DYH131390:DYH131400 DOL131390:DOL131400 DEP131390:DEP131400 CUT131390:CUT131400 CKX131390:CKX131400 CBB131390:CBB131400 BRF131390:BRF131400 BHJ131390:BHJ131400 AXN131390:AXN131400 ANR131390:ANR131400 ADV131390:ADV131400 TZ131390:TZ131400 KD131390:KD131400 WWP65854:WWP65864 WMT65854:WMT65864 WCX65854:WCX65864 VTB65854:VTB65864 VJF65854:VJF65864 UZJ65854:UZJ65864 UPN65854:UPN65864 UFR65854:UFR65864 TVV65854:TVV65864 TLZ65854:TLZ65864 TCD65854:TCD65864 SSH65854:SSH65864 SIL65854:SIL65864 RYP65854:RYP65864 ROT65854:ROT65864 REX65854:REX65864 QVB65854:QVB65864 QLF65854:QLF65864 QBJ65854:QBJ65864 PRN65854:PRN65864 PHR65854:PHR65864 OXV65854:OXV65864 ONZ65854:ONZ65864 OED65854:OED65864 NUH65854:NUH65864 NKL65854:NKL65864 NAP65854:NAP65864 MQT65854:MQT65864 MGX65854:MGX65864 LXB65854:LXB65864 LNF65854:LNF65864 LDJ65854:LDJ65864 KTN65854:KTN65864 KJR65854:KJR65864 JZV65854:JZV65864 JPZ65854:JPZ65864 JGD65854:JGD65864 IWH65854:IWH65864 IML65854:IML65864 ICP65854:ICP65864 HST65854:HST65864 HIX65854:HIX65864 GZB65854:GZB65864 GPF65854:GPF65864 GFJ65854:GFJ65864 FVN65854:FVN65864 FLR65854:FLR65864 FBV65854:FBV65864 ERZ65854:ERZ65864 EID65854:EID65864 DYH65854:DYH65864 DOL65854:DOL65864 DEP65854:DEP65864 CUT65854:CUT65864 CKX65854:CKX65864 CBB65854:CBB65864 BRF65854:BRF65864 BHJ65854:BHJ65864 AXN65854:AXN65864 ANR65854:ANR65864 ADV65854:ADV65864 TZ65854:TZ65864 KD65854:KD65864 N65877:O65887 N131413:O131423 N196949:O196959 N262485:O262495 N328021:O328031 N393557:O393567 N459093:O459103 N524629:O524639 N590165:O590175 N655701:O655711 N721237:O721247 N786773:O786783 N852309:O852319 N917845:O917855 N983381:O983391 TN302 ADJ302 ANF302 AXB302 BGX302 BQT302 CAP302 CKL302 CUH302 DED302 DNZ302 DXV302 EHR302 ERN302 FBJ302 FLF302 FVB302 GEX302 GOT302 GYP302 HIL302 HSH302 ICD302 ILZ302 IVV302 JFR302 JPN302 JZJ302 KJF302 KTB302 LCX302 LMT302 LWP302 MGL302 MQH302 NAD302 NJZ302 NTV302 ODR302 ONN302 OXJ302 PHF302 PRB302 QAX302 QKT302 QUP302 REL302 ROH302 RYD302 SHZ302 SRV302 TBR302 TLN302 TVJ302 UFF302 UPB302 UYX302 VIT302 VSP302 WCL302 WMH302 WWD302 JR302 JR8:JR138 WWD8:WWD138 WMH8:WMH138 WCL8:WCL138 VSP8:VSP138 VIT8:VIT138 UYX8:UYX138 UPB8:UPB138 UFF8:UFF138 TVJ8:TVJ138 TLN8:TLN138 TBR8:TBR138 SRV8:SRV138 SHZ8:SHZ138 RYD8:RYD138 ROH8:ROH138 REL8:REL138 QUP8:QUP138 QKT8:QKT138 QAX8:QAX138 PRB8:PRB138 PHF8:PHF138 OXJ8:OXJ138 ONN8:ONN138 ODR8:ODR138 NTV8:NTV138 NJZ8:NJZ138 NAD8:NAD138 MQH8:MQH138 MGL8:MGL138 LWP8:LWP138 LMT8:LMT138 LCX8:LCX138 KTB8:KTB138 KJF8:KJF138 JZJ8:JZJ138 JPN8:JPN138 JFR8:JFR138 IVV8:IVV138 ILZ8:ILZ138 ICD8:ICD138 HSH8:HSH138 HIL8:HIL138 GYP8:GYP138 GOT8:GOT138 GEX8:GEX138 FVB8:FVB138 FLF8:FLF138 FBJ8:FBJ138 ERN8:ERN138 EHR8:EHR138 DXV8:DXV138 DNZ8:DNZ138 DED8:DED138 CUH8:CUH138 CKL8:CKL138 CAP8:CAP138 BQT8:BQT138 BGX8:BGX138 AXB8:AXB138 ANF8:ANF138 ADJ8:ADJ138 TN8:TN138 JR357:JR595 TN357:TN595 ADJ357:ADJ595 ANF357:ANF595 AXB357:AXB595 BGX357:BGX595 BQT357:BQT595 CAP357:CAP595 CKL357:CKL595 CUH357:CUH595 DED357:DED595 DNZ357:DNZ595 DXV357:DXV595 EHR357:EHR595 ERN357:ERN595 FBJ357:FBJ595 FLF357:FLF595 FVB357:FVB595 GEX357:GEX595 GOT357:GOT595 GYP357:GYP595 HIL357:HIL595 HSH357:HSH595 ICD357:ICD595 ILZ357:ILZ595 IVV357:IVV595 JFR357:JFR595 JPN357:JPN595 JZJ357:JZJ595 KJF357:KJF595 KTB357:KTB595 LCX357:LCX595 LMT357:LMT595 LWP357:LWP595 MGL357:MGL595 MQH357:MQH595 NAD357:NAD595 NJZ357:NJZ595 NTV357:NTV595 ODR357:ODR595 ONN357:ONN595 OXJ357:OXJ595 PHF357:PHF595 PRB357:PRB595 QAX357:QAX595 QKT357:QKT595 QUP357:QUP595 REL357:REL595 ROH357:ROH595 RYD357:RYD595 SHZ357:SHZ595 SRV357:SRV595 TBR357:TBR595 TLN357:TLN595 TVJ357:TVJ595 UFF357:UFF595 UPB357:UPB595 UYX357:UYX595 VIT357:VIT595 VSP357:VSP595 WCL357:WCL595 WMH357:WMH595 WWD357:WWD595 WWD855:WWD1058 WMH855:WMH1058 WCL855:WCL1058 VSP855:VSP1058 VIT855:VIT1058 UYX855:UYX1058 UPB855:UPB1058 UFF855:UFF1058 TVJ855:TVJ1058 TLN855:TLN1058 TBR855:TBR1058 SRV855:SRV1058 SHZ855:SHZ1058 RYD855:RYD1058 ROH855:ROH1058 REL855:REL1058 QUP855:QUP1058 QKT855:QKT1058 QAX855:QAX1058 PRB855:PRB1058 PHF855:PHF1058 OXJ855:OXJ1058 ONN855:ONN1058 ODR855:ODR1058 NTV855:NTV1058 NJZ855:NJZ1058 NAD855:NAD1058 MQH855:MQH1058 MGL855:MGL1058 LWP855:LWP1058 LMT855:LMT1058 LCX855:LCX1058 KTB855:KTB1058 KJF855:KJF1058 JZJ855:JZJ1058 JPN855:JPN1058 JFR855:JFR1058 IVV855:IVV1058 ILZ855:ILZ1058 ICD855:ICD1058 HSH855:HSH1058 HIL855:HIL1058 GYP855:GYP1058 GOT855:GOT1058 GEX855:GEX1058 FVB855:FVB1058 FLF855:FLF1058 FBJ855:FBJ1058 ERN855:ERN1058 EHR855:EHR1058 DXV855:DXV1058 DNZ855:DNZ1058 DED855:DED1058 CUH855:CUH1058 CKL855:CKL1058 CAP855:CAP1058 BQT855:BQT1058 BGX855:BGX1058 AXB855:AXB1058 ANF855:ANF1058 ADJ855:ADJ1058 TN855:TN1058 JR855:JR1058" xr:uid="{7DFE0DB9-BEF3-465C-835E-D3613A90D428}">
      <formula1>#REF!</formula1>
    </dataValidation>
    <dataValidation type="list" showInputMessage="1" showErrorMessage="1" sqref="WWV983358:WWV983368 TT8:TT138 TT302 JX8:JX138 JX302 WWJ8:WWJ138 WWJ302 WMN8:WMN138 WMN302 WCR8:WCR138 WCR302 VSV8:VSV138 VSV302 VIZ8:VIZ138 VIZ302 UZD8:UZD138 UZD302 UPH8:UPH138 UPH302 UFL8:UFL138 UFL302 TVP8:TVP138 TVP302 TLT8:TLT138 TLT302 TBX8:TBX138 TBX302 SSB8:SSB138 SSB302 SIF8:SIF138 SIF302 RYJ8:RYJ138 RYJ302 RON8:RON138 RON302 RER8:RER138 RER302 QUV8:QUV138 QUV302 QKZ8:QKZ138 QKZ302 QBD8:QBD138 QBD302 PRH8:PRH138 PRH302 PHL8:PHL138 PHL302 OXP8:OXP138 OXP302 ONT8:ONT138 ONT302 ODX8:ODX138 ODX302 NUB8:NUB138 NUB302 NKF8:NKF138 NKF302 NAJ8:NAJ138 NAJ302 MQN8:MQN138 MQN302 MGR8:MGR138 MGR302 LWV8:LWV138 LWV302 LMZ8:LMZ138 LMZ302 LDD8:LDD138 LDD302 KTH8:KTH138 KTH302 KJL8:KJL138 KJL302 JZP8:JZP138 JZP302 JPT8:JPT138 JPT302 JFX8:JFX138 JFX302 IWB8:IWB138 IWB302 IMF8:IMF138 IMF302 ICJ8:ICJ138 ICJ302 HSN8:HSN138 HSN302 HIR8:HIR138 HIR302 GYV8:GYV138 GYV302 GOZ8:GOZ138 GOZ302 GFD8:GFD138 GFD302 FVH8:FVH138 FVH302 FLL8:FLL138 FLL302 FBP8:FBP138 FBP302 ERT8:ERT138 ERT302 EHX8:EHX138 EHX302 DYB8:DYB138 DYB302 DOF8:DOF138 DOF302 DEJ8:DEJ138 DEJ302 CUN8:CUN138 CUN302 CKR8:CKR138 CKR302 CAV8:CAV138 CAV302 BQZ8:BQZ138 BQZ302 BHD8:BHD138 BHD302 AXH8:AXH138 AXH302 ANL8:ANL138 ANL302 ADP8:ADP138 ADP302 V65877:V65887 KJ65854:KJ65864 UF65854:UF65864 AEB65854:AEB65864 ANX65854:ANX65864 AXT65854:AXT65864 BHP65854:BHP65864 BRL65854:BRL65864 CBH65854:CBH65864 CLD65854:CLD65864 CUZ65854:CUZ65864 DEV65854:DEV65864 DOR65854:DOR65864 DYN65854:DYN65864 EIJ65854:EIJ65864 ESF65854:ESF65864 FCB65854:FCB65864 FLX65854:FLX65864 FVT65854:FVT65864 GFP65854:GFP65864 GPL65854:GPL65864 GZH65854:GZH65864 HJD65854:HJD65864 HSZ65854:HSZ65864 ICV65854:ICV65864 IMR65854:IMR65864 IWN65854:IWN65864 JGJ65854:JGJ65864 JQF65854:JQF65864 KAB65854:KAB65864 KJX65854:KJX65864 KTT65854:KTT65864 LDP65854:LDP65864 LNL65854:LNL65864 LXH65854:LXH65864 MHD65854:MHD65864 MQZ65854:MQZ65864 NAV65854:NAV65864 NKR65854:NKR65864 NUN65854:NUN65864 OEJ65854:OEJ65864 OOF65854:OOF65864 OYB65854:OYB65864 PHX65854:PHX65864 PRT65854:PRT65864 QBP65854:QBP65864 QLL65854:QLL65864 QVH65854:QVH65864 RFD65854:RFD65864 ROZ65854:ROZ65864 RYV65854:RYV65864 SIR65854:SIR65864 SSN65854:SSN65864 TCJ65854:TCJ65864 TMF65854:TMF65864 TWB65854:TWB65864 UFX65854:UFX65864 UPT65854:UPT65864 UZP65854:UZP65864 VJL65854:VJL65864 VTH65854:VTH65864 WDD65854:WDD65864 WMZ65854:WMZ65864 WWV65854:WWV65864 V131413:V131423 KJ131390:KJ131400 UF131390:UF131400 AEB131390:AEB131400 ANX131390:ANX131400 AXT131390:AXT131400 BHP131390:BHP131400 BRL131390:BRL131400 CBH131390:CBH131400 CLD131390:CLD131400 CUZ131390:CUZ131400 DEV131390:DEV131400 DOR131390:DOR131400 DYN131390:DYN131400 EIJ131390:EIJ131400 ESF131390:ESF131400 FCB131390:FCB131400 FLX131390:FLX131400 FVT131390:FVT131400 GFP131390:GFP131400 GPL131390:GPL131400 GZH131390:GZH131400 HJD131390:HJD131400 HSZ131390:HSZ131400 ICV131390:ICV131400 IMR131390:IMR131400 IWN131390:IWN131400 JGJ131390:JGJ131400 JQF131390:JQF131400 KAB131390:KAB131400 KJX131390:KJX131400 KTT131390:KTT131400 LDP131390:LDP131400 LNL131390:LNL131400 LXH131390:LXH131400 MHD131390:MHD131400 MQZ131390:MQZ131400 NAV131390:NAV131400 NKR131390:NKR131400 NUN131390:NUN131400 OEJ131390:OEJ131400 OOF131390:OOF131400 OYB131390:OYB131400 PHX131390:PHX131400 PRT131390:PRT131400 QBP131390:QBP131400 QLL131390:QLL131400 QVH131390:QVH131400 RFD131390:RFD131400 ROZ131390:ROZ131400 RYV131390:RYV131400 SIR131390:SIR131400 SSN131390:SSN131400 TCJ131390:TCJ131400 TMF131390:TMF131400 TWB131390:TWB131400 UFX131390:UFX131400 UPT131390:UPT131400 UZP131390:UZP131400 VJL131390:VJL131400 VTH131390:VTH131400 WDD131390:WDD131400 WMZ131390:WMZ131400 WWV131390:WWV131400 V196949:V196959 KJ196926:KJ196936 UF196926:UF196936 AEB196926:AEB196936 ANX196926:ANX196936 AXT196926:AXT196936 BHP196926:BHP196936 BRL196926:BRL196936 CBH196926:CBH196936 CLD196926:CLD196936 CUZ196926:CUZ196936 DEV196926:DEV196936 DOR196926:DOR196936 DYN196926:DYN196936 EIJ196926:EIJ196936 ESF196926:ESF196936 FCB196926:FCB196936 FLX196926:FLX196936 FVT196926:FVT196936 GFP196926:GFP196936 GPL196926:GPL196936 GZH196926:GZH196936 HJD196926:HJD196936 HSZ196926:HSZ196936 ICV196926:ICV196936 IMR196926:IMR196936 IWN196926:IWN196936 JGJ196926:JGJ196936 JQF196926:JQF196936 KAB196926:KAB196936 KJX196926:KJX196936 KTT196926:KTT196936 LDP196926:LDP196936 LNL196926:LNL196936 LXH196926:LXH196936 MHD196926:MHD196936 MQZ196926:MQZ196936 NAV196926:NAV196936 NKR196926:NKR196936 NUN196926:NUN196936 OEJ196926:OEJ196936 OOF196926:OOF196936 OYB196926:OYB196936 PHX196926:PHX196936 PRT196926:PRT196936 QBP196926:QBP196936 QLL196926:QLL196936 QVH196926:QVH196936 RFD196926:RFD196936 ROZ196926:ROZ196936 RYV196926:RYV196936 SIR196926:SIR196936 SSN196926:SSN196936 TCJ196926:TCJ196936 TMF196926:TMF196936 TWB196926:TWB196936 UFX196926:UFX196936 UPT196926:UPT196936 UZP196926:UZP196936 VJL196926:VJL196936 VTH196926:VTH196936 WDD196926:WDD196936 WMZ196926:WMZ196936 WWV196926:WWV196936 V262485:V262495 KJ262462:KJ262472 UF262462:UF262472 AEB262462:AEB262472 ANX262462:ANX262472 AXT262462:AXT262472 BHP262462:BHP262472 BRL262462:BRL262472 CBH262462:CBH262472 CLD262462:CLD262472 CUZ262462:CUZ262472 DEV262462:DEV262472 DOR262462:DOR262472 DYN262462:DYN262472 EIJ262462:EIJ262472 ESF262462:ESF262472 FCB262462:FCB262472 FLX262462:FLX262472 FVT262462:FVT262472 GFP262462:GFP262472 GPL262462:GPL262472 GZH262462:GZH262472 HJD262462:HJD262472 HSZ262462:HSZ262472 ICV262462:ICV262472 IMR262462:IMR262472 IWN262462:IWN262472 JGJ262462:JGJ262472 JQF262462:JQF262472 KAB262462:KAB262472 KJX262462:KJX262472 KTT262462:KTT262472 LDP262462:LDP262472 LNL262462:LNL262472 LXH262462:LXH262472 MHD262462:MHD262472 MQZ262462:MQZ262472 NAV262462:NAV262472 NKR262462:NKR262472 NUN262462:NUN262472 OEJ262462:OEJ262472 OOF262462:OOF262472 OYB262462:OYB262472 PHX262462:PHX262472 PRT262462:PRT262472 QBP262462:QBP262472 QLL262462:QLL262472 QVH262462:QVH262472 RFD262462:RFD262472 ROZ262462:ROZ262472 RYV262462:RYV262472 SIR262462:SIR262472 SSN262462:SSN262472 TCJ262462:TCJ262472 TMF262462:TMF262472 TWB262462:TWB262472 UFX262462:UFX262472 UPT262462:UPT262472 UZP262462:UZP262472 VJL262462:VJL262472 VTH262462:VTH262472 WDD262462:WDD262472 WMZ262462:WMZ262472 WWV262462:WWV262472 V328021:V328031 KJ327998:KJ328008 UF327998:UF328008 AEB327998:AEB328008 ANX327998:ANX328008 AXT327998:AXT328008 BHP327998:BHP328008 BRL327998:BRL328008 CBH327998:CBH328008 CLD327998:CLD328008 CUZ327998:CUZ328008 DEV327998:DEV328008 DOR327998:DOR328008 DYN327998:DYN328008 EIJ327998:EIJ328008 ESF327998:ESF328008 FCB327998:FCB328008 FLX327998:FLX328008 FVT327998:FVT328008 GFP327998:GFP328008 GPL327998:GPL328008 GZH327998:GZH328008 HJD327998:HJD328008 HSZ327998:HSZ328008 ICV327998:ICV328008 IMR327998:IMR328008 IWN327998:IWN328008 JGJ327998:JGJ328008 JQF327998:JQF328008 KAB327998:KAB328008 KJX327998:KJX328008 KTT327998:KTT328008 LDP327998:LDP328008 LNL327998:LNL328008 LXH327998:LXH328008 MHD327998:MHD328008 MQZ327998:MQZ328008 NAV327998:NAV328008 NKR327998:NKR328008 NUN327998:NUN328008 OEJ327998:OEJ328008 OOF327998:OOF328008 OYB327998:OYB328008 PHX327998:PHX328008 PRT327998:PRT328008 QBP327998:QBP328008 QLL327998:QLL328008 QVH327998:QVH328008 RFD327998:RFD328008 ROZ327998:ROZ328008 RYV327998:RYV328008 SIR327998:SIR328008 SSN327998:SSN328008 TCJ327998:TCJ328008 TMF327998:TMF328008 TWB327998:TWB328008 UFX327998:UFX328008 UPT327998:UPT328008 UZP327998:UZP328008 VJL327998:VJL328008 VTH327998:VTH328008 WDD327998:WDD328008 WMZ327998:WMZ328008 WWV327998:WWV328008 V393557:V393567 KJ393534:KJ393544 UF393534:UF393544 AEB393534:AEB393544 ANX393534:ANX393544 AXT393534:AXT393544 BHP393534:BHP393544 BRL393534:BRL393544 CBH393534:CBH393544 CLD393534:CLD393544 CUZ393534:CUZ393544 DEV393534:DEV393544 DOR393534:DOR393544 DYN393534:DYN393544 EIJ393534:EIJ393544 ESF393534:ESF393544 FCB393534:FCB393544 FLX393534:FLX393544 FVT393534:FVT393544 GFP393534:GFP393544 GPL393534:GPL393544 GZH393534:GZH393544 HJD393534:HJD393544 HSZ393534:HSZ393544 ICV393534:ICV393544 IMR393534:IMR393544 IWN393534:IWN393544 JGJ393534:JGJ393544 JQF393534:JQF393544 KAB393534:KAB393544 KJX393534:KJX393544 KTT393534:KTT393544 LDP393534:LDP393544 LNL393534:LNL393544 LXH393534:LXH393544 MHD393534:MHD393544 MQZ393534:MQZ393544 NAV393534:NAV393544 NKR393534:NKR393544 NUN393534:NUN393544 OEJ393534:OEJ393544 OOF393534:OOF393544 OYB393534:OYB393544 PHX393534:PHX393544 PRT393534:PRT393544 QBP393534:QBP393544 QLL393534:QLL393544 QVH393534:QVH393544 RFD393534:RFD393544 ROZ393534:ROZ393544 RYV393534:RYV393544 SIR393534:SIR393544 SSN393534:SSN393544 TCJ393534:TCJ393544 TMF393534:TMF393544 TWB393534:TWB393544 UFX393534:UFX393544 UPT393534:UPT393544 UZP393534:UZP393544 VJL393534:VJL393544 VTH393534:VTH393544 WDD393534:WDD393544 WMZ393534:WMZ393544 WWV393534:WWV393544 V459093:V459103 KJ459070:KJ459080 UF459070:UF459080 AEB459070:AEB459080 ANX459070:ANX459080 AXT459070:AXT459080 BHP459070:BHP459080 BRL459070:BRL459080 CBH459070:CBH459080 CLD459070:CLD459080 CUZ459070:CUZ459080 DEV459070:DEV459080 DOR459070:DOR459080 DYN459070:DYN459080 EIJ459070:EIJ459080 ESF459070:ESF459080 FCB459070:FCB459080 FLX459070:FLX459080 FVT459070:FVT459080 GFP459070:GFP459080 GPL459070:GPL459080 GZH459070:GZH459080 HJD459070:HJD459080 HSZ459070:HSZ459080 ICV459070:ICV459080 IMR459070:IMR459080 IWN459070:IWN459080 JGJ459070:JGJ459080 JQF459070:JQF459080 KAB459070:KAB459080 KJX459070:KJX459080 KTT459070:KTT459080 LDP459070:LDP459080 LNL459070:LNL459080 LXH459070:LXH459080 MHD459070:MHD459080 MQZ459070:MQZ459080 NAV459070:NAV459080 NKR459070:NKR459080 NUN459070:NUN459080 OEJ459070:OEJ459080 OOF459070:OOF459080 OYB459070:OYB459080 PHX459070:PHX459080 PRT459070:PRT459080 QBP459070:QBP459080 QLL459070:QLL459080 QVH459070:QVH459080 RFD459070:RFD459080 ROZ459070:ROZ459080 RYV459070:RYV459080 SIR459070:SIR459080 SSN459070:SSN459080 TCJ459070:TCJ459080 TMF459070:TMF459080 TWB459070:TWB459080 UFX459070:UFX459080 UPT459070:UPT459080 UZP459070:UZP459080 VJL459070:VJL459080 VTH459070:VTH459080 WDD459070:WDD459080 WMZ459070:WMZ459080 WWV459070:WWV459080 V524629:V524639 KJ524606:KJ524616 UF524606:UF524616 AEB524606:AEB524616 ANX524606:ANX524616 AXT524606:AXT524616 BHP524606:BHP524616 BRL524606:BRL524616 CBH524606:CBH524616 CLD524606:CLD524616 CUZ524606:CUZ524616 DEV524606:DEV524616 DOR524606:DOR524616 DYN524606:DYN524616 EIJ524606:EIJ524616 ESF524606:ESF524616 FCB524606:FCB524616 FLX524606:FLX524616 FVT524606:FVT524616 GFP524606:GFP524616 GPL524606:GPL524616 GZH524606:GZH524616 HJD524606:HJD524616 HSZ524606:HSZ524616 ICV524606:ICV524616 IMR524606:IMR524616 IWN524606:IWN524616 JGJ524606:JGJ524616 JQF524606:JQF524616 KAB524606:KAB524616 KJX524606:KJX524616 KTT524606:KTT524616 LDP524606:LDP524616 LNL524606:LNL524616 LXH524606:LXH524616 MHD524606:MHD524616 MQZ524606:MQZ524616 NAV524606:NAV524616 NKR524606:NKR524616 NUN524606:NUN524616 OEJ524606:OEJ524616 OOF524606:OOF524616 OYB524606:OYB524616 PHX524606:PHX524616 PRT524606:PRT524616 QBP524606:QBP524616 QLL524606:QLL524616 QVH524606:QVH524616 RFD524606:RFD524616 ROZ524606:ROZ524616 RYV524606:RYV524616 SIR524606:SIR524616 SSN524606:SSN524616 TCJ524606:TCJ524616 TMF524606:TMF524616 TWB524606:TWB524616 UFX524606:UFX524616 UPT524606:UPT524616 UZP524606:UZP524616 VJL524606:VJL524616 VTH524606:VTH524616 WDD524606:WDD524616 WMZ524606:WMZ524616 WWV524606:WWV524616 V590165:V590175 KJ590142:KJ590152 UF590142:UF590152 AEB590142:AEB590152 ANX590142:ANX590152 AXT590142:AXT590152 BHP590142:BHP590152 BRL590142:BRL590152 CBH590142:CBH590152 CLD590142:CLD590152 CUZ590142:CUZ590152 DEV590142:DEV590152 DOR590142:DOR590152 DYN590142:DYN590152 EIJ590142:EIJ590152 ESF590142:ESF590152 FCB590142:FCB590152 FLX590142:FLX590152 FVT590142:FVT590152 GFP590142:GFP590152 GPL590142:GPL590152 GZH590142:GZH590152 HJD590142:HJD590152 HSZ590142:HSZ590152 ICV590142:ICV590152 IMR590142:IMR590152 IWN590142:IWN590152 JGJ590142:JGJ590152 JQF590142:JQF590152 KAB590142:KAB590152 KJX590142:KJX590152 KTT590142:KTT590152 LDP590142:LDP590152 LNL590142:LNL590152 LXH590142:LXH590152 MHD590142:MHD590152 MQZ590142:MQZ590152 NAV590142:NAV590152 NKR590142:NKR590152 NUN590142:NUN590152 OEJ590142:OEJ590152 OOF590142:OOF590152 OYB590142:OYB590152 PHX590142:PHX590152 PRT590142:PRT590152 QBP590142:QBP590152 QLL590142:QLL590152 QVH590142:QVH590152 RFD590142:RFD590152 ROZ590142:ROZ590152 RYV590142:RYV590152 SIR590142:SIR590152 SSN590142:SSN590152 TCJ590142:TCJ590152 TMF590142:TMF590152 TWB590142:TWB590152 UFX590142:UFX590152 UPT590142:UPT590152 UZP590142:UZP590152 VJL590142:VJL590152 VTH590142:VTH590152 WDD590142:WDD590152 WMZ590142:WMZ590152 WWV590142:WWV590152 V655701:V655711 KJ655678:KJ655688 UF655678:UF655688 AEB655678:AEB655688 ANX655678:ANX655688 AXT655678:AXT655688 BHP655678:BHP655688 BRL655678:BRL655688 CBH655678:CBH655688 CLD655678:CLD655688 CUZ655678:CUZ655688 DEV655678:DEV655688 DOR655678:DOR655688 DYN655678:DYN655688 EIJ655678:EIJ655688 ESF655678:ESF655688 FCB655678:FCB655688 FLX655678:FLX655688 FVT655678:FVT655688 GFP655678:GFP655688 GPL655678:GPL655688 GZH655678:GZH655688 HJD655678:HJD655688 HSZ655678:HSZ655688 ICV655678:ICV655688 IMR655678:IMR655688 IWN655678:IWN655688 JGJ655678:JGJ655688 JQF655678:JQF655688 KAB655678:KAB655688 KJX655678:KJX655688 KTT655678:KTT655688 LDP655678:LDP655688 LNL655678:LNL655688 LXH655678:LXH655688 MHD655678:MHD655688 MQZ655678:MQZ655688 NAV655678:NAV655688 NKR655678:NKR655688 NUN655678:NUN655688 OEJ655678:OEJ655688 OOF655678:OOF655688 OYB655678:OYB655688 PHX655678:PHX655688 PRT655678:PRT655688 QBP655678:QBP655688 QLL655678:QLL655688 QVH655678:QVH655688 RFD655678:RFD655688 ROZ655678:ROZ655688 RYV655678:RYV655688 SIR655678:SIR655688 SSN655678:SSN655688 TCJ655678:TCJ655688 TMF655678:TMF655688 TWB655678:TWB655688 UFX655678:UFX655688 UPT655678:UPT655688 UZP655678:UZP655688 VJL655678:VJL655688 VTH655678:VTH655688 WDD655678:WDD655688 WMZ655678:WMZ655688 WWV655678:WWV655688 V721237:V721247 KJ721214:KJ721224 UF721214:UF721224 AEB721214:AEB721224 ANX721214:ANX721224 AXT721214:AXT721224 BHP721214:BHP721224 BRL721214:BRL721224 CBH721214:CBH721224 CLD721214:CLD721224 CUZ721214:CUZ721224 DEV721214:DEV721224 DOR721214:DOR721224 DYN721214:DYN721224 EIJ721214:EIJ721224 ESF721214:ESF721224 FCB721214:FCB721224 FLX721214:FLX721224 FVT721214:FVT721224 GFP721214:GFP721224 GPL721214:GPL721224 GZH721214:GZH721224 HJD721214:HJD721224 HSZ721214:HSZ721224 ICV721214:ICV721224 IMR721214:IMR721224 IWN721214:IWN721224 JGJ721214:JGJ721224 JQF721214:JQF721224 KAB721214:KAB721224 KJX721214:KJX721224 KTT721214:KTT721224 LDP721214:LDP721224 LNL721214:LNL721224 LXH721214:LXH721224 MHD721214:MHD721224 MQZ721214:MQZ721224 NAV721214:NAV721224 NKR721214:NKR721224 NUN721214:NUN721224 OEJ721214:OEJ721224 OOF721214:OOF721224 OYB721214:OYB721224 PHX721214:PHX721224 PRT721214:PRT721224 QBP721214:QBP721224 QLL721214:QLL721224 QVH721214:QVH721224 RFD721214:RFD721224 ROZ721214:ROZ721224 RYV721214:RYV721224 SIR721214:SIR721224 SSN721214:SSN721224 TCJ721214:TCJ721224 TMF721214:TMF721224 TWB721214:TWB721224 UFX721214:UFX721224 UPT721214:UPT721224 UZP721214:UZP721224 VJL721214:VJL721224 VTH721214:VTH721224 WDD721214:WDD721224 WMZ721214:WMZ721224 WWV721214:WWV721224 V786773:V786783 KJ786750:KJ786760 UF786750:UF786760 AEB786750:AEB786760 ANX786750:ANX786760 AXT786750:AXT786760 BHP786750:BHP786760 BRL786750:BRL786760 CBH786750:CBH786760 CLD786750:CLD786760 CUZ786750:CUZ786760 DEV786750:DEV786760 DOR786750:DOR786760 DYN786750:DYN786760 EIJ786750:EIJ786760 ESF786750:ESF786760 FCB786750:FCB786760 FLX786750:FLX786760 FVT786750:FVT786760 GFP786750:GFP786760 GPL786750:GPL786760 GZH786750:GZH786760 HJD786750:HJD786760 HSZ786750:HSZ786760 ICV786750:ICV786760 IMR786750:IMR786760 IWN786750:IWN786760 JGJ786750:JGJ786760 JQF786750:JQF786760 KAB786750:KAB786760 KJX786750:KJX786760 KTT786750:KTT786760 LDP786750:LDP786760 LNL786750:LNL786760 LXH786750:LXH786760 MHD786750:MHD786760 MQZ786750:MQZ786760 NAV786750:NAV786760 NKR786750:NKR786760 NUN786750:NUN786760 OEJ786750:OEJ786760 OOF786750:OOF786760 OYB786750:OYB786760 PHX786750:PHX786760 PRT786750:PRT786760 QBP786750:QBP786760 QLL786750:QLL786760 QVH786750:QVH786760 RFD786750:RFD786760 ROZ786750:ROZ786760 RYV786750:RYV786760 SIR786750:SIR786760 SSN786750:SSN786760 TCJ786750:TCJ786760 TMF786750:TMF786760 TWB786750:TWB786760 UFX786750:UFX786760 UPT786750:UPT786760 UZP786750:UZP786760 VJL786750:VJL786760 VTH786750:VTH786760 WDD786750:WDD786760 WMZ786750:WMZ786760 WWV786750:WWV786760 V852309:V852319 KJ852286:KJ852296 UF852286:UF852296 AEB852286:AEB852296 ANX852286:ANX852296 AXT852286:AXT852296 BHP852286:BHP852296 BRL852286:BRL852296 CBH852286:CBH852296 CLD852286:CLD852296 CUZ852286:CUZ852296 DEV852286:DEV852296 DOR852286:DOR852296 DYN852286:DYN852296 EIJ852286:EIJ852296 ESF852286:ESF852296 FCB852286:FCB852296 FLX852286:FLX852296 FVT852286:FVT852296 GFP852286:GFP852296 GPL852286:GPL852296 GZH852286:GZH852296 HJD852286:HJD852296 HSZ852286:HSZ852296 ICV852286:ICV852296 IMR852286:IMR852296 IWN852286:IWN852296 JGJ852286:JGJ852296 JQF852286:JQF852296 KAB852286:KAB852296 KJX852286:KJX852296 KTT852286:KTT852296 LDP852286:LDP852296 LNL852286:LNL852296 LXH852286:LXH852296 MHD852286:MHD852296 MQZ852286:MQZ852296 NAV852286:NAV852296 NKR852286:NKR852296 NUN852286:NUN852296 OEJ852286:OEJ852296 OOF852286:OOF852296 OYB852286:OYB852296 PHX852286:PHX852296 PRT852286:PRT852296 QBP852286:QBP852296 QLL852286:QLL852296 QVH852286:QVH852296 RFD852286:RFD852296 ROZ852286:ROZ852296 RYV852286:RYV852296 SIR852286:SIR852296 SSN852286:SSN852296 TCJ852286:TCJ852296 TMF852286:TMF852296 TWB852286:TWB852296 UFX852286:UFX852296 UPT852286:UPT852296 UZP852286:UZP852296 VJL852286:VJL852296 VTH852286:VTH852296 WDD852286:WDD852296 WMZ852286:WMZ852296 WWV852286:WWV852296 V917845:V917855 KJ917822:KJ917832 UF917822:UF917832 AEB917822:AEB917832 ANX917822:ANX917832 AXT917822:AXT917832 BHP917822:BHP917832 BRL917822:BRL917832 CBH917822:CBH917832 CLD917822:CLD917832 CUZ917822:CUZ917832 DEV917822:DEV917832 DOR917822:DOR917832 DYN917822:DYN917832 EIJ917822:EIJ917832 ESF917822:ESF917832 FCB917822:FCB917832 FLX917822:FLX917832 FVT917822:FVT917832 GFP917822:GFP917832 GPL917822:GPL917832 GZH917822:GZH917832 HJD917822:HJD917832 HSZ917822:HSZ917832 ICV917822:ICV917832 IMR917822:IMR917832 IWN917822:IWN917832 JGJ917822:JGJ917832 JQF917822:JQF917832 KAB917822:KAB917832 KJX917822:KJX917832 KTT917822:KTT917832 LDP917822:LDP917832 LNL917822:LNL917832 LXH917822:LXH917832 MHD917822:MHD917832 MQZ917822:MQZ917832 NAV917822:NAV917832 NKR917822:NKR917832 NUN917822:NUN917832 OEJ917822:OEJ917832 OOF917822:OOF917832 OYB917822:OYB917832 PHX917822:PHX917832 PRT917822:PRT917832 QBP917822:QBP917832 QLL917822:QLL917832 QVH917822:QVH917832 RFD917822:RFD917832 ROZ917822:ROZ917832 RYV917822:RYV917832 SIR917822:SIR917832 SSN917822:SSN917832 TCJ917822:TCJ917832 TMF917822:TMF917832 TWB917822:TWB917832 UFX917822:UFX917832 UPT917822:UPT917832 UZP917822:UZP917832 VJL917822:VJL917832 VTH917822:VTH917832 WDD917822:WDD917832 WMZ917822:WMZ917832 WWV917822:WWV917832 V983381:V983391 KJ983358:KJ983368 UF983358:UF983368 AEB983358:AEB983368 ANX983358:ANX983368 AXT983358:AXT983368 BHP983358:BHP983368 BRL983358:BRL983368 CBH983358:CBH983368 CLD983358:CLD983368 CUZ983358:CUZ983368 DEV983358:DEV983368 DOR983358:DOR983368 DYN983358:DYN983368 EIJ983358:EIJ983368 ESF983358:ESF983368 FCB983358:FCB983368 FLX983358:FLX983368 FVT983358:FVT983368 GFP983358:GFP983368 GPL983358:GPL983368 GZH983358:GZH983368 HJD983358:HJD983368 HSZ983358:HSZ983368 ICV983358:ICV983368 IMR983358:IMR983368 IWN983358:IWN983368 JGJ983358:JGJ983368 JQF983358:JQF983368 KAB983358:KAB983368 KJX983358:KJX983368 KTT983358:KTT983368 LDP983358:LDP983368 LNL983358:LNL983368 LXH983358:LXH983368 MHD983358:MHD983368 MQZ983358:MQZ983368 NAV983358:NAV983368 NKR983358:NKR983368 NUN983358:NUN983368 OEJ983358:OEJ983368 OOF983358:OOF983368 OYB983358:OYB983368 PHX983358:PHX983368 PRT983358:PRT983368 QBP983358:QBP983368 QLL983358:QLL983368 QVH983358:QVH983368 RFD983358:RFD983368 ROZ983358:ROZ983368 RYV983358:RYV983368 SIR983358:SIR983368 SSN983358:SSN983368 TCJ983358:TCJ983368 TMF983358:TMF983368 TWB983358:TWB983368 UFX983358:UFX983368 UPT983358:UPT983368 UZP983358:UZP983368 VJL983358:VJL983368 VTH983358:VTH983368 WDD983358:WDD983368 WMZ983358:WMZ983368" xr:uid="{6D7CB785-7F3A-423E-9667-EF5CD5C59AC7}">
      <formula1>$T$368:$T$382</formula1>
    </dataValidation>
    <dataValidation type="list" showInputMessage="1" showErrorMessage="1" sqref="WWU983358:WWU983368 JW8:JW138 JW302 TS8:TS138 TS302 ADO8:ADO138 ADO302 ANK8:ANK138 ANK302 AXG8:AXG138 AXG302 BHC8:BHC138 BHC302 BQY8:BQY138 BQY302 CAU8:CAU138 CAU302 CKQ8:CKQ138 CKQ302 CUM8:CUM138 CUM302 DEI8:DEI138 DEI302 DOE8:DOE138 DOE302 DYA8:DYA138 DYA302 EHW8:EHW138 EHW302 ERS8:ERS138 ERS302 FBO8:FBO138 FBO302 FLK8:FLK138 FLK302 FVG8:FVG138 FVG302 GFC8:GFC138 GFC302 GOY8:GOY138 GOY302 GYU8:GYU138 GYU302 HIQ8:HIQ138 HIQ302 HSM8:HSM138 HSM302 ICI8:ICI138 ICI302 IME8:IME138 IME302 IWA8:IWA138 IWA302 JFW8:JFW138 JFW302 JPS8:JPS138 JPS302 JZO8:JZO138 JZO302 KJK8:KJK138 KJK302 KTG8:KTG138 KTG302 LDC8:LDC138 LDC302 LMY8:LMY138 LMY302 LWU8:LWU138 LWU302 MGQ8:MGQ138 MGQ302 MQM8:MQM138 MQM302 NAI8:NAI138 NAI302 NKE8:NKE138 NKE302 NUA8:NUA138 NUA302 ODW8:ODW138 ODW302 ONS8:ONS138 ONS302 OXO8:OXO138 OXO302 PHK8:PHK138 PHK302 PRG8:PRG138 PRG302 QBC8:QBC138 QBC302 QKY8:QKY138 QKY302 QUU8:QUU138 QUU302 REQ8:REQ138 REQ302 ROM8:ROM138 ROM302 RYI8:RYI138 RYI302 SIE8:SIE138 SIE302 SSA8:SSA138 SSA302 TBW8:TBW138 TBW302 TLS8:TLS138 TLS302 TVO8:TVO138 TVO302 UFK8:UFK138 UFK302 UPG8:UPG138 UPG302 UZC8:UZC138 UZC302 VIY8:VIY138 VIY302 VSU8:VSU138 VSU302 WCQ8:WCQ138 WCQ302 WMM8:WMM138 WMM302 WWI8:WWI138 WWI302 WMY983358:WMY983368 WDC983358:WDC983368 VTG983358:VTG983368 VJK983358:VJK983368 UZO983358:UZO983368 UPS983358:UPS983368 UFW983358:UFW983368 TWA983358:TWA983368 TME983358:TME983368 TCI983358:TCI983368 SSM983358:SSM983368 SIQ983358:SIQ983368 RYU983358:RYU983368 ROY983358:ROY983368 RFC983358:RFC983368 QVG983358:QVG983368 QLK983358:QLK983368 QBO983358:QBO983368 PRS983358:PRS983368 PHW983358:PHW983368 OYA983358:OYA983368 OOE983358:OOE983368 OEI983358:OEI983368 NUM983358:NUM983368 NKQ983358:NKQ983368 NAU983358:NAU983368 MQY983358:MQY983368 MHC983358:MHC983368 LXG983358:LXG983368 LNK983358:LNK983368 LDO983358:LDO983368 KTS983358:KTS983368 KJW983358:KJW983368 KAA983358:KAA983368 JQE983358:JQE983368 JGI983358:JGI983368 IWM983358:IWM983368 IMQ983358:IMQ983368 ICU983358:ICU983368 HSY983358:HSY983368 HJC983358:HJC983368 GZG983358:GZG983368 GPK983358:GPK983368 GFO983358:GFO983368 FVS983358:FVS983368 FLW983358:FLW983368 FCA983358:FCA983368 ESE983358:ESE983368 EII983358:EII983368 DYM983358:DYM983368 DOQ983358:DOQ983368 DEU983358:DEU983368 CUY983358:CUY983368 CLC983358:CLC983368 CBG983358:CBG983368 BRK983358:BRK983368 BHO983358:BHO983368 AXS983358:AXS983368 ANW983358:ANW983368 AEA983358:AEA983368 UE983358:UE983368 KI983358:KI983368 U983381:U983391 WWU917822:WWU917832 WMY917822:WMY917832 WDC917822:WDC917832 VTG917822:VTG917832 VJK917822:VJK917832 UZO917822:UZO917832 UPS917822:UPS917832 UFW917822:UFW917832 TWA917822:TWA917832 TME917822:TME917832 TCI917822:TCI917832 SSM917822:SSM917832 SIQ917822:SIQ917832 RYU917822:RYU917832 ROY917822:ROY917832 RFC917822:RFC917832 QVG917822:QVG917832 QLK917822:QLK917832 QBO917822:QBO917832 PRS917822:PRS917832 PHW917822:PHW917832 OYA917822:OYA917832 OOE917822:OOE917832 OEI917822:OEI917832 NUM917822:NUM917832 NKQ917822:NKQ917832 NAU917822:NAU917832 MQY917822:MQY917832 MHC917822:MHC917832 LXG917822:LXG917832 LNK917822:LNK917832 LDO917822:LDO917832 KTS917822:KTS917832 KJW917822:KJW917832 KAA917822:KAA917832 JQE917822:JQE917832 JGI917822:JGI917832 IWM917822:IWM917832 IMQ917822:IMQ917832 ICU917822:ICU917832 HSY917822:HSY917832 HJC917822:HJC917832 GZG917822:GZG917832 GPK917822:GPK917832 GFO917822:GFO917832 FVS917822:FVS917832 FLW917822:FLW917832 FCA917822:FCA917832 ESE917822:ESE917832 EII917822:EII917832 DYM917822:DYM917832 DOQ917822:DOQ917832 DEU917822:DEU917832 CUY917822:CUY917832 CLC917822:CLC917832 CBG917822:CBG917832 BRK917822:BRK917832 BHO917822:BHO917832 AXS917822:AXS917832 ANW917822:ANW917832 AEA917822:AEA917832 UE917822:UE917832 KI917822:KI917832 U917845:U917855 WWU852286:WWU852296 WMY852286:WMY852296 WDC852286:WDC852296 VTG852286:VTG852296 VJK852286:VJK852296 UZO852286:UZO852296 UPS852286:UPS852296 UFW852286:UFW852296 TWA852286:TWA852296 TME852286:TME852296 TCI852286:TCI852296 SSM852286:SSM852296 SIQ852286:SIQ852296 RYU852286:RYU852296 ROY852286:ROY852296 RFC852286:RFC852296 QVG852286:QVG852296 QLK852286:QLK852296 QBO852286:QBO852296 PRS852286:PRS852296 PHW852286:PHW852296 OYA852286:OYA852296 OOE852286:OOE852296 OEI852286:OEI852296 NUM852286:NUM852296 NKQ852286:NKQ852296 NAU852286:NAU852296 MQY852286:MQY852296 MHC852286:MHC852296 LXG852286:LXG852296 LNK852286:LNK852296 LDO852286:LDO852296 KTS852286:KTS852296 KJW852286:KJW852296 KAA852286:KAA852296 JQE852286:JQE852296 JGI852286:JGI852296 IWM852286:IWM852296 IMQ852286:IMQ852296 ICU852286:ICU852296 HSY852286:HSY852296 HJC852286:HJC852296 GZG852286:GZG852296 GPK852286:GPK852296 GFO852286:GFO852296 FVS852286:FVS852296 FLW852286:FLW852296 FCA852286:FCA852296 ESE852286:ESE852296 EII852286:EII852296 DYM852286:DYM852296 DOQ852286:DOQ852296 DEU852286:DEU852296 CUY852286:CUY852296 CLC852286:CLC852296 CBG852286:CBG852296 BRK852286:BRK852296 BHO852286:BHO852296 AXS852286:AXS852296 ANW852286:ANW852296 AEA852286:AEA852296 UE852286:UE852296 KI852286:KI852296 U852309:U852319 WWU786750:WWU786760 WMY786750:WMY786760 WDC786750:WDC786760 VTG786750:VTG786760 VJK786750:VJK786760 UZO786750:UZO786760 UPS786750:UPS786760 UFW786750:UFW786760 TWA786750:TWA786760 TME786750:TME786760 TCI786750:TCI786760 SSM786750:SSM786760 SIQ786750:SIQ786760 RYU786750:RYU786760 ROY786750:ROY786760 RFC786750:RFC786760 QVG786750:QVG786760 QLK786750:QLK786760 QBO786750:QBO786760 PRS786750:PRS786760 PHW786750:PHW786760 OYA786750:OYA786760 OOE786750:OOE786760 OEI786750:OEI786760 NUM786750:NUM786760 NKQ786750:NKQ786760 NAU786750:NAU786760 MQY786750:MQY786760 MHC786750:MHC786760 LXG786750:LXG786760 LNK786750:LNK786760 LDO786750:LDO786760 KTS786750:KTS786760 KJW786750:KJW786760 KAA786750:KAA786760 JQE786750:JQE786760 JGI786750:JGI786760 IWM786750:IWM786760 IMQ786750:IMQ786760 ICU786750:ICU786760 HSY786750:HSY786760 HJC786750:HJC786760 GZG786750:GZG786760 GPK786750:GPK786760 GFO786750:GFO786760 FVS786750:FVS786760 FLW786750:FLW786760 FCA786750:FCA786760 ESE786750:ESE786760 EII786750:EII786760 DYM786750:DYM786760 DOQ786750:DOQ786760 DEU786750:DEU786760 CUY786750:CUY786760 CLC786750:CLC786760 CBG786750:CBG786760 BRK786750:BRK786760 BHO786750:BHO786760 AXS786750:AXS786760 ANW786750:ANW786760 AEA786750:AEA786760 UE786750:UE786760 KI786750:KI786760 U786773:U786783 WWU721214:WWU721224 WMY721214:WMY721224 WDC721214:WDC721224 VTG721214:VTG721224 VJK721214:VJK721224 UZO721214:UZO721224 UPS721214:UPS721224 UFW721214:UFW721224 TWA721214:TWA721224 TME721214:TME721224 TCI721214:TCI721224 SSM721214:SSM721224 SIQ721214:SIQ721224 RYU721214:RYU721224 ROY721214:ROY721224 RFC721214:RFC721224 QVG721214:QVG721224 QLK721214:QLK721224 QBO721214:QBO721224 PRS721214:PRS721224 PHW721214:PHW721224 OYA721214:OYA721224 OOE721214:OOE721224 OEI721214:OEI721224 NUM721214:NUM721224 NKQ721214:NKQ721224 NAU721214:NAU721224 MQY721214:MQY721224 MHC721214:MHC721224 LXG721214:LXG721224 LNK721214:LNK721224 LDO721214:LDO721224 KTS721214:KTS721224 KJW721214:KJW721224 KAA721214:KAA721224 JQE721214:JQE721224 JGI721214:JGI721224 IWM721214:IWM721224 IMQ721214:IMQ721224 ICU721214:ICU721224 HSY721214:HSY721224 HJC721214:HJC721224 GZG721214:GZG721224 GPK721214:GPK721224 GFO721214:GFO721224 FVS721214:FVS721224 FLW721214:FLW721224 FCA721214:FCA721224 ESE721214:ESE721224 EII721214:EII721224 DYM721214:DYM721224 DOQ721214:DOQ721224 DEU721214:DEU721224 CUY721214:CUY721224 CLC721214:CLC721224 CBG721214:CBG721224 BRK721214:BRK721224 BHO721214:BHO721224 AXS721214:AXS721224 ANW721214:ANW721224 AEA721214:AEA721224 UE721214:UE721224 KI721214:KI721224 U721237:U721247 WWU655678:WWU655688 WMY655678:WMY655688 WDC655678:WDC655688 VTG655678:VTG655688 VJK655678:VJK655688 UZO655678:UZO655688 UPS655678:UPS655688 UFW655678:UFW655688 TWA655678:TWA655688 TME655678:TME655688 TCI655678:TCI655688 SSM655678:SSM655688 SIQ655678:SIQ655688 RYU655678:RYU655688 ROY655678:ROY655688 RFC655678:RFC655688 QVG655678:QVG655688 QLK655678:QLK655688 QBO655678:QBO655688 PRS655678:PRS655688 PHW655678:PHW655688 OYA655678:OYA655688 OOE655678:OOE655688 OEI655678:OEI655688 NUM655678:NUM655688 NKQ655678:NKQ655688 NAU655678:NAU655688 MQY655678:MQY655688 MHC655678:MHC655688 LXG655678:LXG655688 LNK655678:LNK655688 LDO655678:LDO655688 KTS655678:KTS655688 KJW655678:KJW655688 KAA655678:KAA655688 JQE655678:JQE655688 JGI655678:JGI655688 IWM655678:IWM655688 IMQ655678:IMQ655688 ICU655678:ICU655688 HSY655678:HSY655688 HJC655678:HJC655688 GZG655678:GZG655688 GPK655678:GPK655688 GFO655678:GFO655688 FVS655678:FVS655688 FLW655678:FLW655688 FCA655678:FCA655688 ESE655678:ESE655688 EII655678:EII655688 DYM655678:DYM655688 DOQ655678:DOQ655688 DEU655678:DEU655688 CUY655678:CUY655688 CLC655678:CLC655688 CBG655678:CBG655688 BRK655678:BRK655688 BHO655678:BHO655688 AXS655678:AXS655688 ANW655678:ANW655688 AEA655678:AEA655688 UE655678:UE655688 KI655678:KI655688 U655701:U655711 WWU590142:WWU590152 WMY590142:WMY590152 WDC590142:WDC590152 VTG590142:VTG590152 VJK590142:VJK590152 UZO590142:UZO590152 UPS590142:UPS590152 UFW590142:UFW590152 TWA590142:TWA590152 TME590142:TME590152 TCI590142:TCI590152 SSM590142:SSM590152 SIQ590142:SIQ590152 RYU590142:RYU590152 ROY590142:ROY590152 RFC590142:RFC590152 QVG590142:QVG590152 QLK590142:QLK590152 QBO590142:QBO590152 PRS590142:PRS590152 PHW590142:PHW590152 OYA590142:OYA590152 OOE590142:OOE590152 OEI590142:OEI590152 NUM590142:NUM590152 NKQ590142:NKQ590152 NAU590142:NAU590152 MQY590142:MQY590152 MHC590142:MHC590152 LXG590142:LXG590152 LNK590142:LNK590152 LDO590142:LDO590152 KTS590142:KTS590152 KJW590142:KJW590152 KAA590142:KAA590152 JQE590142:JQE590152 JGI590142:JGI590152 IWM590142:IWM590152 IMQ590142:IMQ590152 ICU590142:ICU590152 HSY590142:HSY590152 HJC590142:HJC590152 GZG590142:GZG590152 GPK590142:GPK590152 GFO590142:GFO590152 FVS590142:FVS590152 FLW590142:FLW590152 FCA590142:FCA590152 ESE590142:ESE590152 EII590142:EII590152 DYM590142:DYM590152 DOQ590142:DOQ590152 DEU590142:DEU590152 CUY590142:CUY590152 CLC590142:CLC590152 CBG590142:CBG590152 BRK590142:BRK590152 BHO590142:BHO590152 AXS590142:AXS590152 ANW590142:ANW590152 AEA590142:AEA590152 UE590142:UE590152 KI590142:KI590152 U590165:U590175 WWU524606:WWU524616 WMY524606:WMY524616 WDC524606:WDC524616 VTG524606:VTG524616 VJK524606:VJK524616 UZO524606:UZO524616 UPS524606:UPS524616 UFW524606:UFW524616 TWA524606:TWA524616 TME524606:TME524616 TCI524606:TCI524616 SSM524606:SSM524616 SIQ524606:SIQ524616 RYU524606:RYU524616 ROY524606:ROY524616 RFC524606:RFC524616 QVG524606:QVG524616 QLK524606:QLK524616 QBO524606:QBO524616 PRS524606:PRS524616 PHW524606:PHW524616 OYA524606:OYA524616 OOE524606:OOE524616 OEI524606:OEI524616 NUM524606:NUM524616 NKQ524606:NKQ524616 NAU524606:NAU524616 MQY524606:MQY524616 MHC524606:MHC524616 LXG524606:LXG524616 LNK524606:LNK524616 LDO524606:LDO524616 KTS524606:KTS524616 KJW524606:KJW524616 KAA524606:KAA524616 JQE524606:JQE524616 JGI524606:JGI524616 IWM524606:IWM524616 IMQ524606:IMQ524616 ICU524606:ICU524616 HSY524606:HSY524616 HJC524606:HJC524616 GZG524606:GZG524616 GPK524606:GPK524616 GFO524606:GFO524616 FVS524606:FVS524616 FLW524606:FLW524616 FCA524606:FCA524616 ESE524606:ESE524616 EII524606:EII524616 DYM524606:DYM524616 DOQ524606:DOQ524616 DEU524606:DEU524616 CUY524606:CUY524616 CLC524606:CLC524616 CBG524606:CBG524616 BRK524606:BRK524616 BHO524606:BHO524616 AXS524606:AXS524616 ANW524606:ANW524616 AEA524606:AEA524616 UE524606:UE524616 KI524606:KI524616 U524629:U524639 WWU459070:WWU459080 WMY459070:WMY459080 WDC459070:WDC459080 VTG459070:VTG459080 VJK459070:VJK459080 UZO459070:UZO459080 UPS459070:UPS459080 UFW459070:UFW459080 TWA459070:TWA459080 TME459070:TME459080 TCI459070:TCI459080 SSM459070:SSM459080 SIQ459070:SIQ459080 RYU459070:RYU459080 ROY459070:ROY459080 RFC459070:RFC459080 QVG459070:QVG459080 QLK459070:QLK459080 QBO459070:QBO459080 PRS459070:PRS459080 PHW459070:PHW459080 OYA459070:OYA459080 OOE459070:OOE459080 OEI459070:OEI459080 NUM459070:NUM459080 NKQ459070:NKQ459080 NAU459070:NAU459080 MQY459070:MQY459080 MHC459070:MHC459080 LXG459070:LXG459080 LNK459070:LNK459080 LDO459070:LDO459080 KTS459070:KTS459080 KJW459070:KJW459080 KAA459070:KAA459080 JQE459070:JQE459080 JGI459070:JGI459080 IWM459070:IWM459080 IMQ459070:IMQ459080 ICU459070:ICU459080 HSY459070:HSY459080 HJC459070:HJC459080 GZG459070:GZG459080 GPK459070:GPK459080 GFO459070:GFO459080 FVS459070:FVS459080 FLW459070:FLW459080 FCA459070:FCA459080 ESE459070:ESE459080 EII459070:EII459080 DYM459070:DYM459080 DOQ459070:DOQ459080 DEU459070:DEU459080 CUY459070:CUY459080 CLC459070:CLC459080 CBG459070:CBG459080 BRK459070:BRK459080 BHO459070:BHO459080 AXS459070:AXS459080 ANW459070:ANW459080 AEA459070:AEA459080 UE459070:UE459080 KI459070:KI459080 U459093:U459103 WWU393534:WWU393544 WMY393534:WMY393544 WDC393534:WDC393544 VTG393534:VTG393544 VJK393534:VJK393544 UZO393534:UZO393544 UPS393534:UPS393544 UFW393534:UFW393544 TWA393534:TWA393544 TME393534:TME393544 TCI393534:TCI393544 SSM393534:SSM393544 SIQ393534:SIQ393544 RYU393534:RYU393544 ROY393534:ROY393544 RFC393534:RFC393544 QVG393534:QVG393544 QLK393534:QLK393544 QBO393534:QBO393544 PRS393534:PRS393544 PHW393534:PHW393544 OYA393534:OYA393544 OOE393534:OOE393544 OEI393534:OEI393544 NUM393534:NUM393544 NKQ393534:NKQ393544 NAU393534:NAU393544 MQY393534:MQY393544 MHC393534:MHC393544 LXG393534:LXG393544 LNK393534:LNK393544 LDO393534:LDO393544 KTS393534:KTS393544 KJW393534:KJW393544 KAA393534:KAA393544 JQE393534:JQE393544 JGI393534:JGI393544 IWM393534:IWM393544 IMQ393534:IMQ393544 ICU393534:ICU393544 HSY393534:HSY393544 HJC393534:HJC393544 GZG393534:GZG393544 GPK393534:GPK393544 GFO393534:GFO393544 FVS393534:FVS393544 FLW393534:FLW393544 FCA393534:FCA393544 ESE393534:ESE393544 EII393534:EII393544 DYM393534:DYM393544 DOQ393534:DOQ393544 DEU393534:DEU393544 CUY393534:CUY393544 CLC393534:CLC393544 CBG393534:CBG393544 BRK393534:BRK393544 BHO393534:BHO393544 AXS393534:AXS393544 ANW393534:ANW393544 AEA393534:AEA393544 UE393534:UE393544 KI393534:KI393544 U393557:U393567 WWU327998:WWU328008 WMY327998:WMY328008 WDC327998:WDC328008 VTG327998:VTG328008 VJK327998:VJK328008 UZO327998:UZO328008 UPS327998:UPS328008 UFW327998:UFW328008 TWA327998:TWA328008 TME327998:TME328008 TCI327998:TCI328008 SSM327998:SSM328008 SIQ327998:SIQ328008 RYU327998:RYU328008 ROY327998:ROY328008 RFC327998:RFC328008 QVG327998:QVG328008 QLK327998:QLK328008 QBO327998:QBO328008 PRS327998:PRS328008 PHW327998:PHW328008 OYA327998:OYA328008 OOE327998:OOE328008 OEI327998:OEI328008 NUM327998:NUM328008 NKQ327998:NKQ328008 NAU327998:NAU328008 MQY327998:MQY328008 MHC327998:MHC328008 LXG327998:LXG328008 LNK327998:LNK328008 LDO327998:LDO328008 KTS327998:KTS328008 KJW327998:KJW328008 KAA327998:KAA328008 JQE327998:JQE328008 JGI327998:JGI328008 IWM327998:IWM328008 IMQ327998:IMQ328008 ICU327998:ICU328008 HSY327998:HSY328008 HJC327998:HJC328008 GZG327998:GZG328008 GPK327998:GPK328008 GFO327998:GFO328008 FVS327998:FVS328008 FLW327998:FLW328008 FCA327998:FCA328008 ESE327998:ESE328008 EII327998:EII328008 DYM327998:DYM328008 DOQ327998:DOQ328008 DEU327998:DEU328008 CUY327998:CUY328008 CLC327998:CLC328008 CBG327998:CBG328008 BRK327998:BRK328008 BHO327998:BHO328008 AXS327998:AXS328008 ANW327998:ANW328008 AEA327998:AEA328008 UE327998:UE328008 KI327998:KI328008 U328021:U328031 WWU262462:WWU262472 WMY262462:WMY262472 WDC262462:WDC262472 VTG262462:VTG262472 VJK262462:VJK262472 UZO262462:UZO262472 UPS262462:UPS262472 UFW262462:UFW262472 TWA262462:TWA262472 TME262462:TME262472 TCI262462:TCI262472 SSM262462:SSM262472 SIQ262462:SIQ262472 RYU262462:RYU262472 ROY262462:ROY262472 RFC262462:RFC262472 QVG262462:QVG262472 QLK262462:QLK262472 QBO262462:QBO262472 PRS262462:PRS262472 PHW262462:PHW262472 OYA262462:OYA262472 OOE262462:OOE262472 OEI262462:OEI262472 NUM262462:NUM262472 NKQ262462:NKQ262472 NAU262462:NAU262472 MQY262462:MQY262472 MHC262462:MHC262472 LXG262462:LXG262472 LNK262462:LNK262472 LDO262462:LDO262472 KTS262462:KTS262472 KJW262462:KJW262472 KAA262462:KAA262472 JQE262462:JQE262472 JGI262462:JGI262472 IWM262462:IWM262472 IMQ262462:IMQ262472 ICU262462:ICU262472 HSY262462:HSY262472 HJC262462:HJC262472 GZG262462:GZG262472 GPK262462:GPK262472 GFO262462:GFO262472 FVS262462:FVS262472 FLW262462:FLW262472 FCA262462:FCA262472 ESE262462:ESE262472 EII262462:EII262472 DYM262462:DYM262472 DOQ262462:DOQ262472 DEU262462:DEU262472 CUY262462:CUY262472 CLC262462:CLC262472 CBG262462:CBG262472 BRK262462:BRK262472 BHO262462:BHO262472 AXS262462:AXS262472 ANW262462:ANW262472 AEA262462:AEA262472 UE262462:UE262472 KI262462:KI262472 U262485:U262495 WWU196926:WWU196936 WMY196926:WMY196936 WDC196926:WDC196936 VTG196926:VTG196936 VJK196926:VJK196936 UZO196926:UZO196936 UPS196926:UPS196936 UFW196926:UFW196936 TWA196926:TWA196936 TME196926:TME196936 TCI196926:TCI196936 SSM196926:SSM196936 SIQ196926:SIQ196936 RYU196926:RYU196936 ROY196926:ROY196936 RFC196926:RFC196936 QVG196926:QVG196936 QLK196926:QLK196936 QBO196926:QBO196936 PRS196926:PRS196936 PHW196926:PHW196936 OYA196926:OYA196936 OOE196926:OOE196936 OEI196926:OEI196936 NUM196926:NUM196936 NKQ196926:NKQ196936 NAU196926:NAU196936 MQY196926:MQY196936 MHC196926:MHC196936 LXG196926:LXG196936 LNK196926:LNK196936 LDO196926:LDO196936 KTS196926:KTS196936 KJW196926:KJW196936 KAA196926:KAA196936 JQE196926:JQE196936 JGI196926:JGI196936 IWM196926:IWM196936 IMQ196926:IMQ196936 ICU196926:ICU196936 HSY196926:HSY196936 HJC196926:HJC196936 GZG196926:GZG196936 GPK196926:GPK196936 GFO196926:GFO196936 FVS196926:FVS196936 FLW196926:FLW196936 FCA196926:FCA196936 ESE196926:ESE196936 EII196926:EII196936 DYM196926:DYM196936 DOQ196926:DOQ196936 DEU196926:DEU196936 CUY196926:CUY196936 CLC196926:CLC196936 CBG196926:CBG196936 BRK196926:BRK196936 BHO196926:BHO196936 AXS196926:AXS196936 ANW196926:ANW196936 AEA196926:AEA196936 UE196926:UE196936 KI196926:KI196936 U196949:U196959 WWU131390:WWU131400 WMY131390:WMY131400 WDC131390:WDC131400 VTG131390:VTG131400 VJK131390:VJK131400 UZO131390:UZO131400 UPS131390:UPS131400 UFW131390:UFW131400 TWA131390:TWA131400 TME131390:TME131400 TCI131390:TCI131400 SSM131390:SSM131400 SIQ131390:SIQ131400 RYU131390:RYU131400 ROY131390:ROY131400 RFC131390:RFC131400 QVG131390:QVG131400 QLK131390:QLK131400 QBO131390:QBO131400 PRS131390:PRS131400 PHW131390:PHW131400 OYA131390:OYA131400 OOE131390:OOE131400 OEI131390:OEI131400 NUM131390:NUM131400 NKQ131390:NKQ131400 NAU131390:NAU131400 MQY131390:MQY131400 MHC131390:MHC131400 LXG131390:LXG131400 LNK131390:LNK131400 LDO131390:LDO131400 KTS131390:KTS131400 KJW131390:KJW131400 KAA131390:KAA131400 JQE131390:JQE131400 JGI131390:JGI131400 IWM131390:IWM131400 IMQ131390:IMQ131400 ICU131390:ICU131400 HSY131390:HSY131400 HJC131390:HJC131400 GZG131390:GZG131400 GPK131390:GPK131400 GFO131390:GFO131400 FVS131390:FVS131400 FLW131390:FLW131400 FCA131390:FCA131400 ESE131390:ESE131400 EII131390:EII131400 DYM131390:DYM131400 DOQ131390:DOQ131400 DEU131390:DEU131400 CUY131390:CUY131400 CLC131390:CLC131400 CBG131390:CBG131400 BRK131390:BRK131400 BHO131390:BHO131400 AXS131390:AXS131400 ANW131390:ANW131400 AEA131390:AEA131400 UE131390:UE131400 KI131390:KI131400 U131413:U131423 WWU65854:WWU65864 WMY65854:WMY65864 WDC65854:WDC65864 VTG65854:VTG65864 VJK65854:VJK65864 UZO65854:UZO65864 UPS65854:UPS65864 UFW65854:UFW65864 TWA65854:TWA65864 TME65854:TME65864 TCI65854:TCI65864 SSM65854:SSM65864 SIQ65854:SIQ65864 RYU65854:RYU65864 ROY65854:ROY65864 RFC65854:RFC65864 QVG65854:QVG65864 QLK65854:QLK65864 QBO65854:QBO65864 PRS65854:PRS65864 PHW65854:PHW65864 OYA65854:OYA65864 OOE65854:OOE65864 OEI65854:OEI65864 NUM65854:NUM65864 NKQ65854:NKQ65864 NAU65854:NAU65864 MQY65854:MQY65864 MHC65854:MHC65864 LXG65854:LXG65864 LNK65854:LNK65864 LDO65854:LDO65864 KTS65854:KTS65864 KJW65854:KJW65864 KAA65854:KAA65864 JQE65854:JQE65864 JGI65854:JGI65864 IWM65854:IWM65864 IMQ65854:IMQ65864 ICU65854:ICU65864 HSY65854:HSY65864 HJC65854:HJC65864 GZG65854:GZG65864 GPK65854:GPK65864 GFO65854:GFO65864 FVS65854:FVS65864 FLW65854:FLW65864 FCA65854:FCA65864 ESE65854:ESE65864 EII65854:EII65864 DYM65854:DYM65864 DOQ65854:DOQ65864 DEU65854:DEU65864 CUY65854:CUY65864 CLC65854:CLC65864 CBG65854:CBG65864 BRK65854:BRK65864 BHO65854:BHO65864 AXS65854:AXS65864 ANW65854:ANW65864 AEA65854:AEA65864 UE65854:UE65864 KI65854:KI65864 U65877:U65887" xr:uid="{F0CFC9DE-FA75-4211-80EB-63B4AC67A3ED}">
      <formula1>$U$368:$U$421</formula1>
    </dataValidation>
    <dataValidation type="list" showInputMessage="1" showErrorMessage="1" sqref="T65877:T65887 JV8:JV138 JV302 TR8:TR138 TR302 ADN8:ADN138 ADN302 ANJ8:ANJ138 ANJ302 AXF8:AXF138 AXF302 BHB8:BHB138 BHB302 BQX8:BQX138 BQX302 CAT8:CAT138 CAT302 CKP8:CKP138 CKP302 CUL8:CUL138 CUL302 DEH8:DEH138 DEH302 DOD8:DOD138 DOD302 DXZ8:DXZ138 DXZ302 EHV8:EHV138 EHV302 ERR8:ERR138 ERR302 FBN8:FBN138 FBN302 FLJ8:FLJ138 FLJ302 FVF8:FVF138 FVF302 GFB8:GFB138 GFB302 GOX8:GOX138 GOX302 GYT8:GYT138 GYT302 HIP8:HIP138 HIP302 HSL8:HSL138 HSL302 ICH8:ICH138 ICH302 IMD8:IMD138 IMD302 IVZ8:IVZ138 IVZ302 JFV8:JFV138 JFV302 JPR8:JPR138 JPR302 JZN8:JZN138 JZN302 KJJ8:KJJ138 KJJ302 KTF8:KTF138 KTF302 LDB8:LDB138 LDB302 LMX8:LMX138 LMX302 LWT8:LWT138 LWT302 MGP8:MGP138 MGP302 MQL8:MQL138 MQL302 NAH8:NAH138 NAH302 NKD8:NKD138 NKD302 NTZ8:NTZ138 NTZ302 ODV8:ODV138 ODV302 ONR8:ONR138 ONR302 OXN8:OXN138 OXN302 PHJ8:PHJ138 PHJ302 PRF8:PRF138 PRF302 QBB8:QBB138 QBB302 QKX8:QKX138 QKX302 QUT8:QUT138 QUT302 REP8:REP138 REP302 ROL8:ROL138 ROL302 RYH8:RYH138 RYH302 SID8:SID138 SID302 SRZ8:SRZ138 SRZ302 TBV8:TBV138 TBV302 TLR8:TLR138 TLR302 TVN8:TVN138 TVN302 UFJ8:UFJ138 UFJ302 UPF8:UPF138 UPF302 UZB8:UZB138 UZB302 VIX8:VIX138 VIX302 VST8:VST138 VST302 WCP8:WCP138 WCP302 WML8:WML138 WML302 WWH8:WWH138 WWH302 WWT983358:WWT983368 WMX983358:WMX983368 WDB983358:WDB983368 VTF983358:VTF983368 VJJ983358:VJJ983368 UZN983358:UZN983368 UPR983358:UPR983368 UFV983358:UFV983368 TVZ983358:TVZ983368 TMD983358:TMD983368 TCH983358:TCH983368 SSL983358:SSL983368 SIP983358:SIP983368 RYT983358:RYT983368 ROX983358:ROX983368 RFB983358:RFB983368 QVF983358:QVF983368 QLJ983358:QLJ983368 QBN983358:QBN983368 PRR983358:PRR983368 PHV983358:PHV983368 OXZ983358:OXZ983368 OOD983358:OOD983368 OEH983358:OEH983368 NUL983358:NUL983368 NKP983358:NKP983368 NAT983358:NAT983368 MQX983358:MQX983368 MHB983358:MHB983368 LXF983358:LXF983368 LNJ983358:LNJ983368 LDN983358:LDN983368 KTR983358:KTR983368 KJV983358:KJV983368 JZZ983358:JZZ983368 JQD983358:JQD983368 JGH983358:JGH983368 IWL983358:IWL983368 IMP983358:IMP983368 ICT983358:ICT983368 HSX983358:HSX983368 HJB983358:HJB983368 GZF983358:GZF983368 GPJ983358:GPJ983368 GFN983358:GFN983368 FVR983358:FVR983368 FLV983358:FLV983368 FBZ983358:FBZ983368 ESD983358:ESD983368 EIH983358:EIH983368 DYL983358:DYL983368 DOP983358:DOP983368 DET983358:DET983368 CUX983358:CUX983368 CLB983358:CLB983368 CBF983358:CBF983368 BRJ983358:BRJ983368 BHN983358:BHN983368 AXR983358:AXR983368 ANV983358:ANV983368 ADZ983358:ADZ983368 UD983358:UD983368 KH983358:KH983368 T983381:T983391 WWT917822:WWT917832 WMX917822:WMX917832 WDB917822:WDB917832 VTF917822:VTF917832 VJJ917822:VJJ917832 UZN917822:UZN917832 UPR917822:UPR917832 UFV917822:UFV917832 TVZ917822:TVZ917832 TMD917822:TMD917832 TCH917822:TCH917832 SSL917822:SSL917832 SIP917822:SIP917832 RYT917822:RYT917832 ROX917822:ROX917832 RFB917822:RFB917832 QVF917822:QVF917832 QLJ917822:QLJ917832 QBN917822:QBN917832 PRR917822:PRR917832 PHV917822:PHV917832 OXZ917822:OXZ917832 OOD917822:OOD917832 OEH917822:OEH917832 NUL917822:NUL917832 NKP917822:NKP917832 NAT917822:NAT917832 MQX917822:MQX917832 MHB917822:MHB917832 LXF917822:LXF917832 LNJ917822:LNJ917832 LDN917822:LDN917832 KTR917822:KTR917832 KJV917822:KJV917832 JZZ917822:JZZ917832 JQD917822:JQD917832 JGH917822:JGH917832 IWL917822:IWL917832 IMP917822:IMP917832 ICT917822:ICT917832 HSX917822:HSX917832 HJB917822:HJB917832 GZF917822:GZF917832 GPJ917822:GPJ917832 GFN917822:GFN917832 FVR917822:FVR917832 FLV917822:FLV917832 FBZ917822:FBZ917832 ESD917822:ESD917832 EIH917822:EIH917832 DYL917822:DYL917832 DOP917822:DOP917832 DET917822:DET917832 CUX917822:CUX917832 CLB917822:CLB917832 CBF917822:CBF917832 BRJ917822:BRJ917832 BHN917822:BHN917832 AXR917822:AXR917832 ANV917822:ANV917832 ADZ917822:ADZ917832 UD917822:UD917832 KH917822:KH917832 T917845:T917855 WWT852286:WWT852296 WMX852286:WMX852296 WDB852286:WDB852296 VTF852286:VTF852296 VJJ852286:VJJ852296 UZN852286:UZN852296 UPR852286:UPR852296 UFV852286:UFV852296 TVZ852286:TVZ852296 TMD852286:TMD852296 TCH852286:TCH852296 SSL852286:SSL852296 SIP852286:SIP852296 RYT852286:RYT852296 ROX852286:ROX852296 RFB852286:RFB852296 QVF852286:QVF852296 QLJ852286:QLJ852296 QBN852286:QBN852296 PRR852286:PRR852296 PHV852286:PHV852296 OXZ852286:OXZ852296 OOD852286:OOD852296 OEH852286:OEH852296 NUL852286:NUL852296 NKP852286:NKP852296 NAT852286:NAT852296 MQX852286:MQX852296 MHB852286:MHB852296 LXF852286:LXF852296 LNJ852286:LNJ852296 LDN852286:LDN852296 KTR852286:KTR852296 KJV852286:KJV852296 JZZ852286:JZZ852296 JQD852286:JQD852296 JGH852286:JGH852296 IWL852286:IWL852296 IMP852286:IMP852296 ICT852286:ICT852296 HSX852286:HSX852296 HJB852286:HJB852296 GZF852286:GZF852296 GPJ852286:GPJ852296 GFN852286:GFN852296 FVR852286:FVR852296 FLV852286:FLV852296 FBZ852286:FBZ852296 ESD852286:ESD852296 EIH852286:EIH852296 DYL852286:DYL852296 DOP852286:DOP852296 DET852286:DET852296 CUX852286:CUX852296 CLB852286:CLB852296 CBF852286:CBF852296 BRJ852286:BRJ852296 BHN852286:BHN852296 AXR852286:AXR852296 ANV852286:ANV852296 ADZ852286:ADZ852296 UD852286:UD852296 KH852286:KH852296 T852309:T852319 WWT786750:WWT786760 WMX786750:WMX786760 WDB786750:WDB786760 VTF786750:VTF786760 VJJ786750:VJJ786760 UZN786750:UZN786760 UPR786750:UPR786760 UFV786750:UFV786760 TVZ786750:TVZ786760 TMD786750:TMD786760 TCH786750:TCH786760 SSL786750:SSL786760 SIP786750:SIP786760 RYT786750:RYT786760 ROX786750:ROX786760 RFB786750:RFB786760 QVF786750:QVF786760 QLJ786750:QLJ786760 QBN786750:QBN786760 PRR786750:PRR786760 PHV786750:PHV786760 OXZ786750:OXZ786760 OOD786750:OOD786760 OEH786750:OEH786760 NUL786750:NUL786760 NKP786750:NKP786760 NAT786750:NAT786760 MQX786750:MQX786760 MHB786750:MHB786760 LXF786750:LXF786760 LNJ786750:LNJ786760 LDN786750:LDN786760 KTR786750:KTR786760 KJV786750:KJV786760 JZZ786750:JZZ786760 JQD786750:JQD786760 JGH786750:JGH786760 IWL786750:IWL786760 IMP786750:IMP786760 ICT786750:ICT786760 HSX786750:HSX786760 HJB786750:HJB786760 GZF786750:GZF786760 GPJ786750:GPJ786760 GFN786750:GFN786760 FVR786750:FVR786760 FLV786750:FLV786760 FBZ786750:FBZ786760 ESD786750:ESD786760 EIH786750:EIH786760 DYL786750:DYL786760 DOP786750:DOP786760 DET786750:DET786760 CUX786750:CUX786760 CLB786750:CLB786760 CBF786750:CBF786760 BRJ786750:BRJ786760 BHN786750:BHN786760 AXR786750:AXR786760 ANV786750:ANV786760 ADZ786750:ADZ786760 UD786750:UD786760 KH786750:KH786760 T786773:T786783 WWT721214:WWT721224 WMX721214:WMX721224 WDB721214:WDB721224 VTF721214:VTF721224 VJJ721214:VJJ721224 UZN721214:UZN721224 UPR721214:UPR721224 UFV721214:UFV721224 TVZ721214:TVZ721224 TMD721214:TMD721224 TCH721214:TCH721224 SSL721214:SSL721224 SIP721214:SIP721224 RYT721214:RYT721224 ROX721214:ROX721224 RFB721214:RFB721224 QVF721214:QVF721224 QLJ721214:QLJ721224 QBN721214:QBN721224 PRR721214:PRR721224 PHV721214:PHV721224 OXZ721214:OXZ721224 OOD721214:OOD721224 OEH721214:OEH721224 NUL721214:NUL721224 NKP721214:NKP721224 NAT721214:NAT721224 MQX721214:MQX721224 MHB721214:MHB721224 LXF721214:LXF721224 LNJ721214:LNJ721224 LDN721214:LDN721224 KTR721214:KTR721224 KJV721214:KJV721224 JZZ721214:JZZ721224 JQD721214:JQD721224 JGH721214:JGH721224 IWL721214:IWL721224 IMP721214:IMP721224 ICT721214:ICT721224 HSX721214:HSX721224 HJB721214:HJB721224 GZF721214:GZF721224 GPJ721214:GPJ721224 GFN721214:GFN721224 FVR721214:FVR721224 FLV721214:FLV721224 FBZ721214:FBZ721224 ESD721214:ESD721224 EIH721214:EIH721224 DYL721214:DYL721224 DOP721214:DOP721224 DET721214:DET721224 CUX721214:CUX721224 CLB721214:CLB721224 CBF721214:CBF721224 BRJ721214:BRJ721224 BHN721214:BHN721224 AXR721214:AXR721224 ANV721214:ANV721224 ADZ721214:ADZ721224 UD721214:UD721224 KH721214:KH721224 T721237:T721247 WWT655678:WWT655688 WMX655678:WMX655688 WDB655678:WDB655688 VTF655678:VTF655688 VJJ655678:VJJ655688 UZN655678:UZN655688 UPR655678:UPR655688 UFV655678:UFV655688 TVZ655678:TVZ655688 TMD655678:TMD655688 TCH655678:TCH655688 SSL655678:SSL655688 SIP655678:SIP655688 RYT655678:RYT655688 ROX655678:ROX655688 RFB655678:RFB655688 QVF655678:QVF655688 QLJ655678:QLJ655688 QBN655678:QBN655688 PRR655678:PRR655688 PHV655678:PHV655688 OXZ655678:OXZ655688 OOD655678:OOD655688 OEH655678:OEH655688 NUL655678:NUL655688 NKP655678:NKP655688 NAT655678:NAT655688 MQX655678:MQX655688 MHB655678:MHB655688 LXF655678:LXF655688 LNJ655678:LNJ655688 LDN655678:LDN655688 KTR655678:KTR655688 KJV655678:KJV655688 JZZ655678:JZZ655688 JQD655678:JQD655688 JGH655678:JGH655688 IWL655678:IWL655688 IMP655678:IMP655688 ICT655678:ICT655688 HSX655678:HSX655688 HJB655678:HJB655688 GZF655678:GZF655688 GPJ655678:GPJ655688 GFN655678:GFN655688 FVR655678:FVR655688 FLV655678:FLV655688 FBZ655678:FBZ655688 ESD655678:ESD655688 EIH655678:EIH655688 DYL655678:DYL655688 DOP655678:DOP655688 DET655678:DET655688 CUX655678:CUX655688 CLB655678:CLB655688 CBF655678:CBF655688 BRJ655678:BRJ655688 BHN655678:BHN655688 AXR655678:AXR655688 ANV655678:ANV655688 ADZ655678:ADZ655688 UD655678:UD655688 KH655678:KH655688 T655701:T655711 WWT590142:WWT590152 WMX590142:WMX590152 WDB590142:WDB590152 VTF590142:VTF590152 VJJ590142:VJJ590152 UZN590142:UZN590152 UPR590142:UPR590152 UFV590142:UFV590152 TVZ590142:TVZ590152 TMD590142:TMD590152 TCH590142:TCH590152 SSL590142:SSL590152 SIP590142:SIP590152 RYT590142:RYT590152 ROX590142:ROX590152 RFB590142:RFB590152 QVF590142:QVF590152 QLJ590142:QLJ590152 QBN590142:QBN590152 PRR590142:PRR590152 PHV590142:PHV590152 OXZ590142:OXZ590152 OOD590142:OOD590152 OEH590142:OEH590152 NUL590142:NUL590152 NKP590142:NKP590152 NAT590142:NAT590152 MQX590142:MQX590152 MHB590142:MHB590152 LXF590142:LXF590152 LNJ590142:LNJ590152 LDN590142:LDN590152 KTR590142:KTR590152 KJV590142:KJV590152 JZZ590142:JZZ590152 JQD590142:JQD590152 JGH590142:JGH590152 IWL590142:IWL590152 IMP590142:IMP590152 ICT590142:ICT590152 HSX590142:HSX590152 HJB590142:HJB590152 GZF590142:GZF590152 GPJ590142:GPJ590152 GFN590142:GFN590152 FVR590142:FVR590152 FLV590142:FLV590152 FBZ590142:FBZ590152 ESD590142:ESD590152 EIH590142:EIH590152 DYL590142:DYL590152 DOP590142:DOP590152 DET590142:DET590152 CUX590142:CUX590152 CLB590142:CLB590152 CBF590142:CBF590152 BRJ590142:BRJ590152 BHN590142:BHN590152 AXR590142:AXR590152 ANV590142:ANV590152 ADZ590142:ADZ590152 UD590142:UD590152 KH590142:KH590152 T590165:T590175 WWT524606:WWT524616 WMX524606:WMX524616 WDB524606:WDB524616 VTF524606:VTF524616 VJJ524606:VJJ524616 UZN524606:UZN524616 UPR524606:UPR524616 UFV524606:UFV524616 TVZ524606:TVZ524616 TMD524606:TMD524616 TCH524606:TCH524616 SSL524606:SSL524616 SIP524606:SIP524616 RYT524606:RYT524616 ROX524606:ROX524616 RFB524606:RFB524616 QVF524606:QVF524616 QLJ524606:QLJ524616 QBN524606:QBN524616 PRR524606:PRR524616 PHV524606:PHV524616 OXZ524606:OXZ524616 OOD524606:OOD524616 OEH524606:OEH524616 NUL524606:NUL524616 NKP524606:NKP524616 NAT524606:NAT524616 MQX524606:MQX524616 MHB524606:MHB524616 LXF524606:LXF524616 LNJ524606:LNJ524616 LDN524606:LDN524616 KTR524606:KTR524616 KJV524606:KJV524616 JZZ524606:JZZ524616 JQD524606:JQD524616 JGH524606:JGH524616 IWL524606:IWL524616 IMP524606:IMP524616 ICT524606:ICT524616 HSX524606:HSX524616 HJB524606:HJB524616 GZF524606:GZF524616 GPJ524606:GPJ524616 GFN524606:GFN524616 FVR524606:FVR524616 FLV524606:FLV524616 FBZ524606:FBZ524616 ESD524606:ESD524616 EIH524606:EIH524616 DYL524606:DYL524616 DOP524606:DOP524616 DET524606:DET524616 CUX524606:CUX524616 CLB524606:CLB524616 CBF524606:CBF524616 BRJ524606:BRJ524616 BHN524606:BHN524616 AXR524606:AXR524616 ANV524606:ANV524616 ADZ524606:ADZ524616 UD524606:UD524616 KH524606:KH524616 T524629:T524639 WWT459070:WWT459080 WMX459070:WMX459080 WDB459070:WDB459080 VTF459070:VTF459080 VJJ459070:VJJ459080 UZN459070:UZN459080 UPR459070:UPR459080 UFV459070:UFV459080 TVZ459070:TVZ459080 TMD459070:TMD459080 TCH459070:TCH459080 SSL459070:SSL459080 SIP459070:SIP459080 RYT459070:RYT459080 ROX459070:ROX459080 RFB459070:RFB459080 QVF459070:QVF459080 QLJ459070:QLJ459080 QBN459070:QBN459080 PRR459070:PRR459080 PHV459070:PHV459080 OXZ459070:OXZ459080 OOD459070:OOD459080 OEH459070:OEH459080 NUL459070:NUL459080 NKP459070:NKP459080 NAT459070:NAT459080 MQX459070:MQX459080 MHB459070:MHB459080 LXF459070:LXF459080 LNJ459070:LNJ459080 LDN459070:LDN459080 KTR459070:KTR459080 KJV459070:KJV459080 JZZ459070:JZZ459080 JQD459070:JQD459080 JGH459070:JGH459080 IWL459070:IWL459080 IMP459070:IMP459080 ICT459070:ICT459080 HSX459070:HSX459080 HJB459070:HJB459080 GZF459070:GZF459080 GPJ459070:GPJ459080 GFN459070:GFN459080 FVR459070:FVR459080 FLV459070:FLV459080 FBZ459070:FBZ459080 ESD459070:ESD459080 EIH459070:EIH459080 DYL459070:DYL459080 DOP459070:DOP459080 DET459070:DET459080 CUX459070:CUX459080 CLB459070:CLB459080 CBF459070:CBF459080 BRJ459070:BRJ459080 BHN459070:BHN459080 AXR459070:AXR459080 ANV459070:ANV459080 ADZ459070:ADZ459080 UD459070:UD459080 KH459070:KH459080 T459093:T459103 WWT393534:WWT393544 WMX393534:WMX393544 WDB393534:WDB393544 VTF393534:VTF393544 VJJ393534:VJJ393544 UZN393534:UZN393544 UPR393534:UPR393544 UFV393534:UFV393544 TVZ393534:TVZ393544 TMD393534:TMD393544 TCH393534:TCH393544 SSL393534:SSL393544 SIP393534:SIP393544 RYT393534:RYT393544 ROX393534:ROX393544 RFB393534:RFB393544 QVF393534:QVF393544 QLJ393534:QLJ393544 QBN393534:QBN393544 PRR393534:PRR393544 PHV393534:PHV393544 OXZ393534:OXZ393544 OOD393534:OOD393544 OEH393534:OEH393544 NUL393534:NUL393544 NKP393534:NKP393544 NAT393534:NAT393544 MQX393534:MQX393544 MHB393534:MHB393544 LXF393534:LXF393544 LNJ393534:LNJ393544 LDN393534:LDN393544 KTR393534:KTR393544 KJV393534:KJV393544 JZZ393534:JZZ393544 JQD393534:JQD393544 JGH393534:JGH393544 IWL393534:IWL393544 IMP393534:IMP393544 ICT393534:ICT393544 HSX393534:HSX393544 HJB393534:HJB393544 GZF393534:GZF393544 GPJ393534:GPJ393544 GFN393534:GFN393544 FVR393534:FVR393544 FLV393534:FLV393544 FBZ393534:FBZ393544 ESD393534:ESD393544 EIH393534:EIH393544 DYL393534:DYL393544 DOP393534:DOP393544 DET393534:DET393544 CUX393534:CUX393544 CLB393534:CLB393544 CBF393534:CBF393544 BRJ393534:BRJ393544 BHN393534:BHN393544 AXR393534:AXR393544 ANV393534:ANV393544 ADZ393534:ADZ393544 UD393534:UD393544 KH393534:KH393544 T393557:T393567 WWT327998:WWT328008 WMX327998:WMX328008 WDB327998:WDB328008 VTF327998:VTF328008 VJJ327998:VJJ328008 UZN327998:UZN328008 UPR327998:UPR328008 UFV327998:UFV328008 TVZ327998:TVZ328008 TMD327998:TMD328008 TCH327998:TCH328008 SSL327998:SSL328008 SIP327998:SIP328008 RYT327998:RYT328008 ROX327998:ROX328008 RFB327998:RFB328008 QVF327998:QVF328008 QLJ327998:QLJ328008 QBN327998:QBN328008 PRR327998:PRR328008 PHV327998:PHV328008 OXZ327998:OXZ328008 OOD327998:OOD328008 OEH327998:OEH328008 NUL327998:NUL328008 NKP327998:NKP328008 NAT327998:NAT328008 MQX327998:MQX328008 MHB327998:MHB328008 LXF327998:LXF328008 LNJ327998:LNJ328008 LDN327998:LDN328008 KTR327998:KTR328008 KJV327998:KJV328008 JZZ327998:JZZ328008 JQD327998:JQD328008 JGH327998:JGH328008 IWL327998:IWL328008 IMP327998:IMP328008 ICT327998:ICT328008 HSX327998:HSX328008 HJB327998:HJB328008 GZF327998:GZF328008 GPJ327998:GPJ328008 GFN327998:GFN328008 FVR327998:FVR328008 FLV327998:FLV328008 FBZ327998:FBZ328008 ESD327998:ESD328008 EIH327998:EIH328008 DYL327998:DYL328008 DOP327998:DOP328008 DET327998:DET328008 CUX327998:CUX328008 CLB327998:CLB328008 CBF327998:CBF328008 BRJ327998:BRJ328008 BHN327998:BHN328008 AXR327998:AXR328008 ANV327998:ANV328008 ADZ327998:ADZ328008 UD327998:UD328008 KH327998:KH328008 T328021:T328031 WWT262462:WWT262472 WMX262462:WMX262472 WDB262462:WDB262472 VTF262462:VTF262472 VJJ262462:VJJ262472 UZN262462:UZN262472 UPR262462:UPR262472 UFV262462:UFV262472 TVZ262462:TVZ262472 TMD262462:TMD262472 TCH262462:TCH262472 SSL262462:SSL262472 SIP262462:SIP262472 RYT262462:RYT262472 ROX262462:ROX262472 RFB262462:RFB262472 QVF262462:QVF262472 QLJ262462:QLJ262472 QBN262462:QBN262472 PRR262462:PRR262472 PHV262462:PHV262472 OXZ262462:OXZ262472 OOD262462:OOD262472 OEH262462:OEH262472 NUL262462:NUL262472 NKP262462:NKP262472 NAT262462:NAT262472 MQX262462:MQX262472 MHB262462:MHB262472 LXF262462:LXF262472 LNJ262462:LNJ262472 LDN262462:LDN262472 KTR262462:KTR262472 KJV262462:KJV262472 JZZ262462:JZZ262472 JQD262462:JQD262472 JGH262462:JGH262472 IWL262462:IWL262472 IMP262462:IMP262472 ICT262462:ICT262472 HSX262462:HSX262472 HJB262462:HJB262472 GZF262462:GZF262472 GPJ262462:GPJ262472 GFN262462:GFN262472 FVR262462:FVR262472 FLV262462:FLV262472 FBZ262462:FBZ262472 ESD262462:ESD262472 EIH262462:EIH262472 DYL262462:DYL262472 DOP262462:DOP262472 DET262462:DET262472 CUX262462:CUX262472 CLB262462:CLB262472 CBF262462:CBF262472 BRJ262462:BRJ262472 BHN262462:BHN262472 AXR262462:AXR262472 ANV262462:ANV262472 ADZ262462:ADZ262472 UD262462:UD262472 KH262462:KH262472 T262485:T262495 WWT196926:WWT196936 WMX196926:WMX196936 WDB196926:WDB196936 VTF196926:VTF196936 VJJ196926:VJJ196936 UZN196926:UZN196936 UPR196926:UPR196936 UFV196926:UFV196936 TVZ196926:TVZ196936 TMD196926:TMD196936 TCH196926:TCH196936 SSL196926:SSL196936 SIP196926:SIP196936 RYT196926:RYT196936 ROX196926:ROX196936 RFB196926:RFB196936 QVF196926:QVF196936 QLJ196926:QLJ196936 QBN196926:QBN196936 PRR196926:PRR196936 PHV196926:PHV196936 OXZ196926:OXZ196936 OOD196926:OOD196936 OEH196926:OEH196936 NUL196926:NUL196936 NKP196926:NKP196936 NAT196926:NAT196936 MQX196926:MQX196936 MHB196926:MHB196936 LXF196926:LXF196936 LNJ196926:LNJ196936 LDN196926:LDN196936 KTR196926:KTR196936 KJV196926:KJV196936 JZZ196926:JZZ196936 JQD196926:JQD196936 JGH196926:JGH196936 IWL196926:IWL196936 IMP196926:IMP196936 ICT196926:ICT196936 HSX196926:HSX196936 HJB196926:HJB196936 GZF196926:GZF196936 GPJ196926:GPJ196936 GFN196926:GFN196936 FVR196926:FVR196936 FLV196926:FLV196936 FBZ196926:FBZ196936 ESD196926:ESD196936 EIH196926:EIH196936 DYL196926:DYL196936 DOP196926:DOP196936 DET196926:DET196936 CUX196926:CUX196936 CLB196926:CLB196936 CBF196926:CBF196936 BRJ196926:BRJ196936 BHN196926:BHN196936 AXR196926:AXR196936 ANV196926:ANV196936 ADZ196926:ADZ196936 UD196926:UD196936 KH196926:KH196936 T196949:T196959 WWT131390:WWT131400 WMX131390:WMX131400 WDB131390:WDB131400 VTF131390:VTF131400 VJJ131390:VJJ131400 UZN131390:UZN131400 UPR131390:UPR131400 UFV131390:UFV131400 TVZ131390:TVZ131400 TMD131390:TMD131400 TCH131390:TCH131400 SSL131390:SSL131400 SIP131390:SIP131400 RYT131390:RYT131400 ROX131390:ROX131400 RFB131390:RFB131400 QVF131390:QVF131400 QLJ131390:QLJ131400 QBN131390:QBN131400 PRR131390:PRR131400 PHV131390:PHV131400 OXZ131390:OXZ131400 OOD131390:OOD131400 OEH131390:OEH131400 NUL131390:NUL131400 NKP131390:NKP131400 NAT131390:NAT131400 MQX131390:MQX131400 MHB131390:MHB131400 LXF131390:LXF131400 LNJ131390:LNJ131400 LDN131390:LDN131400 KTR131390:KTR131400 KJV131390:KJV131400 JZZ131390:JZZ131400 JQD131390:JQD131400 JGH131390:JGH131400 IWL131390:IWL131400 IMP131390:IMP131400 ICT131390:ICT131400 HSX131390:HSX131400 HJB131390:HJB131400 GZF131390:GZF131400 GPJ131390:GPJ131400 GFN131390:GFN131400 FVR131390:FVR131400 FLV131390:FLV131400 FBZ131390:FBZ131400 ESD131390:ESD131400 EIH131390:EIH131400 DYL131390:DYL131400 DOP131390:DOP131400 DET131390:DET131400 CUX131390:CUX131400 CLB131390:CLB131400 CBF131390:CBF131400 BRJ131390:BRJ131400 BHN131390:BHN131400 AXR131390:AXR131400 ANV131390:ANV131400 ADZ131390:ADZ131400 UD131390:UD131400 KH131390:KH131400 T131413:T131423 WWT65854:WWT65864 WMX65854:WMX65864 WDB65854:WDB65864 VTF65854:VTF65864 VJJ65854:VJJ65864 UZN65854:UZN65864 UPR65854:UPR65864 UFV65854:UFV65864 TVZ65854:TVZ65864 TMD65854:TMD65864 TCH65854:TCH65864 SSL65854:SSL65864 SIP65854:SIP65864 RYT65854:RYT65864 ROX65854:ROX65864 RFB65854:RFB65864 QVF65854:QVF65864 QLJ65854:QLJ65864 QBN65854:QBN65864 PRR65854:PRR65864 PHV65854:PHV65864 OXZ65854:OXZ65864 OOD65854:OOD65864 OEH65854:OEH65864 NUL65854:NUL65864 NKP65854:NKP65864 NAT65854:NAT65864 MQX65854:MQX65864 MHB65854:MHB65864 LXF65854:LXF65864 LNJ65854:LNJ65864 LDN65854:LDN65864 KTR65854:KTR65864 KJV65854:KJV65864 JZZ65854:JZZ65864 JQD65854:JQD65864 JGH65854:JGH65864 IWL65854:IWL65864 IMP65854:IMP65864 ICT65854:ICT65864 HSX65854:HSX65864 HJB65854:HJB65864 GZF65854:GZF65864 GPJ65854:GPJ65864 GFN65854:GFN65864 FVR65854:FVR65864 FLV65854:FLV65864 FBZ65854:FBZ65864 ESD65854:ESD65864 EIH65854:EIH65864 DYL65854:DYL65864 DOP65854:DOP65864 DET65854:DET65864 CUX65854:CUX65864 CLB65854:CLB65864 CBF65854:CBF65864 BRJ65854:BRJ65864 BHN65854:BHN65864 AXR65854:AXR65864 ANV65854:ANV65864 ADZ65854:ADZ65864 UD65854:UD65864 KH65854:KH65864" xr:uid="{AB8732BE-3B7F-42CD-8F91-318359785632}">
      <formula1>$V$368:$V$713</formula1>
    </dataValidation>
    <dataValidation type="list" showInputMessage="1" showErrorMessage="1" sqref="WWQ983358:WWQ983368 JS8:JS138 JS302 TO8:TO138 TO302 ADK8:ADK138 ADK302 ANG8:ANG138 ANG302 AXC8:AXC138 AXC302 BGY8:BGY138 BGY302 BQU8:BQU138 BQU302 CAQ8:CAQ138 CAQ302 CKM8:CKM138 CKM302 CUI8:CUI138 CUI302 DEE8:DEE138 DEE302 DOA8:DOA138 DOA302 DXW8:DXW138 DXW302 EHS8:EHS138 EHS302 ERO8:ERO138 ERO302 FBK8:FBK138 FBK302 FLG8:FLG138 FLG302 FVC8:FVC138 FVC302 GEY8:GEY138 GEY302 GOU8:GOU138 GOU302 GYQ8:GYQ138 GYQ302 HIM8:HIM138 HIM302 HSI8:HSI138 HSI302 ICE8:ICE138 ICE302 IMA8:IMA138 IMA302 IVW8:IVW138 IVW302 JFS8:JFS138 JFS302 JPO8:JPO138 JPO302 JZK8:JZK138 JZK302 KJG8:KJG138 KJG302 KTC8:KTC138 KTC302 LCY8:LCY138 LCY302 LMU8:LMU138 LMU302 LWQ8:LWQ138 LWQ302 MGM8:MGM138 MGM302 MQI8:MQI138 MQI302 NAE8:NAE138 NAE302 NKA8:NKA138 NKA302 NTW8:NTW138 NTW302 ODS8:ODS138 ODS302 ONO8:ONO138 ONO302 OXK8:OXK138 OXK302 PHG8:PHG138 PHG302 PRC8:PRC138 PRC302 QAY8:QAY138 QAY302 QKU8:QKU138 QKU302 QUQ8:QUQ138 QUQ302 REM8:REM138 REM302 ROI8:ROI138 ROI302 RYE8:RYE138 RYE302 SIA8:SIA138 SIA302 SRW8:SRW138 SRW302 TBS8:TBS138 TBS302 TLO8:TLO138 TLO302 TVK8:TVK138 TVK302 UFG8:UFG138 UFG302 UPC8:UPC138 UPC302 UYY8:UYY138 UYY302 VIU8:VIU138 VIU302 VSQ8:VSQ138 VSQ302 WCM8:WCM138 WCM302 WMI8:WMI138 WMI302 WWE8:WWE138 WWE302 WMU983358:WMU983368 WCY983358:WCY983368 VTC983358:VTC983368 VJG983358:VJG983368 UZK983358:UZK983368 UPO983358:UPO983368 UFS983358:UFS983368 TVW983358:TVW983368 TMA983358:TMA983368 TCE983358:TCE983368 SSI983358:SSI983368 SIM983358:SIM983368 RYQ983358:RYQ983368 ROU983358:ROU983368 REY983358:REY983368 QVC983358:QVC983368 QLG983358:QLG983368 QBK983358:QBK983368 PRO983358:PRO983368 PHS983358:PHS983368 OXW983358:OXW983368 OOA983358:OOA983368 OEE983358:OEE983368 NUI983358:NUI983368 NKM983358:NKM983368 NAQ983358:NAQ983368 MQU983358:MQU983368 MGY983358:MGY983368 LXC983358:LXC983368 LNG983358:LNG983368 LDK983358:LDK983368 KTO983358:KTO983368 KJS983358:KJS983368 JZW983358:JZW983368 JQA983358:JQA983368 JGE983358:JGE983368 IWI983358:IWI983368 IMM983358:IMM983368 ICQ983358:ICQ983368 HSU983358:HSU983368 HIY983358:HIY983368 GZC983358:GZC983368 GPG983358:GPG983368 GFK983358:GFK983368 FVO983358:FVO983368 FLS983358:FLS983368 FBW983358:FBW983368 ESA983358:ESA983368 EIE983358:EIE983368 DYI983358:DYI983368 DOM983358:DOM983368 DEQ983358:DEQ983368 CUU983358:CUU983368 CKY983358:CKY983368 CBC983358:CBC983368 BRG983358:BRG983368 BHK983358:BHK983368 AXO983358:AXO983368 ANS983358:ANS983368 ADW983358:ADW983368 UA983358:UA983368 KE983358:KE983368 P983381:P983391 WWQ917822:WWQ917832 WMU917822:WMU917832 WCY917822:WCY917832 VTC917822:VTC917832 VJG917822:VJG917832 UZK917822:UZK917832 UPO917822:UPO917832 UFS917822:UFS917832 TVW917822:TVW917832 TMA917822:TMA917832 TCE917822:TCE917832 SSI917822:SSI917832 SIM917822:SIM917832 RYQ917822:RYQ917832 ROU917822:ROU917832 REY917822:REY917832 QVC917822:QVC917832 QLG917822:QLG917832 QBK917822:QBK917832 PRO917822:PRO917832 PHS917822:PHS917832 OXW917822:OXW917832 OOA917822:OOA917832 OEE917822:OEE917832 NUI917822:NUI917832 NKM917822:NKM917832 NAQ917822:NAQ917832 MQU917822:MQU917832 MGY917822:MGY917832 LXC917822:LXC917832 LNG917822:LNG917832 LDK917822:LDK917832 KTO917822:KTO917832 KJS917822:KJS917832 JZW917822:JZW917832 JQA917822:JQA917832 JGE917822:JGE917832 IWI917822:IWI917832 IMM917822:IMM917832 ICQ917822:ICQ917832 HSU917822:HSU917832 HIY917822:HIY917832 GZC917822:GZC917832 GPG917822:GPG917832 GFK917822:GFK917832 FVO917822:FVO917832 FLS917822:FLS917832 FBW917822:FBW917832 ESA917822:ESA917832 EIE917822:EIE917832 DYI917822:DYI917832 DOM917822:DOM917832 DEQ917822:DEQ917832 CUU917822:CUU917832 CKY917822:CKY917832 CBC917822:CBC917832 BRG917822:BRG917832 BHK917822:BHK917832 AXO917822:AXO917832 ANS917822:ANS917832 ADW917822:ADW917832 UA917822:UA917832 KE917822:KE917832 P917845:P917855 WWQ852286:WWQ852296 WMU852286:WMU852296 WCY852286:WCY852296 VTC852286:VTC852296 VJG852286:VJG852296 UZK852286:UZK852296 UPO852286:UPO852296 UFS852286:UFS852296 TVW852286:TVW852296 TMA852286:TMA852296 TCE852286:TCE852296 SSI852286:SSI852296 SIM852286:SIM852296 RYQ852286:RYQ852296 ROU852286:ROU852296 REY852286:REY852296 QVC852286:QVC852296 QLG852286:QLG852296 QBK852286:QBK852296 PRO852286:PRO852296 PHS852286:PHS852296 OXW852286:OXW852296 OOA852286:OOA852296 OEE852286:OEE852296 NUI852286:NUI852296 NKM852286:NKM852296 NAQ852286:NAQ852296 MQU852286:MQU852296 MGY852286:MGY852296 LXC852286:LXC852296 LNG852286:LNG852296 LDK852286:LDK852296 KTO852286:KTO852296 KJS852286:KJS852296 JZW852286:JZW852296 JQA852286:JQA852296 JGE852286:JGE852296 IWI852286:IWI852296 IMM852286:IMM852296 ICQ852286:ICQ852296 HSU852286:HSU852296 HIY852286:HIY852296 GZC852286:GZC852296 GPG852286:GPG852296 GFK852286:GFK852296 FVO852286:FVO852296 FLS852286:FLS852296 FBW852286:FBW852296 ESA852286:ESA852296 EIE852286:EIE852296 DYI852286:DYI852296 DOM852286:DOM852296 DEQ852286:DEQ852296 CUU852286:CUU852296 CKY852286:CKY852296 CBC852286:CBC852296 BRG852286:BRG852296 BHK852286:BHK852296 AXO852286:AXO852296 ANS852286:ANS852296 ADW852286:ADW852296 UA852286:UA852296 KE852286:KE852296 P852309:P852319 WWQ786750:WWQ786760 WMU786750:WMU786760 WCY786750:WCY786760 VTC786750:VTC786760 VJG786750:VJG786760 UZK786750:UZK786760 UPO786750:UPO786760 UFS786750:UFS786760 TVW786750:TVW786760 TMA786750:TMA786760 TCE786750:TCE786760 SSI786750:SSI786760 SIM786750:SIM786760 RYQ786750:RYQ786760 ROU786750:ROU786760 REY786750:REY786760 QVC786750:QVC786760 QLG786750:QLG786760 QBK786750:QBK786760 PRO786750:PRO786760 PHS786750:PHS786760 OXW786750:OXW786760 OOA786750:OOA786760 OEE786750:OEE786760 NUI786750:NUI786760 NKM786750:NKM786760 NAQ786750:NAQ786760 MQU786750:MQU786760 MGY786750:MGY786760 LXC786750:LXC786760 LNG786750:LNG786760 LDK786750:LDK786760 KTO786750:KTO786760 KJS786750:KJS786760 JZW786750:JZW786760 JQA786750:JQA786760 JGE786750:JGE786760 IWI786750:IWI786760 IMM786750:IMM786760 ICQ786750:ICQ786760 HSU786750:HSU786760 HIY786750:HIY786760 GZC786750:GZC786760 GPG786750:GPG786760 GFK786750:GFK786760 FVO786750:FVO786760 FLS786750:FLS786760 FBW786750:FBW786760 ESA786750:ESA786760 EIE786750:EIE786760 DYI786750:DYI786760 DOM786750:DOM786760 DEQ786750:DEQ786760 CUU786750:CUU786760 CKY786750:CKY786760 CBC786750:CBC786760 BRG786750:BRG786760 BHK786750:BHK786760 AXO786750:AXO786760 ANS786750:ANS786760 ADW786750:ADW786760 UA786750:UA786760 KE786750:KE786760 P786773:P786783 WWQ721214:WWQ721224 WMU721214:WMU721224 WCY721214:WCY721224 VTC721214:VTC721224 VJG721214:VJG721224 UZK721214:UZK721224 UPO721214:UPO721224 UFS721214:UFS721224 TVW721214:TVW721224 TMA721214:TMA721224 TCE721214:TCE721224 SSI721214:SSI721224 SIM721214:SIM721224 RYQ721214:RYQ721224 ROU721214:ROU721224 REY721214:REY721224 QVC721214:QVC721224 QLG721214:QLG721224 QBK721214:QBK721224 PRO721214:PRO721224 PHS721214:PHS721224 OXW721214:OXW721224 OOA721214:OOA721224 OEE721214:OEE721224 NUI721214:NUI721224 NKM721214:NKM721224 NAQ721214:NAQ721224 MQU721214:MQU721224 MGY721214:MGY721224 LXC721214:LXC721224 LNG721214:LNG721224 LDK721214:LDK721224 KTO721214:KTO721224 KJS721214:KJS721224 JZW721214:JZW721224 JQA721214:JQA721224 JGE721214:JGE721224 IWI721214:IWI721224 IMM721214:IMM721224 ICQ721214:ICQ721224 HSU721214:HSU721224 HIY721214:HIY721224 GZC721214:GZC721224 GPG721214:GPG721224 GFK721214:GFK721224 FVO721214:FVO721224 FLS721214:FLS721224 FBW721214:FBW721224 ESA721214:ESA721224 EIE721214:EIE721224 DYI721214:DYI721224 DOM721214:DOM721224 DEQ721214:DEQ721224 CUU721214:CUU721224 CKY721214:CKY721224 CBC721214:CBC721224 BRG721214:BRG721224 BHK721214:BHK721224 AXO721214:AXO721224 ANS721214:ANS721224 ADW721214:ADW721224 UA721214:UA721224 KE721214:KE721224 P721237:P721247 WWQ655678:WWQ655688 WMU655678:WMU655688 WCY655678:WCY655688 VTC655678:VTC655688 VJG655678:VJG655688 UZK655678:UZK655688 UPO655678:UPO655688 UFS655678:UFS655688 TVW655678:TVW655688 TMA655678:TMA655688 TCE655678:TCE655688 SSI655678:SSI655688 SIM655678:SIM655688 RYQ655678:RYQ655688 ROU655678:ROU655688 REY655678:REY655688 QVC655678:QVC655688 QLG655678:QLG655688 QBK655678:QBK655688 PRO655678:PRO655688 PHS655678:PHS655688 OXW655678:OXW655688 OOA655678:OOA655688 OEE655678:OEE655688 NUI655678:NUI655688 NKM655678:NKM655688 NAQ655678:NAQ655688 MQU655678:MQU655688 MGY655678:MGY655688 LXC655678:LXC655688 LNG655678:LNG655688 LDK655678:LDK655688 KTO655678:KTO655688 KJS655678:KJS655688 JZW655678:JZW655688 JQA655678:JQA655688 JGE655678:JGE655688 IWI655678:IWI655688 IMM655678:IMM655688 ICQ655678:ICQ655688 HSU655678:HSU655688 HIY655678:HIY655688 GZC655678:GZC655688 GPG655678:GPG655688 GFK655678:GFK655688 FVO655678:FVO655688 FLS655678:FLS655688 FBW655678:FBW655688 ESA655678:ESA655688 EIE655678:EIE655688 DYI655678:DYI655688 DOM655678:DOM655688 DEQ655678:DEQ655688 CUU655678:CUU655688 CKY655678:CKY655688 CBC655678:CBC655688 BRG655678:BRG655688 BHK655678:BHK655688 AXO655678:AXO655688 ANS655678:ANS655688 ADW655678:ADW655688 UA655678:UA655688 KE655678:KE655688 P655701:P655711 WWQ590142:WWQ590152 WMU590142:WMU590152 WCY590142:WCY590152 VTC590142:VTC590152 VJG590142:VJG590152 UZK590142:UZK590152 UPO590142:UPO590152 UFS590142:UFS590152 TVW590142:TVW590152 TMA590142:TMA590152 TCE590142:TCE590152 SSI590142:SSI590152 SIM590142:SIM590152 RYQ590142:RYQ590152 ROU590142:ROU590152 REY590142:REY590152 QVC590142:QVC590152 QLG590142:QLG590152 QBK590142:QBK590152 PRO590142:PRO590152 PHS590142:PHS590152 OXW590142:OXW590152 OOA590142:OOA590152 OEE590142:OEE590152 NUI590142:NUI590152 NKM590142:NKM590152 NAQ590142:NAQ590152 MQU590142:MQU590152 MGY590142:MGY590152 LXC590142:LXC590152 LNG590142:LNG590152 LDK590142:LDK590152 KTO590142:KTO590152 KJS590142:KJS590152 JZW590142:JZW590152 JQA590142:JQA590152 JGE590142:JGE590152 IWI590142:IWI590152 IMM590142:IMM590152 ICQ590142:ICQ590152 HSU590142:HSU590152 HIY590142:HIY590152 GZC590142:GZC590152 GPG590142:GPG590152 GFK590142:GFK590152 FVO590142:FVO590152 FLS590142:FLS590152 FBW590142:FBW590152 ESA590142:ESA590152 EIE590142:EIE590152 DYI590142:DYI590152 DOM590142:DOM590152 DEQ590142:DEQ590152 CUU590142:CUU590152 CKY590142:CKY590152 CBC590142:CBC590152 BRG590142:BRG590152 BHK590142:BHK590152 AXO590142:AXO590152 ANS590142:ANS590152 ADW590142:ADW590152 UA590142:UA590152 KE590142:KE590152 P590165:P590175 WWQ524606:WWQ524616 WMU524606:WMU524616 WCY524606:WCY524616 VTC524606:VTC524616 VJG524606:VJG524616 UZK524606:UZK524616 UPO524606:UPO524616 UFS524606:UFS524616 TVW524606:TVW524616 TMA524606:TMA524616 TCE524606:TCE524616 SSI524606:SSI524616 SIM524606:SIM524616 RYQ524606:RYQ524616 ROU524606:ROU524616 REY524606:REY524616 QVC524606:QVC524616 QLG524606:QLG524616 QBK524606:QBK524616 PRO524606:PRO524616 PHS524606:PHS524616 OXW524606:OXW524616 OOA524606:OOA524616 OEE524606:OEE524616 NUI524606:NUI524616 NKM524606:NKM524616 NAQ524606:NAQ524616 MQU524606:MQU524616 MGY524606:MGY524616 LXC524606:LXC524616 LNG524606:LNG524616 LDK524606:LDK524616 KTO524606:KTO524616 KJS524606:KJS524616 JZW524606:JZW524616 JQA524606:JQA524616 JGE524606:JGE524616 IWI524606:IWI524616 IMM524606:IMM524616 ICQ524606:ICQ524616 HSU524606:HSU524616 HIY524606:HIY524616 GZC524606:GZC524616 GPG524606:GPG524616 GFK524606:GFK524616 FVO524606:FVO524616 FLS524606:FLS524616 FBW524606:FBW524616 ESA524606:ESA524616 EIE524606:EIE524616 DYI524606:DYI524616 DOM524606:DOM524616 DEQ524606:DEQ524616 CUU524606:CUU524616 CKY524606:CKY524616 CBC524606:CBC524616 BRG524606:BRG524616 BHK524606:BHK524616 AXO524606:AXO524616 ANS524606:ANS524616 ADW524606:ADW524616 UA524606:UA524616 KE524606:KE524616 P524629:P524639 WWQ459070:WWQ459080 WMU459070:WMU459080 WCY459070:WCY459080 VTC459070:VTC459080 VJG459070:VJG459080 UZK459070:UZK459080 UPO459070:UPO459080 UFS459070:UFS459080 TVW459070:TVW459080 TMA459070:TMA459080 TCE459070:TCE459080 SSI459070:SSI459080 SIM459070:SIM459080 RYQ459070:RYQ459080 ROU459070:ROU459080 REY459070:REY459080 QVC459070:QVC459080 QLG459070:QLG459080 QBK459070:QBK459080 PRO459070:PRO459080 PHS459070:PHS459080 OXW459070:OXW459080 OOA459070:OOA459080 OEE459070:OEE459080 NUI459070:NUI459080 NKM459070:NKM459080 NAQ459070:NAQ459080 MQU459070:MQU459080 MGY459070:MGY459080 LXC459070:LXC459080 LNG459070:LNG459080 LDK459070:LDK459080 KTO459070:KTO459080 KJS459070:KJS459080 JZW459070:JZW459080 JQA459070:JQA459080 JGE459070:JGE459080 IWI459070:IWI459080 IMM459070:IMM459080 ICQ459070:ICQ459080 HSU459070:HSU459080 HIY459070:HIY459080 GZC459070:GZC459080 GPG459070:GPG459080 GFK459070:GFK459080 FVO459070:FVO459080 FLS459070:FLS459080 FBW459070:FBW459080 ESA459070:ESA459080 EIE459070:EIE459080 DYI459070:DYI459080 DOM459070:DOM459080 DEQ459070:DEQ459080 CUU459070:CUU459080 CKY459070:CKY459080 CBC459070:CBC459080 BRG459070:BRG459080 BHK459070:BHK459080 AXO459070:AXO459080 ANS459070:ANS459080 ADW459070:ADW459080 UA459070:UA459080 KE459070:KE459080 P459093:P459103 WWQ393534:WWQ393544 WMU393534:WMU393544 WCY393534:WCY393544 VTC393534:VTC393544 VJG393534:VJG393544 UZK393534:UZK393544 UPO393534:UPO393544 UFS393534:UFS393544 TVW393534:TVW393544 TMA393534:TMA393544 TCE393534:TCE393544 SSI393534:SSI393544 SIM393534:SIM393544 RYQ393534:RYQ393544 ROU393534:ROU393544 REY393534:REY393544 QVC393534:QVC393544 QLG393534:QLG393544 QBK393534:QBK393544 PRO393534:PRO393544 PHS393534:PHS393544 OXW393534:OXW393544 OOA393534:OOA393544 OEE393534:OEE393544 NUI393534:NUI393544 NKM393534:NKM393544 NAQ393534:NAQ393544 MQU393534:MQU393544 MGY393534:MGY393544 LXC393534:LXC393544 LNG393534:LNG393544 LDK393534:LDK393544 KTO393534:KTO393544 KJS393534:KJS393544 JZW393534:JZW393544 JQA393534:JQA393544 JGE393534:JGE393544 IWI393534:IWI393544 IMM393534:IMM393544 ICQ393534:ICQ393544 HSU393534:HSU393544 HIY393534:HIY393544 GZC393534:GZC393544 GPG393534:GPG393544 GFK393534:GFK393544 FVO393534:FVO393544 FLS393534:FLS393544 FBW393534:FBW393544 ESA393534:ESA393544 EIE393534:EIE393544 DYI393534:DYI393544 DOM393534:DOM393544 DEQ393534:DEQ393544 CUU393534:CUU393544 CKY393534:CKY393544 CBC393534:CBC393544 BRG393534:BRG393544 BHK393534:BHK393544 AXO393534:AXO393544 ANS393534:ANS393544 ADW393534:ADW393544 UA393534:UA393544 KE393534:KE393544 P393557:P393567 WWQ327998:WWQ328008 WMU327998:WMU328008 WCY327998:WCY328008 VTC327998:VTC328008 VJG327998:VJG328008 UZK327998:UZK328008 UPO327998:UPO328008 UFS327998:UFS328008 TVW327998:TVW328008 TMA327998:TMA328008 TCE327998:TCE328008 SSI327998:SSI328008 SIM327998:SIM328008 RYQ327998:RYQ328008 ROU327998:ROU328008 REY327998:REY328008 QVC327998:QVC328008 QLG327998:QLG328008 QBK327998:QBK328008 PRO327998:PRO328008 PHS327998:PHS328008 OXW327998:OXW328008 OOA327998:OOA328008 OEE327998:OEE328008 NUI327998:NUI328008 NKM327998:NKM328008 NAQ327998:NAQ328008 MQU327998:MQU328008 MGY327998:MGY328008 LXC327998:LXC328008 LNG327998:LNG328008 LDK327998:LDK328008 KTO327998:KTO328008 KJS327998:KJS328008 JZW327998:JZW328008 JQA327998:JQA328008 JGE327998:JGE328008 IWI327998:IWI328008 IMM327998:IMM328008 ICQ327998:ICQ328008 HSU327998:HSU328008 HIY327998:HIY328008 GZC327998:GZC328008 GPG327998:GPG328008 GFK327998:GFK328008 FVO327998:FVO328008 FLS327998:FLS328008 FBW327998:FBW328008 ESA327998:ESA328008 EIE327998:EIE328008 DYI327998:DYI328008 DOM327998:DOM328008 DEQ327998:DEQ328008 CUU327998:CUU328008 CKY327998:CKY328008 CBC327998:CBC328008 BRG327998:BRG328008 BHK327998:BHK328008 AXO327998:AXO328008 ANS327998:ANS328008 ADW327998:ADW328008 UA327998:UA328008 KE327998:KE328008 P328021:P328031 WWQ262462:WWQ262472 WMU262462:WMU262472 WCY262462:WCY262472 VTC262462:VTC262472 VJG262462:VJG262472 UZK262462:UZK262472 UPO262462:UPO262472 UFS262462:UFS262472 TVW262462:TVW262472 TMA262462:TMA262472 TCE262462:TCE262472 SSI262462:SSI262472 SIM262462:SIM262472 RYQ262462:RYQ262472 ROU262462:ROU262472 REY262462:REY262472 QVC262462:QVC262472 QLG262462:QLG262472 QBK262462:QBK262472 PRO262462:PRO262472 PHS262462:PHS262472 OXW262462:OXW262472 OOA262462:OOA262472 OEE262462:OEE262472 NUI262462:NUI262472 NKM262462:NKM262472 NAQ262462:NAQ262472 MQU262462:MQU262472 MGY262462:MGY262472 LXC262462:LXC262472 LNG262462:LNG262472 LDK262462:LDK262472 KTO262462:KTO262472 KJS262462:KJS262472 JZW262462:JZW262472 JQA262462:JQA262472 JGE262462:JGE262472 IWI262462:IWI262472 IMM262462:IMM262472 ICQ262462:ICQ262472 HSU262462:HSU262472 HIY262462:HIY262472 GZC262462:GZC262472 GPG262462:GPG262472 GFK262462:GFK262472 FVO262462:FVO262472 FLS262462:FLS262472 FBW262462:FBW262472 ESA262462:ESA262472 EIE262462:EIE262472 DYI262462:DYI262472 DOM262462:DOM262472 DEQ262462:DEQ262472 CUU262462:CUU262472 CKY262462:CKY262472 CBC262462:CBC262472 BRG262462:BRG262472 BHK262462:BHK262472 AXO262462:AXO262472 ANS262462:ANS262472 ADW262462:ADW262472 UA262462:UA262472 KE262462:KE262472 P262485:P262495 WWQ196926:WWQ196936 WMU196926:WMU196936 WCY196926:WCY196936 VTC196926:VTC196936 VJG196926:VJG196936 UZK196926:UZK196936 UPO196926:UPO196936 UFS196926:UFS196936 TVW196926:TVW196936 TMA196926:TMA196936 TCE196926:TCE196936 SSI196926:SSI196936 SIM196926:SIM196936 RYQ196926:RYQ196936 ROU196926:ROU196936 REY196926:REY196936 QVC196926:QVC196936 QLG196926:QLG196936 QBK196926:QBK196936 PRO196926:PRO196936 PHS196926:PHS196936 OXW196926:OXW196936 OOA196926:OOA196936 OEE196926:OEE196936 NUI196926:NUI196936 NKM196926:NKM196936 NAQ196926:NAQ196936 MQU196926:MQU196936 MGY196926:MGY196936 LXC196926:LXC196936 LNG196926:LNG196936 LDK196926:LDK196936 KTO196926:KTO196936 KJS196926:KJS196936 JZW196926:JZW196936 JQA196926:JQA196936 JGE196926:JGE196936 IWI196926:IWI196936 IMM196926:IMM196936 ICQ196926:ICQ196936 HSU196926:HSU196936 HIY196926:HIY196936 GZC196926:GZC196936 GPG196926:GPG196936 GFK196926:GFK196936 FVO196926:FVO196936 FLS196926:FLS196936 FBW196926:FBW196936 ESA196926:ESA196936 EIE196926:EIE196936 DYI196926:DYI196936 DOM196926:DOM196936 DEQ196926:DEQ196936 CUU196926:CUU196936 CKY196926:CKY196936 CBC196926:CBC196936 BRG196926:BRG196936 BHK196926:BHK196936 AXO196926:AXO196936 ANS196926:ANS196936 ADW196926:ADW196936 UA196926:UA196936 KE196926:KE196936 P196949:P196959 WWQ131390:WWQ131400 WMU131390:WMU131400 WCY131390:WCY131400 VTC131390:VTC131400 VJG131390:VJG131400 UZK131390:UZK131400 UPO131390:UPO131400 UFS131390:UFS131400 TVW131390:TVW131400 TMA131390:TMA131400 TCE131390:TCE131400 SSI131390:SSI131400 SIM131390:SIM131400 RYQ131390:RYQ131400 ROU131390:ROU131400 REY131390:REY131400 QVC131390:QVC131400 QLG131390:QLG131400 QBK131390:QBK131400 PRO131390:PRO131400 PHS131390:PHS131400 OXW131390:OXW131400 OOA131390:OOA131400 OEE131390:OEE131400 NUI131390:NUI131400 NKM131390:NKM131400 NAQ131390:NAQ131400 MQU131390:MQU131400 MGY131390:MGY131400 LXC131390:LXC131400 LNG131390:LNG131400 LDK131390:LDK131400 KTO131390:KTO131400 KJS131390:KJS131400 JZW131390:JZW131400 JQA131390:JQA131400 JGE131390:JGE131400 IWI131390:IWI131400 IMM131390:IMM131400 ICQ131390:ICQ131400 HSU131390:HSU131400 HIY131390:HIY131400 GZC131390:GZC131400 GPG131390:GPG131400 GFK131390:GFK131400 FVO131390:FVO131400 FLS131390:FLS131400 FBW131390:FBW131400 ESA131390:ESA131400 EIE131390:EIE131400 DYI131390:DYI131400 DOM131390:DOM131400 DEQ131390:DEQ131400 CUU131390:CUU131400 CKY131390:CKY131400 CBC131390:CBC131400 BRG131390:BRG131400 BHK131390:BHK131400 AXO131390:AXO131400 ANS131390:ANS131400 ADW131390:ADW131400 UA131390:UA131400 KE131390:KE131400 P131413:P131423 WWQ65854:WWQ65864 WMU65854:WMU65864 WCY65854:WCY65864 VTC65854:VTC65864 VJG65854:VJG65864 UZK65854:UZK65864 UPO65854:UPO65864 UFS65854:UFS65864 TVW65854:TVW65864 TMA65854:TMA65864 TCE65854:TCE65864 SSI65854:SSI65864 SIM65854:SIM65864 RYQ65854:RYQ65864 ROU65854:ROU65864 REY65854:REY65864 QVC65854:QVC65864 QLG65854:QLG65864 QBK65854:QBK65864 PRO65854:PRO65864 PHS65854:PHS65864 OXW65854:OXW65864 OOA65854:OOA65864 OEE65854:OEE65864 NUI65854:NUI65864 NKM65854:NKM65864 NAQ65854:NAQ65864 MQU65854:MQU65864 MGY65854:MGY65864 LXC65854:LXC65864 LNG65854:LNG65864 LDK65854:LDK65864 KTO65854:KTO65864 KJS65854:KJS65864 JZW65854:JZW65864 JQA65854:JQA65864 JGE65854:JGE65864 IWI65854:IWI65864 IMM65854:IMM65864 ICQ65854:ICQ65864 HSU65854:HSU65864 HIY65854:HIY65864 GZC65854:GZC65864 GPG65854:GPG65864 GFK65854:GFK65864 FVO65854:FVO65864 FLS65854:FLS65864 FBW65854:FBW65864 ESA65854:ESA65864 EIE65854:EIE65864 DYI65854:DYI65864 DOM65854:DOM65864 DEQ65854:DEQ65864 CUU65854:CUU65864 CKY65854:CKY65864 CBC65854:CBC65864 BRG65854:BRG65864 BHK65854:BHK65864 AXO65854:AXO65864 ANS65854:ANS65864 ADW65854:ADW65864 UA65854:UA65864 KE65854:KE65864 P65877:P65887" xr:uid="{8D1D1EE0-2284-40A6-AE94-7FDD94D31967}">
      <formula1>$O$368:$O$383</formula1>
    </dataValidation>
    <dataValidation type="list" showInputMessage="1" showErrorMessage="1" sqref="TO357:TO595 ADK357:ADK595 ANG357:ANG595 AXC357:AXC595 BGY357:BGY595 BQU357:BQU595 CAQ357:CAQ595 CKM357:CKM595 CUI357:CUI595 DEE357:DEE595 DOA357:DOA595 DXW357:DXW595 EHS357:EHS595 ERO357:ERO595 FBK357:FBK595 FLG357:FLG595 FVC357:FVC595 GEY357:GEY595 GOU357:GOU595 GYQ357:GYQ595 HIM357:HIM595 HSI357:HSI595 ICE357:ICE595 IMA357:IMA595 IVW357:IVW595 JFS357:JFS595 JPO357:JPO595 JZK357:JZK595 KJG357:KJG595 KTC357:KTC595 LCY357:LCY595 LMU357:LMU595 LWQ357:LWQ595 MGM357:MGM595 MQI357:MQI595 NAE357:NAE595 NKA357:NKA595 NTW357:NTW595 ODS357:ODS595 ONO357:ONO595 OXK357:OXK595 PHG357:PHG595 PRC357:PRC595 QAY357:QAY595 QKU357:QKU595 QUQ357:QUQ595 REM357:REM595 ROI357:ROI595 RYE357:RYE595 SIA357:SIA595 SRW357:SRW595 TBS357:TBS595 TLO357:TLO595 TVK357:TVK595 UFG357:UFG595 UPC357:UPC595 UYY357:UYY595 VIU357:VIU595 VSQ357:VSQ595 WCM357:WCM595 WMI357:WMI595 WWE357:WWE595 JS357:JS595" xr:uid="{452132C3-E500-4B33-8C13-DC693004ADA5}">
      <formula1>$O$258:$O$273</formula1>
    </dataValidation>
    <dataValidation type="list" showInputMessage="1" showErrorMessage="1" sqref="TR357:TR595 ADN357:ADN595 ANJ357:ANJ595 AXF357:AXF595 BHB357:BHB595 BQX357:BQX595 CAT357:CAT595 CKP357:CKP595 CUL357:CUL595 DEH357:DEH595 DOD357:DOD595 DXZ357:DXZ595 EHV357:EHV595 ERR357:ERR595 FBN357:FBN595 FLJ357:FLJ595 FVF357:FVF595 GFB357:GFB595 GOX357:GOX595 GYT357:GYT595 HIP357:HIP595 HSL357:HSL595 ICH357:ICH595 IMD357:IMD595 IVZ357:IVZ595 JFV357:JFV595 JPR357:JPR595 JZN357:JZN595 KJJ357:KJJ595 KTF357:KTF595 LDB357:LDB595 LMX357:LMX595 LWT357:LWT595 MGP357:MGP595 MQL357:MQL595 NAH357:NAH595 NKD357:NKD595 NTZ357:NTZ595 ODV357:ODV595 ONR357:ONR595 OXN357:OXN595 PHJ357:PHJ595 PRF357:PRF595 QBB357:QBB595 QKX357:QKX595 QUT357:QUT595 REP357:REP595 ROL357:ROL595 RYH357:RYH595 SID357:SID595 SRZ357:SRZ595 TBV357:TBV595 TLR357:TLR595 TVN357:TVN595 UFJ357:UFJ595 UPF357:UPF595 UZB357:UZB595 VIX357:VIX595 VST357:VST595 WCP357:WCP595 WML357:WML595 WWH357:WWH595 JV357:JV595" xr:uid="{D80738FD-8BCC-4269-A71B-04BB84FD7B6F}">
      <formula1>$V$258:$V$603</formula1>
    </dataValidation>
    <dataValidation type="list" showInputMessage="1" showErrorMessage="1" sqref="TS357:TS595 ADO357:ADO595 ANK357:ANK595 AXG357:AXG595 BHC357:BHC595 BQY357:BQY595 CAU357:CAU595 CKQ357:CKQ595 CUM357:CUM595 DEI357:DEI595 DOE357:DOE595 DYA357:DYA595 EHW357:EHW595 ERS357:ERS595 FBO357:FBO595 FLK357:FLK595 FVG357:FVG595 GFC357:GFC595 GOY357:GOY595 GYU357:GYU595 HIQ357:HIQ595 HSM357:HSM595 ICI357:ICI595 IME357:IME595 IWA357:IWA595 JFW357:JFW595 JPS357:JPS595 JZO357:JZO595 KJK357:KJK595 KTG357:KTG595 LDC357:LDC595 LMY357:LMY595 LWU357:LWU595 MGQ357:MGQ595 MQM357:MQM595 NAI357:NAI595 NKE357:NKE595 NUA357:NUA595 ODW357:ODW595 ONS357:ONS595 OXO357:OXO595 PHK357:PHK595 PRG357:PRG595 QBC357:QBC595 QKY357:QKY595 QUU357:QUU595 REQ357:REQ595 ROM357:ROM595 RYI357:RYI595 SIE357:SIE595 SSA357:SSA595 TBW357:TBW595 TLS357:TLS595 TVO357:TVO595 UFK357:UFK595 UPG357:UPG595 UZC357:UZC595 VIY357:VIY595 VSU357:VSU595 WCQ357:WCQ595 WMM357:WMM595 WWI357:WWI595 JW357:JW595" xr:uid="{09336A38-8F1A-42B6-A581-A7166C57832D}">
      <formula1>$U$258:$U$311</formula1>
    </dataValidation>
    <dataValidation type="list" showInputMessage="1" showErrorMessage="1" sqref="JX357:JX595 WWJ357:WWJ595 WMN357:WMN595 WCR357:WCR595 VSV357:VSV595 VIZ357:VIZ595 UZD357:UZD595 UPH357:UPH595 UFL357:UFL595 TVP357:TVP595 TLT357:TLT595 TBX357:TBX595 SSB357:SSB595 SIF357:SIF595 RYJ357:RYJ595 RON357:RON595 RER357:RER595 QUV357:QUV595 QKZ357:QKZ595 QBD357:QBD595 PRH357:PRH595 PHL357:PHL595 OXP357:OXP595 ONT357:ONT595 ODX357:ODX595 NUB357:NUB595 NKF357:NKF595 NAJ357:NAJ595 MQN357:MQN595 MGR357:MGR595 LWV357:LWV595 LMZ357:LMZ595 LDD357:LDD595 KTH357:KTH595 KJL357:KJL595 JZP357:JZP595 JPT357:JPT595 JFX357:JFX595 IWB357:IWB595 IMF357:IMF595 ICJ357:ICJ595 HSN357:HSN595 HIR357:HIR595 GYV357:GYV595 GOZ357:GOZ595 GFD357:GFD595 FVH357:FVH595 FLL357:FLL595 FBP357:FBP595 ERT357:ERT595 EHX357:EHX595 DYB357:DYB595 DOF357:DOF595 DEJ357:DEJ595 CUN357:CUN595 CKR357:CKR595 CAV357:CAV595 BQZ357:BQZ595 BHD357:BHD595 AXH357:AXH595 ANL357:ANL595 ADP357:ADP595 TT357:TT595" xr:uid="{19A5A8FD-3EB4-4B79-B529-E229A2E95E46}">
      <formula1>$T$258:$T$272</formula1>
    </dataValidation>
    <dataValidation type="list" allowBlank="1" showInputMessage="1" showErrorMessage="1" sqref="AQ855:AQ1058" xr:uid="{80836F8A-4323-42AD-BC36-72F236F332B6}">
      <formula1>$AQ$225:$AQ$232</formula1>
    </dataValidation>
    <dataValidation type="list" allowBlank="1" showInputMessage="1" showErrorMessage="1" sqref="AP855:AP1058" xr:uid="{0E7649FC-AB9D-43C8-8B9F-9DB7DB09F51B}">
      <formula1>$AP$225:$AP$232</formula1>
    </dataValidation>
    <dataValidation type="list" allowBlank="1" showInputMessage="1" showErrorMessage="1" sqref="V1024:V1058 V855:V857" xr:uid="{C8C503D8-53EE-4F88-B4B0-94A62235FED4}">
      <formula1>$V$225:$V$569</formula1>
    </dataValidation>
    <dataValidation type="list" allowBlank="1" showInputMessage="1" showErrorMessage="1" sqref="T1024:T1058 T855" xr:uid="{BEDCE73A-4590-4BC6-AEA3-58F17A2A2214}">
      <formula1>$T$225:$T$240</formula1>
    </dataValidation>
    <dataValidation type="list" allowBlank="1" showInputMessage="1" showErrorMessage="1" sqref="U1024:U1058 U855" xr:uid="{D754A814-AADD-469F-BA6E-90466C0A17DF}">
      <formula1>$U$225:$U$281</formula1>
    </dataValidation>
    <dataValidation type="list" showInputMessage="1" showErrorMessage="1" sqref="TO855:TO1058 ADK855:ADK1058 ANG855:ANG1058 AXC855:AXC1058 BGY855:BGY1058 BQU855:BQU1058 CAQ855:CAQ1058 CKM855:CKM1058 CUI855:CUI1058 DEE855:DEE1058 DOA855:DOA1058 DXW855:DXW1058 EHS855:EHS1058 ERO855:ERO1058 FBK855:FBK1058 FLG855:FLG1058 FVC855:FVC1058 GEY855:GEY1058 GOU855:GOU1058 GYQ855:GYQ1058 HIM855:HIM1058 HSI855:HSI1058 ICE855:ICE1058 IMA855:IMA1058 IVW855:IVW1058 JFS855:JFS1058 JPO855:JPO1058 JZK855:JZK1058 KJG855:KJG1058 KTC855:KTC1058 LCY855:LCY1058 LMU855:LMU1058 LWQ855:LWQ1058 MGM855:MGM1058 MQI855:MQI1058 NAE855:NAE1058 NKA855:NKA1058 NTW855:NTW1058 ODS855:ODS1058 ONO855:ONO1058 OXK855:OXK1058 PHG855:PHG1058 PRC855:PRC1058 QAY855:QAY1058 QKU855:QKU1058 QUQ855:QUQ1058 REM855:REM1058 ROI855:ROI1058 RYE855:RYE1058 SIA855:SIA1058 SRW855:SRW1058 TBS855:TBS1058 TLO855:TLO1058 TVK855:TVK1058 UFG855:UFG1058 UPC855:UPC1058 UYY855:UYY1058 VIU855:VIU1058 VSQ855:VSQ1058 WCM855:WCM1058 WMI855:WMI1058 WWE855:WWE1058 JS855:JS1058" xr:uid="{4074EB87-6F12-41E7-9C2E-48563E2F8F86}">
      <formula1>$O$229:$O$244</formula1>
    </dataValidation>
    <dataValidation type="list" showInputMessage="1" showErrorMessage="1" sqref="TR855:TR1058 ADN855:ADN1058 ANJ855:ANJ1058 AXF855:AXF1058 BHB855:BHB1058 BQX855:BQX1058 CAT855:CAT1058 CKP855:CKP1058 CUL855:CUL1058 DEH855:DEH1058 DOD855:DOD1058 DXZ855:DXZ1058 EHV855:EHV1058 ERR855:ERR1058 FBN855:FBN1058 FLJ855:FLJ1058 FVF855:FVF1058 GFB855:GFB1058 GOX855:GOX1058 GYT855:GYT1058 HIP855:HIP1058 HSL855:HSL1058 ICH855:ICH1058 IMD855:IMD1058 IVZ855:IVZ1058 JFV855:JFV1058 JPR855:JPR1058 JZN855:JZN1058 KJJ855:KJJ1058 KTF855:KTF1058 LDB855:LDB1058 LMX855:LMX1058 LWT855:LWT1058 MGP855:MGP1058 MQL855:MQL1058 NAH855:NAH1058 NKD855:NKD1058 NTZ855:NTZ1058 ODV855:ODV1058 ONR855:ONR1058 OXN855:OXN1058 PHJ855:PHJ1058 PRF855:PRF1058 QBB855:QBB1058 QKX855:QKX1058 QUT855:QUT1058 REP855:REP1058 ROL855:ROL1058 RYH855:RYH1058 SID855:SID1058 SRZ855:SRZ1058 TBV855:TBV1058 TLR855:TLR1058 TVN855:TVN1058 UFJ855:UFJ1058 UPF855:UPF1058 UZB855:UZB1058 VIX855:VIX1058 VST855:VST1058 WCP855:WCP1058 WML855:WML1058 WWH855:WWH1058 JV855:JV1058" xr:uid="{F0FC3343-7E32-48F2-A243-DB7BBDA5B4EB}">
      <formula1>$V$229:$V$574</formula1>
    </dataValidation>
    <dataValidation type="list" showInputMessage="1" showErrorMessage="1" sqref="TS855:TS1058 ADO855:ADO1058 ANK855:ANK1058 AXG855:AXG1058 BHC855:BHC1058 BQY855:BQY1058 CAU855:CAU1058 CKQ855:CKQ1058 CUM855:CUM1058 DEI855:DEI1058 DOE855:DOE1058 DYA855:DYA1058 EHW855:EHW1058 ERS855:ERS1058 FBO855:FBO1058 FLK855:FLK1058 FVG855:FVG1058 GFC855:GFC1058 GOY855:GOY1058 GYU855:GYU1058 HIQ855:HIQ1058 HSM855:HSM1058 ICI855:ICI1058 IME855:IME1058 IWA855:IWA1058 JFW855:JFW1058 JPS855:JPS1058 JZO855:JZO1058 KJK855:KJK1058 KTG855:KTG1058 LDC855:LDC1058 LMY855:LMY1058 LWU855:LWU1058 MGQ855:MGQ1058 MQM855:MQM1058 NAI855:NAI1058 NKE855:NKE1058 NUA855:NUA1058 ODW855:ODW1058 ONS855:ONS1058 OXO855:OXO1058 PHK855:PHK1058 PRG855:PRG1058 QBC855:QBC1058 QKY855:QKY1058 QUU855:QUU1058 REQ855:REQ1058 ROM855:ROM1058 RYI855:RYI1058 SIE855:SIE1058 SSA855:SSA1058 TBW855:TBW1058 TLS855:TLS1058 TVO855:TVO1058 UFK855:UFK1058 UPG855:UPG1058 UZC855:UZC1058 VIY855:VIY1058 VSU855:VSU1058 WCQ855:WCQ1058 WMM855:WMM1058 WWI855:WWI1058 JW855:JW1058" xr:uid="{89AC07B8-4BE7-4FFC-A79E-0A1CF94C4998}">
      <formula1>$U$229:$U$282</formula1>
    </dataValidation>
    <dataValidation type="list" showInputMessage="1" showErrorMessage="1" sqref="JX855:JX1058 WWJ855:WWJ1058 WMN855:WMN1058 WCR855:WCR1058 VSV855:VSV1058 VIZ855:VIZ1058 UZD855:UZD1058 UPH855:UPH1058 UFL855:UFL1058 TVP855:TVP1058 TLT855:TLT1058 TBX855:TBX1058 SSB855:SSB1058 SIF855:SIF1058 RYJ855:RYJ1058 RON855:RON1058 RER855:RER1058 QUV855:QUV1058 QKZ855:QKZ1058 QBD855:QBD1058 PRH855:PRH1058 PHL855:PHL1058 OXP855:OXP1058 ONT855:ONT1058 ODX855:ODX1058 NUB855:NUB1058 NKF855:NKF1058 NAJ855:NAJ1058 MQN855:MQN1058 MGR855:MGR1058 LWV855:LWV1058 LMZ855:LMZ1058 LDD855:LDD1058 KTH855:KTH1058 KJL855:KJL1058 JZP855:JZP1058 JPT855:JPT1058 JFX855:JFX1058 IWB855:IWB1058 IMF855:IMF1058 ICJ855:ICJ1058 HSN855:HSN1058 HIR855:HIR1058 GYV855:GYV1058 GOZ855:GOZ1058 GFD855:GFD1058 FVH855:FVH1058 FLL855:FLL1058 FBP855:FBP1058 ERT855:ERT1058 EHX855:EHX1058 DYB855:DYB1058 DOF855:DOF1058 DEJ855:DEJ1058 CUN855:CUN1058 CKR855:CKR1058 CAV855:CAV1058 BQZ855:BQZ1058 BHD855:BHD1058 AXH855:AXH1058 ANL855:ANL1058 ADP855:ADP1058 TT855:TT1058" xr:uid="{1DA860FC-C70C-4CB2-ADDE-D80A02FED6CD}">
      <formula1>$T$229:$T$243</formula1>
    </dataValidation>
  </dataValidations>
  <pageMargins left="0.7" right="0.7" top="0.75" bottom="0.75" header="0.3" footer="0.3"/>
  <pageSetup scale="9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58D2987AC6E9C4A8A99350B9AF326E5" ma:contentTypeVersion="17" ma:contentTypeDescription="Crear nuevo documento." ma:contentTypeScope="" ma:versionID="99f1edfc1751df139a2c8d41dc2a9a67">
  <xsd:schema xmlns:xsd="http://www.w3.org/2001/XMLSchema" xmlns:xs="http://www.w3.org/2001/XMLSchema" xmlns:p="http://schemas.microsoft.com/office/2006/metadata/properties" xmlns:ns2="45a6640d-b113-4bb9-9fa9-69fe2b1a6be2" xmlns:ns3="80d37e3b-2df9-43b2-9480-18a689ef00cd" targetNamespace="http://schemas.microsoft.com/office/2006/metadata/properties" ma:root="true" ma:fieldsID="962c8b8c65ee6b6012a318587b0ac6f2" ns2:_="" ns3:_="">
    <xsd:import namespace="45a6640d-b113-4bb9-9fa9-69fe2b1a6be2"/>
    <xsd:import namespace="80d37e3b-2df9-43b2-9480-18a689ef00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6640d-b113-4bb9-9fa9-69fe2b1a6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05e88ec3-9fe3-4c36-b54b-b0c9ca76411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d37e3b-2df9-43b2-9480-18a689ef00cd"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56da089a-6ef6-4f86-8312-f26e0ebc9866}" ma:internalName="TaxCatchAll" ma:showField="CatchAllData" ma:web="80d37e3b-2df9-43b2-9480-18a689ef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45a6640d-b113-4bb9-9fa9-69fe2b1a6be2" xsi:nil="true"/>
    <SharedWithUsers xmlns="80d37e3b-2df9-43b2-9480-18a689ef00cd">
      <UserInfo>
        <DisplayName/>
        <AccountId xsi:nil="true"/>
        <AccountType/>
      </UserInfo>
    </SharedWithUsers>
    <MediaLengthInSeconds xmlns="45a6640d-b113-4bb9-9fa9-69fe2b1a6be2" xsi:nil="true"/>
    <TaxCatchAll xmlns="80d37e3b-2df9-43b2-9480-18a689ef00cd" xsi:nil="true"/>
    <lcf76f155ced4ddcb4097134ff3c332f xmlns="45a6640d-b113-4bb9-9fa9-69fe2b1a6be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D61629-E870-401B-8FA5-A3D065432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6640d-b113-4bb9-9fa9-69fe2b1a6be2"/>
    <ds:schemaRef ds:uri="80d37e3b-2df9-43b2-9480-18a689ef00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232992-18BA-4FF8-A473-7069B4A70481}">
  <ds:schemaRef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80d37e3b-2df9-43b2-9480-18a689ef00cd"/>
    <ds:schemaRef ds:uri="http://schemas.microsoft.com/office/2006/documentManagement/types"/>
    <ds:schemaRef ds:uri="http://schemas.openxmlformats.org/package/2006/metadata/core-properties"/>
    <ds:schemaRef ds:uri="45a6640d-b113-4bb9-9fa9-69fe2b1a6be2"/>
    <ds:schemaRef ds:uri="http://purl.org/dc/terms/"/>
  </ds:schemaRefs>
</ds:datastoreItem>
</file>

<file path=customXml/itemProps3.xml><?xml version="1.0" encoding="utf-8"?>
<ds:datastoreItem xmlns:ds="http://schemas.openxmlformats.org/officeDocument/2006/customXml" ds:itemID="{CDCE7EA9-B82B-4C36-9069-676B41AFD6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1. IDENTIFICACIÓN</vt:lpstr>
      <vt:lpstr>2. PRESUPUESTO</vt:lpstr>
      <vt:lpstr>3. OTROS APORTES</vt:lpstr>
      <vt:lpstr>4. RRHH</vt:lpstr>
      <vt:lpstr>5. COMPROMISOS</vt:lpstr>
      <vt:lpstr>7. ESTABLECIMIENTOS</vt:lpstr>
      <vt:lpstr>8. INDICADORES</vt:lpstr>
      <vt:lpstr>6. ACTIVIDADES CONSOLIDADO</vt:lpstr>
      <vt:lpstr>'7. ESTABLECIMIENTOS'!PRIVADO</vt:lpstr>
      <vt:lpstr>'7. ESTABLECIMIENTOS'!PÚBLICO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cote</dc:creator>
  <cp:keywords/>
  <dc:description/>
  <cp:lastModifiedBy>Camila Leyton</cp:lastModifiedBy>
  <cp:revision/>
  <dcterms:created xsi:type="dcterms:W3CDTF">2017-03-04T23:12:32Z</dcterms:created>
  <dcterms:modified xsi:type="dcterms:W3CDTF">2024-07-12T20:04:46Z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